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upov\Downloads\Vencovského aula - final\"/>
    </mc:Choice>
  </mc:AlternateContent>
  <xr:revisionPtr revIDLastSave="0" documentId="13_ncr:1_{F2B7BF86-8FF6-4E73-84A1-CCAEEB69BDA9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ula" sheetId="20" r:id="rId1"/>
    <sheet name="DNSH" sheetId="21" r:id="rId2"/>
    <sheet name="Odůvodnění tech. požadavků" sheetId="22" r:id="rId3"/>
  </sheets>
  <definedNames>
    <definedName name="__xlnm.Print_Area" localSheetId="0">Aula!$A$1:$I$71</definedName>
    <definedName name="__xlnm.Print_Titles" localSheetId="0">Aula!$1:$5</definedName>
    <definedName name="AL_obvodový_plášť" localSheetId="0">#N/A</definedName>
    <definedName name="AL_obvodový_plášť">#N/A</definedName>
    <definedName name="description_long" localSheetId="0">#N/A</definedName>
    <definedName name="Izolace_akustické" localSheetId="0">#N/A</definedName>
    <definedName name="Izolace_akustické">#N/A</definedName>
    <definedName name="Izolace_proti_vodě" localSheetId="0">#N/A</definedName>
    <definedName name="Izolace_proti_vodě">#N/A</definedName>
    <definedName name="Komunikace" localSheetId="0">#N/A</definedName>
    <definedName name="Komunikace">#N/A</definedName>
    <definedName name="Konstrukce_klempířské" localSheetId="0">#N/A</definedName>
    <definedName name="Konstrukce_klempířské">#N/A</definedName>
    <definedName name="Konstrukce_truhlářské" localSheetId="0">#N/A</definedName>
    <definedName name="Konstrukce_truhlářské">#N/A</definedName>
    <definedName name="Kovové_stavební_doplňkové_konstrukce" localSheetId="0">#N/A</definedName>
    <definedName name="Kovové_stavební_doplňkové_konstrukce">#N/A</definedName>
    <definedName name="Malby__tapety__nátěry__nástřiky" localSheetId="0">#N/A</definedName>
    <definedName name="Malby__tapety__nátěry__nástřiky">#N/A</definedName>
    <definedName name="_xlnm.Print_Titles" localSheetId="0">Aula!$1:$5</definedName>
    <definedName name="Obklady_keramické" localSheetId="0">#N/A</definedName>
    <definedName name="Obklady_keramické">#N/A</definedName>
    <definedName name="_xlnm.Print_Area" localSheetId="0">Aula!$A$1:$I$71</definedName>
    <definedName name="OLE_LINK1" localSheetId="1">DNSH!$A$1</definedName>
    <definedName name="Podhledy" localSheetId="0">#N/A</definedName>
    <definedName name="Podhledy">#N/A</definedName>
    <definedName name="REKAPITULACE" localSheetId="0">#N/A</definedName>
    <definedName name="REKAPITULACE">#N/A</definedName>
    <definedName name="Sádrokartonové_konstrukce" localSheetId="0">#N/A</definedName>
    <definedName name="Sádrokartonové_konstrukce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0" i="20" l="1"/>
  <c r="E8" i="20"/>
  <c r="E9" i="20"/>
  <c r="E10" i="20"/>
  <c r="E11" i="20"/>
  <c r="E12" i="20"/>
  <c r="E15" i="20"/>
  <c r="E16" i="20"/>
  <c r="E17" i="20"/>
  <c r="E20" i="20"/>
  <c r="E21" i="20"/>
  <c r="E22" i="20"/>
  <c r="E58" i="20" l="1"/>
  <c r="F58" i="20" s="1"/>
  <c r="F11" i="20" l="1"/>
  <c r="F10" i="20"/>
  <c r="E7" i="20"/>
  <c r="F22" i="20"/>
  <c r="E33" i="20"/>
  <c r="F33" i="20" s="1"/>
  <c r="F12" i="20"/>
  <c r="F9" i="20"/>
  <c r="F15" i="20"/>
  <c r="F62" i="20"/>
  <c r="E27" i="20"/>
  <c r="F27" i="20" s="1"/>
  <c r="E28" i="20"/>
  <c r="F28" i="20" s="1"/>
  <c r="E41" i="20"/>
  <c r="F41" i="20" s="1"/>
  <c r="E42" i="20"/>
  <c r="F42" i="20" s="1"/>
  <c r="E43" i="20"/>
  <c r="F43" i="20" s="1"/>
  <c r="E24" i="20"/>
  <c r="F24" i="20" s="1"/>
  <c r="E25" i="20"/>
  <c r="F25" i="20" s="1"/>
  <c r="E26" i="20"/>
  <c r="F26" i="20" s="1"/>
  <c r="E37" i="20"/>
  <c r="F37" i="20" s="1"/>
  <c r="E46" i="20" l="1"/>
  <c r="F46" i="20" s="1"/>
  <c r="E48" i="20"/>
  <c r="F48" i="20" s="1"/>
  <c r="F8" i="20"/>
  <c r="F7" i="20"/>
  <c r="E34" i="20"/>
  <c r="F34" i="20" s="1"/>
  <c r="E47" i="20"/>
  <c r="F47" i="20" s="1"/>
  <c r="E36" i="20"/>
  <c r="F36" i="20" s="1"/>
  <c r="F20" i="20"/>
  <c r="E61" i="20"/>
  <c r="F61" i="20" s="1"/>
  <c r="E40" i="20" l="1"/>
  <c r="F40" i="20" s="1"/>
  <c r="F21" i="20" l="1"/>
  <c r="E19" i="20"/>
  <c r="E18" i="20"/>
  <c r="F18" i="20" l="1"/>
  <c r="F19" i="20"/>
  <c r="F16" i="20" l="1"/>
  <c r="E14" i="20"/>
  <c r="F14" i="20" l="1"/>
  <c r="E53" i="20"/>
  <c r="F53" i="20" s="1"/>
  <c r="E13" i="20" l="1"/>
  <c r="E52" i="20"/>
  <c r="F52" i="20" s="1"/>
  <c r="E54" i="20"/>
  <c r="F54" i="20" s="1"/>
  <c r="F13" i="20"/>
  <c r="E50" i="20" l="1"/>
  <c r="F50" i="20" s="1"/>
  <c r="F65" i="20"/>
  <c r="F66" i="20"/>
  <c r="F67" i="20"/>
  <c r="F68" i="20"/>
  <c r="F69" i="20"/>
  <c r="F64" i="20"/>
  <c r="F63" i="20" s="1"/>
  <c r="E29" i="20"/>
  <c r="F29" i="20" s="1"/>
  <c r="E30" i="20"/>
  <c r="F30" i="20" s="1"/>
  <c r="E32" i="20"/>
  <c r="F32" i="20" s="1"/>
  <c r="E39" i="20" l="1"/>
  <c r="F39" i="20" s="1"/>
  <c r="E38" i="20"/>
  <c r="F38" i="20" s="1"/>
  <c r="F35" i="20" s="1"/>
  <c r="E31" i="20" l="1"/>
  <c r="F31" i="20" s="1"/>
  <c r="F23" i="20" s="1"/>
  <c r="F17" i="20"/>
  <c r="F6" i="20" l="1"/>
  <c r="E45" i="20"/>
  <c r="F45" i="20" s="1"/>
  <c r="E51" i="20"/>
  <c r="F51" i="20" s="1"/>
  <c r="E56" i="20"/>
  <c r="F56" i="20" s="1"/>
  <c r="E57" i="20"/>
  <c r="F57" i="20" s="1"/>
  <c r="E59" i="20"/>
  <c r="F59" i="20" s="1"/>
  <c r="E60" i="20"/>
  <c r="F60" i="20" s="1"/>
  <c r="E49" i="20" l="1"/>
  <c r="F49" i="20" s="1"/>
  <c r="E55" i="20" l="1"/>
  <c r="F55" i="20" s="1"/>
  <c r="F44" i="20" l="1"/>
  <c r="F71" i="20" s="1"/>
  <c r="F72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tc={CA46BAB5-B1B6-4824-8707-8CD78F877115}</author>
  </authors>
  <commentList>
    <comment ref="G33" authorId="0" shapeId="0" xr:uid="{CA46BAB5-B1B6-4824-8707-8CD78F877115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dle dohody bylo zobecněno PC AiO dle požadavku.</t>
      </text>
    </comment>
  </commentList>
</comments>
</file>

<file path=xl/sharedStrings.xml><?xml version="1.0" encoding="utf-8"?>
<sst xmlns="http://schemas.openxmlformats.org/spreadsheetml/2006/main" count="336" uniqueCount="221">
  <si>
    <t>Název akce :</t>
  </si>
  <si>
    <t>VŠE - Vencovského aula</t>
  </si>
  <si>
    <t>Dokument:</t>
  </si>
  <si>
    <t xml:space="preserve">Výkaz výměr a specifikace </t>
  </si>
  <si>
    <t>Profese:</t>
  </si>
  <si>
    <t>AV technika</t>
  </si>
  <si>
    <t>Stupeň dokumentace:</t>
  </si>
  <si>
    <t>DPS</t>
  </si>
  <si>
    <t>Čís. pol.</t>
  </si>
  <si>
    <t>Popis položky</t>
  </si>
  <si>
    <t>Počet m.j.</t>
  </si>
  <si>
    <t>Měrná jednotka</t>
  </si>
  <si>
    <t>Jednotková cena v Kč</t>
  </si>
  <si>
    <t>Celková              cena v Kč bez DPH</t>
  </si>
  <si>
    <t>Technické specifikace, technické a uživatelské standardy stavby - minimální požadované parametry celků</t>
  </si>
  <si>
    <t>DNSH podmínka</t>
  </si>
  <si>
    <t>Poznámka / referenční typ</t>
  </si>
  <si>
    <t>I.</t>
  </si>
  <si>
    <t>Ozvučovací řetězec</t>
  </si>
  <si>
    <t>I.1</t>
  </si>
  <si>
    <t>Reproduktor pasivní sloupkový</t>
  </si>
  <si>
    <t>ks</t>
  </si>
  <si>
    <t>Pasivní line-array reproduktor nebo ekvivalentní řešení zajišťující rovnoměrné pokrytí prostoru a řízení směrovosti zvuku; Frekvenční rozsah min. 45 Hz – 20 kHz; Jmenovitý výkon min. 1500 W; Maximální SPL min. 137 dB; Úhel pokrytí min. 100° až 160°.</t>
  </si>
  <si>
    <t>nerelevantní</t>
  </si>
  <si>
    <t>I.2</t>
  </si>
  <si>
    <t>Držák reproduktoru</t>
  </si>
  <si>
    <t>Plně kompatibilní závěsný držák včetně klemy umožňující náklon a natočení ve všech osách</t>
  </si>
  <si>
    <t>I.3</t>
  </si>
  <si>
    <t>Subwoofer</t>
  </si>
  <si>
    <t>Pasivní subwoofer; RMS výkon min. 500W, max. SPL min. 131dB, frekvenční rozsah min. 32Hz - 150Hz, impedance 4-8 Ohmů;</t>
  </si>
  <si>
    <t>I.4</t>
  </si>
  <si>
    <t>Držák subwooferu</t>
  </si>
  <si>
    <t>I.5</t>
  </si>
  <si>
    <t>Zesilovač</t>
  </si>
  <si>
    <t>Výkonový zesilovač; Výkon:  min. 2 x 3000 W (2 Ohm), 2100 W (4 Ohm), 1200 W (8 Ohm); Aplikace DSP; Zpoždění až 50 ms; Připojení: 2x NL 4 Speaker Twist výstup, XLR vstup/výstup; Formát: 19"/ 2 U;</t>
  </si>
  <si>
    <t>I.6</t>
  </si>
  <si>
    <t>Mixážní pult</t>
  </si>
  <si>
    <t xml:space="preserve">digitální mixážní pult; min. 32 XLR mikrofonních/linkových vstupů; min. 16 XLR výstupů; 6 AUX vstupů: 6,3 mm jack; min. 6 AUX výstupů: 6,3mm jack (volitelně 2 přes RCA); min. 1x Stereofonní digitální výstup AES / EBU; min. 2 sluchátkové výstupy: 6,3mm jack; Dálkové ovládání přes USB nebo Ethernet; </t>
  </si>
  <si>
    <t>I.7</t>
  </si>
  <si>
    <t>Ruční bezdrátový mikrofon s přijímačem</t>
  </si>
  <si>
    <t xml:space="preserve">Doba provozu min. 8 hodin; Konstrukce: dynamická; Směrová charakteristika kardioidní; Frekvenční rozsah minimálně 25 Hz – 16,7 kHz; dosah minimálně 95m; </t>
  </si>
  <si>
    <t>I.8</t>
  </si>
  <si>
    <t>Přijímač bezdrátových mikrofonů s bodypackem</t>
  </si>
  <si>
    <t xml:space="preserve">Přenos zvuku min. 24 bitů / 48 kHz; Dynamický rozsah min. 120 dB; Šířka přepínání min. 44 MHz; Přepínatelný vysílací výkon 1 mW / 10 mW; min. 12 kompatibilních kanálů na pásmo 8 MHz; XLR / jack výstup; Provoz vysílače s 1,5V AA bateriemi, volitelně také s Li-Ion baterií SB903; </t>
  </si>
  <si>
    <t>I.9</t>
  </si>
  <si>
    <t>Mikrofon stolní s podstavou</t>
  </si>
  <si>
    <t>Kondenzátorový mikrofon s husím krkem; kardioidní charakteristika; frekvenční rozsah min. 17 - 16000 Hz; impedance min. 180 ohm;Max SPL min. 120 dB; XLR konektor;</t>
  </si>
  <si>
    <t>I.10</t>
  </si>
  <si>
    <t>Mikrofon klopový</t>
  </si>
  <si>
    <t xml:space="preserve">Klopový mikrofon; Kompatibilní s body packem; frekvenční odezva min 50 - 20 000 Hz; </t>
  </si>
  <si>
    <t>I.11</t>
  </si>
  <si>
    <t>Nabíječ bezdrátových mikrofonů</t>
  </si>
  <si>
    <t xml:space="preserve">Stolní nabíječka pro min. 2 baterie; síťová správa LAN; včetně napájecího adaptéru; kompatibilní s nabízeným řešením bezdrátového mikrofonního systému; </t>
  </si>
  <si>
    <t>I.12</t>
  </si>
  <si>
    <t>Anténní splitter</t>
  </si>
  <si>
    <t>Aktivní anténní rozbočovač (splitter); distribuce diverzitního VF signálu (2 x 1:4); pro vícekanálové systémy mikroportů; možno řadit několik rozbočovačů za sebe; Kabely BNC; Napájecí zdroj</t>
  </si>
  <si>
    <t>I.13</t>
  </si>
  <si>
    <t>Anténa UHF</t>
  </si>
  <si>
    <t xml:space="preserve">Pro vysílače a bezdrátové přijímače; typ antény: pasivní; </t>
  </si>
  <si>
    <t>I.14</t>
  </si>
  <si>
    <t>Kabel k širokopásmové anténě</t>
  </si>
  <si>
    <t>m</t>
  </si>
  <si>
    <t>Kabel koaxiální, 50 Ω; druh kabelu RG-8, 10 AWG (opletení 7x18); foliové stínění;</t>
  </si>
  <si>
    <t>I.15</t>
  </si>
  <si>
    <t>Držák antén</t>
  </si>
  <si>
    <t xml:space="preserve">Držák antény kloubový otočný; nosnost odpovídající hmotnosti nabízené antény; </t>
  </si>
  <si>
    <t>I.16</t>
  </si>
  <si>
    <t>Audiomatice</t>
  </si>
  <si>
    <t>Audiomatice pro přepínání provozních režimů; Mixážní matice s digitálním signálovým processingem, min. parametry: min. 12 symetrických vstupů / min. 8 symetrických výstupů; digitální sběrnice s min. 32 zvukovými kanály; ethernet pro nastavení, kontrolu a monitoring,</t>
  </si>
  <si>
    <t>II.</t>
  </si>
  <si>
    <t>Multimediální technika</t>
  </si>
  <si>
    <t>II.1</t>
  </si>
  <si>
    <t>Projektor</t>
  </si>
  <si>
    <t>Laserový projektor; svítivost min. 8500 lumeny; rozlišení min. 1920 x 1200, 16:10; kontrastní poměr min. 2.500.000 : 1; zdroj světla min. 20.000 Hodiny plný výkon, min. 1x HDMI vstup, HDBaseT, Audiovýstup;</t>
  </si>
  <si>
    <t>II.2</t>
  </si>
  <si>
    <t>Objektiv</t>
  </si>
  <si>
    <t>Objektiv kompatibilní pro nabízený projektor za daných projekčních podmínek; projekční poměr min. 0,87 - 1,05;</t>
  </si>
  <si>
    <t>II.3</t>
  </si>
  <si>
    <t>Držák pro projektor</t>
  </si>
  <si>
    <t>Držák projektoru se svěšením dle PD a dispozičního rozmístění, kompatibilní s dodaným projektorem</t>
  </si>
  <si>
    <t>II.4</t>
  </si>
  <si>
    <t>Projekční plátno motorové veprostřed</t>
  </si>
  <si>
    <t>Elektrická projekční plocha; rozměr plátna min. 4500x2530 mm; povrch plátna matný se ziskem max 1,0, černý rámeček, postraní vypínací systém pro zajištění rovinatosti plátna; 16:9; zakázkový odstín tubusu dle palety RAL;</t>
  </si>
  <si>
    <t>II.5</t>
  </si>
  <si>
    <t>Projekční plátno motorové boční</t>
  </si>
  <si>
    <t>Elektrická projekční plocha; rozměr plátna min. 3500x2200 mm; povrch plátna matný se ziskem max 1,0, černý rámeček, postraní vypínací systém pro zajištění rovinatosti plátna; 16:9; zakázkový odstín tubusu dle palety RAL;</t>
  </si>
  <si>
    <t>II.6</t>
  </si>
  <si>
    <t>Náhledový displej 65"</t>
  </si>
  <si>
    <t>LED zobrazovač; Minimální úhlopříčka 65“; nativní rozlišenímin.  4K UHD 3840 x 2160 (16:9); vstupy video: minimálně 2 x HDMI; splňující nejvyšší dostupné hodnocení energetické třídy dle regulace EPREL;</t>
  </si>
  <si>
    <t>II.7</t>
  </si>
  <si>
    <t>Držák displeje</t>
  </si>
  <si>
    <t>Nástěnný/stojanový držák náhledového displeje ve slim provedení odpovídající hmotnosti nabízeného displeje;</t>
  </si>
  <si>
    <t>II.8</t>
  </si>
  <si>
    <t>AV matice/scaler včetně řídícího systému</t>
  </si>
  <si>
    <t>Centrální řídící systém včetně AV matice ve 4k rozlišení při 60Hz a vzorkování 4:4:4 s jednoduchou ovladatelnou možností směrování jakéhokoliv vstupu na jakýkoliv výstup; minimální konektivita: Vstupy: min. 6x HDMI, min. 6x stereo audio, min. 4x mic/line; min. 2x line in; Výstup: min. 4x HDMI; integrovaný řídící systém s min. 3x AV LAN, min. 3x RS-232; min. 4x relé; montáž do racku; RS-232 šířené přes ethernet porty; včetně licence pro ovládání bezdrátovými tablety třetích stran; Dante vstup primary/secondary nebo ekvivalent;</t>
  </si>
  <si>
    <t>II.9</t>
  </si>
  <si>
    <t>Bezdrátový přenos videa a konference</t>
  </si>
  <si>
    <t xml:space="preserve">Systém pro bezdrátový přenos obrazu a podporu konferencí, kompatibilní s běžnými operačními systémy (Windows, macOS, Android, iOS); Video výstup min. 4K UHD HDMI a USB-C DisplayPort; Nativní protokoly min. Airplay, Google Cast, Miracast nebo ekvivalent; </t>
  </si>
  <si>
    <t>II.10</t>
  </si>
  <si>
    <t>Dotykový PC All-in-one</t>
  </si>
  <si>
    <t xml:space="preserve">Počítač typu All-in-one; 27", IPS nebo VA panel, min. FHD 1920x1080@60Hz, antireflexní; integrovaná GPU;CPU s výkonem min. 23 000 b. dle cpubenchmark.net; min. 16 GB RAM DDR5; min. 500 GB M.2 NVMe PCIe SSD;1x USB-C, 3x USB-A, 1x GLAN RJ-45, Audio V/V, 1x HDMI out; integrované reproduktory, webkamera a mikrofon; slot na bezpečnostní zámek; klávesnice+ myš; TPM 2.0, OS Windows 11; </t>
  </si>
  <si>
    <t>II.11</t>
  </si>
  <si>
    <t>Vizualizér</t>
  </si>
  <si>
    <t xml:space="preserve">Vizualizér, rozlišení minimálně FullHD; minimálně 30 obrázků za vteřinu; minimálně 12x optický zoom, minimální snímaná plocha 290 x 400mm; nasvícení; zámek a bezpečnostní lišta; minimálně 2x USB výstup; minimálně 1x HDMI vstup/výstup; LAN port; </t>
  </si>
  <si>
    <t>III.</t>
  </si>
  <si>
    <t>Řídící systém a data</t>
  </si>
  <si>
    <t>III.1</t>
  </si>
  <si>
    <t>Licence k ovládání AV matice přes mobilní dotykový panel</t>
  </si>
  <si>
    <t xml:space="preserve">Software k používání mobilního zařízení jako primárního rozhraní k řídícímu systému a ostatních podružných zařízení; kompatibilní s navrženým AV systémem; </t>
  </si>
  <si>
    <t>III.2</t>
  </si>
  <si>
    <t>Dotykový ovládací panel mobilní</t>
  </si>
  <si>
    <t xml:space="preserve">Touch panel - minimálně 10" monitor; kryt displeje z tvrzeného skla nebo ekvivalentní mechanicky odolné řešení; kompatibilní s navrhovaným řídícím systémem; </t>
  </si>
  <si>
    <t>III.3</t>
  </si>
  <si>
    <t>RS232 - RS485 konvertor</t>
  </si>
  <si>
    <t xml:space="preserve">Převodník RS232 - RS485; kompatibilní s navrženým řídícím systémem; </t>
  </si>
  <si>
    <t>III.4</t>
  </si>
  <si>
    <t>RS485 - DALI převodník</t>
  </si>
  <si>
    <t>Převodník DALI - Ethernet včetně routování pro ovládání osvětlení řídícím systémem; Převodník 2x DALI to Ethernet; Indikace komunikace na DALI; Galvanické oddělení DALI a ETH</t>
  </si>
  <si>
    <t>III.5</t>
  </si>
  <si>
    <t>Ethernet patch panel</t>
  </si>
  <si>
    <t>19" kompaktní patch panel vybaven konektory RJ45. Min. třída E do 250 MHz podle ISO/IEC 11801 a EN 50173. Včetně montážního materiálu (kabelové stahovací pásky, matky se šrouby a podložkami, uzemňovací vodič pro vyrovnání potenciálu, uzemnění).</t>
  </si>
  <si>
    <t>III.6</t>
  </si>
  <si>
    <t>Pomocná releová jednotka</t>
  </si>
  <si>
    <t>Reléová jednotka s 6ti relé, ovládání externím tlačítkem nebo přes RS 232</t>
  </si>
  <si>
    <t>III.7</t>
  </si>
  <si>
    <t>Odrušovač</t>
  </si>
  <si>
    <t>Potlačení elektromagnetického rušení při spínání motorů; pro napětí do 275V; Maximální odrušovaný proud je 10 A.</t>
  </si>
  <si>
    <t>III.8</t>
  </si>
  <si>
    <t>Acces point</t>
  </si>
  <si>
    <t>Přístupový bod pro montáž na strop pro Wi-Fi internet; připojení v pásmech 2,4 a 5 GHz; rychlost přenosu min 2400 Mbps; Napájení pomocí PoE.</t>
  </si>
  <si>
    <t>IV.</t>
  </si>
  <si>
    <t>Distribuce, propojovací kabeláž a příslušenství</t>
  </si>
  <si>
    <t>IV.1</t>
  </si>
  <si>
    <t>Přípojné místo v podlaze katedra</t>
  </si>
  <si>
    <t>Přípojné místo v podlahové krabici; osazení: 4x RJ45 konektor s kovovou pojistkou a kovovým kruhovým ochranným pouzdrem pro mechanickou odolnost konektoru a spojení; 6x XLR; 2x HDMI IN; obsahuje převodník z HDMI na kroucený pár; rozlišení min. 4K/60Hz; maximální přenosová rychlost minimálně 10 Gbps; včetně boxu pro povrchovou a zápustnou montáž</t>
  </si>
  <si>
    <t>IV.2</t>
  </si>
  <si>
    <t>Přípojné místo řečnický pultík</t>
  </si>
  <si>
    <t>Přípojné místo v podlahové krabici; osazení: 4x RJ45 konektor s kovovou pojistkou a kovovým kruhovým ochranným pouzdrem pro mechanickou odolnost konektoru a spojení; 6x XLR;</t>
  </si>
  <si>
    <t>IV.3</t>
  </si>
  <si>
    <t>Přípojné místo  režie</t>
  </si>
  <si>
    <t>Přípojné místo nástěnné/zápustnéi; osazení: 4x RJ45 konektor s kovovou pojistkou a kovovým kruhovým ochranným pouzdrem pro mechanickou odolnost konektoru a spojení; 2x HDMI; obsahuje převodník na kroucený pár; rozlišení 4K/60Hz; maximální přenosová rychlost minimálně 10 Gbps; včetně boxu pro povrchovou a zápustnou montáž</t>
  </si>
  <si>
    <t>IV.4</t>
  </si>
  <si>
    <t>Přípojné místo  náhledový displej</t>
  </si>
  <si>
    <t>Konektory 1x HDMI OUT; obsahuje převodník z krouceného páru na HDMI; rozlišení 4K/60Hz; maximální přenosová rychlost minimálně 10 Gbps; včetně boxu pro povrchovou a zápustnou montáž</t>
  </si>
  <si>
    <t>IV.5</t>
  </si>
  <si>
    <t>Převodník DTP-HDMI</t>
  </si>
  <si>
    <t>HDMI převodník z krouceného páru na HDMI a RS232 4K; minimální přenosová rychlost 10Gbps, barevná hloubka 12-bit, min. rozlišení 4K @60Hz;</t>
  </si>
  <si>
    <t>IV.6</t>
  </si>
  <si>
    <t>Převodník HDMI-DTP</t>
  </si>
  <si>
    <t xml:space="preserve">HDMI převodník z HDMI na kroucený pár a RS232 4K; minimální přenosová rychlost 10Gbps, barevná hloubka 12-bit, min. rozlišení 4K @60Hz; </t>
  </si>
  <si>
    <t>IV.7</t>
  </si>
  <si>
    <t>Manuální přepojovač - data</t>
  </si>
  <si>
    <t xml:space="preserve">manuální přepojovací panel, zásuvky RJ-45, 24 portů, CAT6, STP, životnost min. 1000 zapojení/vypojení, rack montáž; rozměry 19" x 1RU; </t>
  </si>
  <si>
    <t>IV.8</t>
  </si>
  <si>
    <t>PTZ kamera</t>
  </si>
  <si>
    <t>Auto tracking videokonferenční PTZ kamera s rozpoznáváním postav a obličejů; UHD 60 sn/s s optickým zoomem minimálně 30x; úhel záběru minimálně 63°; 4 současné video výstupy HDMI, 3G-SDI, IP nebo USB; podpora SRT, RTSP, RTP, RTMP; IR ovladač; Napájení PoE+; minimální zaostřovací vzdálenost maximálně 0,1 m</t>
  </si>
  <si>
    <t>IV.9</t>
  </si>
  <si>
    <t>Sada přepojovacích kabelů data</t>
  </si>
  <si>
    <t>set</t>
  </si>
  <si>
    <t>30x propojovací kabel CAT7, SFTP,2xRJ45, délka 1m, 0,5m, různé barvy</t>
  </si>
  <si>
    <t>IV.10</t>
  </si>
  <si>
    <t>Streamovací jednotka</t>
  </si>
  <si>
    <t xml:space="preserve">Mediální stanice min. 4x vstup video, streaming, min. 2x HDMI výstup; min. 1x DP výstup; </t>
  </si>
  <si>
    <t>IV.11</t>
  </si>
  <si>
    <t>AV programovatelný switch</t>
  </si>
  <si>
    <t xml:space="preserve">Minimálně 24 portový konfigurovatelný přepojovač pro AV aplikace; napájení každého portu; určený pro audiovizuální aplikace; vnitřní paměť minimálně 4Mb; každý port 1Gbps; Sériová linka min. 1 x serial RJ45 console port; </t>
  </si>
  <si>
    <t>IV.12</t>
  </si>
  <si>
    <t>Drobné propojovací kabely</t>
  </si>
  <si>
    <t xml:space="preserve">Komplet propojovacích kabelů HDMI v provedení minimálně s přenosovou rychlostí 10.2 Gbit/s, rozlišení obrazu pro 3D a HDTV až 4K (2160p); Povrchová úprava : trojvrstvé velmi ohebné PVC / ABS nebo ekvivalent; </t>
  </si>
  <si>
    <t>IV.13</t>
  </si>
  <si>
    <t>Kabelové chráničky</t>
  </si>
  <si>
    <t>Komplet kabelových chrániček pro kabelová vedení mimo nosné žlaby; provedení dle PBŘ</t>
  </si>
  <si>
    <t>IV.14</t>
  </si>
  <si>
    <t>Kabel audio - instalační 08x2x0,22</t>
  </si>
  <si>
    <t>kabel audio instalační multipárový, 08x2x0,22; audio kabel vhodný pro přenos symetrického analogového zvukového signálu, 8x kroucený pár 0,22mm2, stínění AL/PETP folií, samozhášivý plášť (FRNC kat C) provedení dle PBŘ; kabeláž s třídou reakce na oheň nejhůře Eca</t>
  </si>
  <si>
    <t>IV.15</t>
  </si>
  <si>
    <t>Kabel reproduktorový</t>
  </si>
  <si>
    <t>kabel repro průřez 2x2,5, provedení FRNC, čistota mědi &gt;99%, černá izolace, kruhový průřez kabelu; kabeláž s třídou reakce na oheň nejhůře Dca</t>
  </si>
  <si>
    <t>IV.16</t>
  </si>
  <si>
    <t>Datový kabel</t>
  </si>
  <si>
    <t>Kabel F/FTP PiMF Cat.6a 500 MHz 4x2xAWG23, LSOH; provedení dle PBŘ; kabeláž s třídou reakce oheň nejhůře Eca</t>
  </si>
  <si>
    <t>IV.17</t>
  </si>
  <si>
    <t>Technologický stojan</t>
  </si>
  <si>
    <t>uzavíratelný, minimálně 42U, včetně včetně tichých chladících a ventilačních jednotek s maximální úrovní hluku 35dB v 1m při maximálním výkonu, instalačního vybavení, stojan šíře 19" pro vestavnou montáž technologických prvků, hloubka 600mm, šířka 600mm, perforované a odklopné bočnice a zadní stěna, vnitřní výstroj pro rozvod 230VAC</t>
  </si>
  <si>
    <t>IV.18</t>
  </si>
  <si>
    <t>Záložní zdroj UPS</t>
  </si>
  <si>
    <t>Záložní zdroj - minimálně 1000 VA / 900 W, On-line s dvojitou konverzí, 8×IEC 320 C13, Ochrana datové sítě RJ-45, Ochrana telefonní sítě RJ-11, USB a RS-232; Efektivní On-line zapojení pro okamžitý přechod na baterii; Při 100% zátěži baterie vystačí na 6 min; V případě 50% zátěže bude výdrž 18 min; 8 zásuvek IEC 320 C13; USB rozhraní</t>
  </si>
  <si>
    <t>V.</t>
  </si>
  <si>
    <t>Ostatní</t>
  </si>
  <si>
    <t>V.1</t>
  </si>
  <si>
    <t>Instalační a montážní práce</t>
  </si>
  <si>
    <t>čh</t>
  </si>
  <si>
    <t>V.2</t>
  </si>
  <si>
    <t>Dokumentace skutečného stavu</t>
  </si>
  <si>
    <t>V.3</t>
  </si>
  <si>
    <t>Školení, návody k použití</t>
  </si>
  <si>
    <t>kpl</t>
  </si>
  <si>
    <t>Zaškolení obsluhy a údržby; zhotovitel provede řádné zaškolení pracovníků obsluhy, kteří budou předané zařízení provozovat a obsluhovat – uživatelé; Zaškolení údržby – zhotovitel provede řádné zaškolení pracovníků údržby, kteří budou zajišťovat údržbu a preventivní prohlídku systémů na základe zhotovitelem vypracovaných Předpisů režimů údržby a preventivních prohlídek systémů;</t>
  </si>
  <si>
    <t>V.4</t>
  </si>
  <si>
    <t>Uvedení do provozu, funkční testy, zahoření</t>
  </si>
  <si>
    <t>Uvedení systému do provozu v souběhu se všemi navazujícími profesemi, na které je zařízení napojeno a řízeno; komplexní zkoušky celého díla za účelem prokázání kvality, funkčnosti a parametrů dodaného předmětu díla</t>
  </si>
  <si>
    <t>V.5</t>
  </si>
  <si>
    <t>Programování, konfigurace systému, nastavení systému ozvučení, měření</t>
  </si>
  <si>
    <t>Kompletní naprogramování a konfigurace všech konfigurovatelných částí systému, nastavení správného ozvučení, osvětlení prostoru a pokrytí požadované plochy potřebným signálem; doprovodná potřebná kontrolní měření</t>
  </si>
  <si>
    <t>V.6</t>
  </si>
  <si>
    <t>Drobný elektroinstalační a spojovací materiál, konektory, hmoždinky, materiál pro svazkování kabelů v trase, vázací pásky</t>
  </si>
  <si>
    <t>Včetně propojovacích komponent do podlahových krabic.</t>
  </si>
  <si>
    <t>V.7</t>
  </si>
  <si>
    <t>Doprava</t>
  </si>
  <si>
    <t>Celkem bez DPH</t>
  </si>
  <si>
    <t>Celkem s DPH</t>
  </si>
  <si>
    <t>I. Ozvučovací řetězec</t>
  </si>
  <si>
    <t>I.14 Kabel k širokopásmové anténě</t>
  </si>
  <si>
    <t>Požadavek na konkrétní konstrukční provedení kabelu vychází z nutnosti zajistit minimální útlum signálu, stabilní impedanční přizpůsobení a vysokou odolnost vůči elektromagnetickému rušení. Zobecnění by mohlo negativně ovlivnit stabilitu bezdrátového přenosu.</t>
  </si>
  <si>
    <t>III. Řídicí systém a data</t>
  </si>
  <si>
    <t>III.2 Dotykový ovládací panel mobilní</t>
  </si>
  <si>
    <t>Požadavek na odolné provedení displeje vychází z mobilního charakteru zařízení a potřeby zajistit jeho dlouhodobou provozní spolehlivost. Zobecnění by mohlo vést k dodání zařízení s nižší odolností.</t>
  </si>
  <si>
    <t>IV. Distribuce, propojovací kabeláž a příslušenství</t>
  </si>
  <si>
    <t>IV.1 – IV.6 Přípojná místa</t>
  </si>
  <si>
    <t>Specifikace přípojných míst vychází z konkrétních provozních scénářů a požadavků na integraci systému. Zobecnění by mohlo vést k omezení funkčnosti, nekompatibilitě nebo zvýšeným nárokům na obsluhu a servis.</t>
  </si>
  <si>
    <t xml:space="preserve">Technické parametry vycházejí z konkrétního návrhu řešení a požadavků na provoz, aby byla zachována jejich funkčnost.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</si>
</sst>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 * #,##0_ ;_ * \-#,##0_ ;_ * \-_ ;_ @_ "/>
    <numFmt numFmtId="165" formatCode="_ * #,##0.00_ ;_ * \-#,##0.00_ ;_ * \-??_ ;_ @_ "/>
    <numFmt numFmtId="166" formatCode="#,##0.0"/>
    <numFmt numFmtId="167" formatCode="_ &quot;Fr. &quot;* #,##0_ ;_ &quot;Fr. &quot;* \-#,##0_ ;_ &quot;Fr. &quot;* \-_ ;_ @_ "/>
    <numFmt numFmtId="168" formatCode="_ &quot;Fr. &quot;* #,##0.00_ ;_ &quot;Fr. &quot;* \-#,##0.00_ ;_ &quot;Fr. &quot;* \-??_ ;_ @_ "/>
    <numFmt numFmtId="169" formatCode="#,##0.\-"/>
    <numFmt numFmtId="170" formatCode="#,##0.00\ _K_č;\-#,##0.00\ _K_č"/>
    <numFmt numFmtId="171" formatCode="#,##0.00\ _K_č"/>
  </numFmts>
  <fonts count="35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name val="Arial CE"/>
      <family val="2"/>
      <charset val="238"/>
    </font>
    <font>
      <b/>
      <sz val="24"/>
      <name val="Tahoma"/>
      <family val="2"/>
      <charset val="238"/>
    </font>
    <font>
      <sz val="10"/>
      <name val="Arial CE"/>
      <family val="2"/>
      <charset val="238"/>
    </font>
    <font>
      <sz val="11"/>
      <color indexed="8"/>
      <name val="Calibri"/>
      <family val="2"/>
      <charset val="1"/>
    </font>
    <font>
      <sz val="12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4"/>
      <name val="Tahoma"/>
      <family val="2"/>
      <charset val="238"/>
    </font>
    <font>
      <b/>
      <sz val="10"/>
      <name val="Arial CE"/>
      <family val="2"/>
      <charset val="238"/>
    </font>
    <font>
      <b/>
      <sz val="14"/>
      <name val="Arial CE"/>
      <family val="2"/>
      <charset val="238"/>
    </font>
    <font>
      <b/>
      <sz val="10"/>
      <name val="Arial"/>
      <family val="2"/>
      <charset val="1"/>
    </font>
    <font>
      <sz val="10"/>
      <name val="Arial"/>
      <family val="2"/>
      <charset val="238"/>
    </font>
    <font>
      <sz val="12"/>
      <name val="Times New Roman CE"/>
      <charset val="238"/>
    </font>
    <font>
      <sz val="8"/>
      <name val="Arial"/>
      <family val="2"/>
      <charset val="238"/>
    </font>
    <font>
      <u/>
      <sz val="9.6"/>
      <color indexed="12"/>
      <name val="Times New Roman CE"/>
      <charset val="238"/>
    </font>
    <font>
      <sz val="12"/>
      <color indexed="8"/>
      <name val="Calibri"/>
      <family val="2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sz val="10"/>
      <color theme="0" tint="-0.249977111117893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b/>
      <sz val="14"/>
      <name val="Arial CE"/>
      <charset val="238"/>
    </font>
    <font>
      <u/>
      <sz val="12"/>
      <color theme="10"/>
      <name val="Times New Roman CE"/>
      <charset val="238"/>
    </font>
    <font>
      <u/>
      <sz val="10"/>
      <color rgb="FF0563C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FF0000"/>
      <name val="Calibri"/>
      <family val="2"/>
      <charset val="238"/>
      <scheme val="minor"/>
    </font>
    <font>
      <sz val="11"/>
      <name val="Cambria"/>
      <family val="1"/>
      <charset val="238"/>
    </font>
    <font>
      <b/>
      <sz val="11"/>
      <name val="Cambria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27"/>
        <bgColor indexed="9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lightGray">
        <fgColor indexed="22"/>
      </patternFill>
    </fill>
    <fill>
      <patternFill patternType="lightGray">
        <fgColor indexed="22"/>
        <bgColor indexed="9"/>
      </patternFill>
    </fill>
    <fill>
      <patternFill patternType="solid">
        <fgColor rgb="FFFFFFFF"/>
        <bgColor rgb="FFEFEFF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 style="double">
        <color indexed="8"/>
      </right>
      <top/>
      <bottom/>
      <diagonal/>
    </border>
    <border>
      <left/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/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8"/>
      </right>
      <top style="double">
        <color indexed="8"/>
      </top>
      <bottom style="thin">
        <color indexed="64"/>
      </bottom>
      <diagonal/>
    </border>
    <border>
      <left style="double">
        <color indexed="8"/>
      </left>
      <right style="double">
        <color indexed="64"/>
      </right>
      <top style="double">
        <color indexed="8"/>
      </top>
      <bottom style="hair">
        <color indexed="64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8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8"/>
      </left>
      <right style="double">
        <color indexed="8"/>
      </right>
      <top/>
      <bottom style="double">
        <color indexed="8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ck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64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8"/>
      </bottom>
      <diagonal/>
    </border>
    <border>
      <left style="double">
        <color indexed="64"/>
      </left>
      <right style="double">
        <color indexed="8"/>
      </right>
      <top style="hair">
        <color indexed="64"/>
      </top>
      <bottom style="double">
        <color indexed="64"/>
      </bottom>
      <diagonal/>
    </border>
  </borders>
  <cellStyleXfs count="64">
    <xf numFmtId="0" fontId="0" fillId="0" borderId="0"/>
    <xf numFmtId="164" fontId="12" fillId="0" borderId="0" applyFill="0" applyBorder="0" applyAlignment="0" applyProtection="0"/>
    <xf numFmtId="165" fontId="12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4" fillId="0" borderId="0" applyNumberFormat="0" applyFill="0" applyBorder="0" applyAlignment="0" applyProtection="0"/>
    <xf numFmtId="0" fontId="5" fillId="0" borderId="0"/>
    <xf numFmtId="0" fontId="6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6" fillId="0" borderId="0"/>
    <xf numFmtId="0" fontId="4" fillId="0" borderId="0"/>
    <xf numFmtId="0" fontId="12" fillId="0" borderId="0"/>
    <xf numFmtId="0" fontId="6" fillId="0" borderId="0"/>
    <xf numFmtId="0" fontId="8" fillId="0" borderId="0"/>
    <xf numFmtId="0" fontId="12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9" fillId="2" borderId="0">
      <alignment horizontal="left"/>
    </xf>
    <xf numFmtId="0" fontId="9" fillId="3" borderId="0">
      <alignment horizontal="left"/>
    </xf>
    <xf numFmtId="0" fontId="9" fillId="2" borderId="0">
      <alignment horizontal="left"/>
    </xf>
    <xf numFmtId="0" fontId="10" fillId="2" borderId="0"/>
    <xf numFmtId="0" fontId="10" fillId="3" borderId="0"/>
    <xf numFmtId="0" fontId="10" fillId="2" borderId="0"/>
    <xf numFmtId="0" fontId="9" fillId="0" borderId="0"/>
    <xf numFmtId="0" fontId="9" fillId="0" borderId="0"/>
    <xf numFmtId="0" fontId="9" fillId="0" borderId="0"/>
    <xf numFmtId="166" fontId="11" fillId="0" borderId="1">
      <alignment horizontal="right" vertical="center"/>
    </xf>
    <xf numFmtId="167" fontId="12" fillId="0" borderId="0" applyFill="0" applyBorder="0" applyAlignment="0" applyProtection="0"/>
    <xf numFmtId="168" fontId="12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" fillId="0" borderId="0"/>
    <xf numFmtId="0" fontId="13" fillId="0" borderId="0"/>
    <xf numFmtId="0" fontId="23" fillId="0" borderId="0"/>
    <xf numFmtId="0" fontId="23" fillId="0" borderId="0"/>
    <xf numFmtId="0" fontId="22" fillId="0" borderId="0" applyNumberFormat="0" applyFill="0" applyBorder="0" applyAlignment="0" applyProtection="0"/>
    <xf numFmtId="0" fontId="13" fillId="0" borderId="0"/>
    <xf numFmtId="0" fontId="1" fillId="0" borderId="0"/>
    <xf numFmtId="0" fontId="22" fillId="0" borderId="0" applyNumberFormat="0" applyFill="0" applyBorder="0" applyAlignment="0" applyProtection="0"/>
    <xf numFmtId="0" fontId="24" fillId="5" borderId="0">
      <alignment horizontal="left"/>
    </xf>
    <xf numFmtId="0" fontId="24" fillId="5" borderId="0">
      <alignment horizontal="left"/>
    </xf>
    <xf numFmtId="0" fontId="25" fillId="6" borderId="0"/>
    <xf numFmtId="0" fontId="25" fillId="6" borderId="0"/>
    <xf numFmtId="0" fontId="22" fillId="0" borderId="0" applyProtection="0"/>
    <xf numFmtId="0" fontId="22" fillId="0" borderId="0" applyProtection="0"/>
    <xf numFmtId="0" fontId="24" fillId="0" borderId="0"/>
    <xf numFmtId="0" fontId="24" fillId="0" borderId="0"/>
    <xf numFmtId="0" fontId="22" fillId="0" borderId="0"/>
    <xf numFmtId="0" fontId="13" fillId="0" borderId="0"/>
    <xf numFmtId="0" fontId="22" fillId="0" borderId="0"/>
    <xf numFmtId="0" fontId="26" fillId="0" borderId="0" applyNumberFormat="0" applyFill="0" applyBorder="0" applyAlignment="0" applyProtection="0"/>
  </cellStyleXfs>
  <cellXfs count="167">
    <xf numFmtId="0" fontId="0" fillId="0" borderId="0" xfId="0"/>
    <xf numFmtId="0" fontId="17" fillId="0" borderId="3" xfId="20" applyFont="1" applyBorder="1" applyAlignment="1">
      <alignment horizontal="left" vertical="center" indent="1"/>
    </xf>
    <xf numFmtId="169" fontId="18" fillId="0" borderId="4" xfId="19" applyNumberFormat="1" applyFont="1" applyBorder="1" applyAlignment="1">
      <alignment horizontal="center"/>
    </xf>
    <xf numFmtId="0" fontId="18" fillId="0" borderId="4" xfId="19" applyFont="1" applyBorder="1" applyAlignment="1">
      <alignment horizontal="left"/>
    </xf>
    <xf numFmtId="0" fontId="18" fillId="0" borderId="5" xfId="19" applyFont="1" applyBorder="1" applyAlignment="1">
      <alignment horizontal="left"/>
    </xf>
    <xf numFmtId="0" fontId="18" fillId="0" borderId="6" xfId="19" applyFont="1" applyBorder="1" applyAlignment="1">
      <alignment horizontal="left"/>
    </xf>
    <xf numFmtId="0" fontId="18" fillId="0" borderId="0" xfId="19" applyFont="1"/>
    <xf numFmtId="169" fontId="18" fillId="0" borderId="0" xfId="19" applyNumberFormat="1" applyFont="1" applyAlignment="1">
      <alignment wrapText="1"/>
    </xf>
    <xf numFmtId="0" fontId="18" fillId="0" borderId="8" xfId="19" applyFont="1" applyBorder="1" applyAlignment="1">
      <alignment horizontal="left" vertical="center" indent="1"/>
    </xf>
    <xf numFmtId="0" fontId="17" fillId="0" borderId="0" xfId="19" applyFont="1" applyAlignment="1">
      <alignment horizontal="justify" vertical="center"/>
    </xf>
    <xf numFmtId="0" fontId="18" fillId="0" borderId="0" xfId="19" applyFont="1" applyAlignment="1">
      <alignment horizontal="right"/>
    </xf>
    <xf numFmtId="169" fontId="18" fillId="0" borderId="0" xfId="19" applyNumberFormat="1" applyFont="1" applyAlignment="1">
      <alignment horizontal="center"/>
    </xf>
    <xf numFmtId="0" fontId="18" fillId="0" borderId="9" xfId="19" applyFont="1" applyBorder="1" applyAlignment="1">
      <alignment horizontal="left"/>
    </xf>
    <xf numFmtId="0" fontId="18" fillId="0" borderId="10" xfId="19" applyFont="1" applyBorder="1" applyAlignment="1">
      <alignment horizontal="left"/>
    </xf>
    <xf numFmtId="49" fontId="18" fillId="0" borderId="0" xfId="19" applyNumberFormat="1" applyFont="1" applyAlignment="1">
      <alignment horizontal="left"/>
    </xf>
    <xf numFmtId="0" fontId="18" fillId="0" borderId="0" xfId="19" applyFont="1" applyAlignment="1">
      <alignment horizontal="left"/>
    </xf>
    <xf numFmtId="0" fontId="18" fillId="0" borderId="11" xfId="19" applyFont="1" applyBorder="1" applyAlignment="1">
      <alignment horizontal="left"/>
    </xf>
    <xf numFmtId="0" fontId="18" fillId="0" borderId="12" xfId="17" applyFont="1" applyBorder="1" applyAlignment="1">
      <alignment horizontal="center" vertical="center" wrapText="1"/>
    </xf>
    <xf numFmtId="0" fontId="18" fillId="0" borderId="13" xfId="17" applyFont="1" applyBorder="1" applyAlignment="1">
      <alignment horizontal="center" vertical="center"/>
    </xf>
    <xf numFmtId="3" fontId="18" fillId="0" borderId="13" xfId="17" applyNumberFormat="1" applyFont="1" applyBorder="1" applyAlignment="1">
      <alignment horizontal="center" vertical="center" wrapText="1"/>
    </xf>
    <xf numFmtId="0" fontId="18" fillId="0" borderId="13" xfId="17" applyFont="1" applyBorder="1" applyAlignment="1">
      <alignment horizontal="center" vertical="center" wrapText="1"/>
    </xf>
    <xf numFmtId="169" fontId="18" fillId="0" borderId="13" xfId="17" applyNumberFormat="1" applyFont="1" applyBorder="1" applyAlignment="1">
      <alignment horizontal="center" vertical="center" wrapText="1"/>
    </xf>
    <xf numFmtId="169" fontId="18" fillId="0" borderId="14" xfId="17" applyNumberFormat="1" applyFont="1" applyBorder="1" applyAlignment="1">
      <alignment horizontal="center" vertical="center" wrapText="1"/>
    </xf>
    <xf numFmtId="0" fontId="18" fillId="0" borderId="15" xfId="18" applyFont="1" applyBorder="1" applyAlignment="1">
      <alignment horizontal="center" vertical="center" shrinkToFit="1"/>
    </xf>
    <xf numFmtId="0" fontId="17" fillId="4" borderId="19" xfId="19" applyFont="1" applyFill="1" applyBorder="1" applyAlignment="1">
      <alignment horizontal="center" vertical="top" wrapText="1"/>
    </xf>
    <xf numFmtId="0" fontId="17" fillId="4" borderId="20" xfId="19" applyFont="1" applyFill="1" applyBorder="1" applyAlignment="1">
      <alignment horizontal="left" vertical="top" wrapText="1"/>
    </xf>
    <xf numFmtId="0" fontId="18" fillId="4" borderId="20" xfId="19" applyFont="1" applyFill="1" applyBorder="1" applyAlignment="1">
      <alignment horizontal="center" vertical="top" wrapText="1"/>
    </xf>
    <xf numFmtId="169" fontId="18" fillId="4" borderId="20" xfId="19" applyNumberFormat="1" applyFont="1" applyFill="1" applyBorder="1" applyAlignment="1">
      <alignment horizontal="right" vertical="top" wrapText="1"/>
    </xf>
    <xf numFmtId="169" fontId="18" fillId="0" borderId="0" xfId="19" applyNumberFormat="1" applyFont="1" applyAlignment="1">
      <alignment horizontal="right" wrapText="1"/>
    </xf>
    <xf numFmtId="0" fontId="18" fillId="0" borderId="0" xfId="19" applyFont="1" applyAlignment="1">
      <alignment wrapText="1"/>
    </xf>
    <xf numFmtId="0" fontId="18" fillId="0" borderId="0" xfId="19" applyFont="1" applyAlignment="1">
      <alignment vertical="top" wrapText="1"/>
    </xf>
    <xf numFmtId="0" fontId="19" fillId="0" borderId="0" xfId="42" applyFont="1" applyFill="1" applyAlignment="1" applyProtection="1">
      <alignment wrapText="1"/>
    </xf>
    <xf numFmtId="0" fontId="20" fillId="0" borderId="0" xfId="19" applyFont="1"/>
    <xf numFmtId="0" fontId="18" fillId="0" borderId="16" xfId="19" applyFont="1" applyBorder="1" applyAlignment="1">
      <alignment horizontal="center" vertical="top" wrapText="1"/>
    </xf>
    <xf numFmtId="0" fontId="17" fillId="0" borderId="17" xfId="19" applyFont="1" applyBorder="1" applyAlignment="1">
      <alignment horizontal="left" vertical="top" wrapText="1"/>
    </xf>
    <xf numFmtId="0" fontId="18" fillId="0" borderId="17" xfId="19" applyFont="1" applyBorder="1" applyAlignment="1">
      <alignment horizontal="center" vertical="top" wrapText="1"/>
    </xf>
    <xf numFmtId="169" fontId="18" fillId="0" borderId="17" xfId="19" applyNumberFormat="1" applyFont="1" applyBorder="1" applyAlignment="1">
      <alignment horizontal="right" vertical="top" wrapText="1"/>
    </xf>
    <xf numFmtId="0" fontId="18" fillId="0" borderId="18" xfId="19" applyFont="1" applyBorder="1" applyAlignment="1">
      <alignment vertical="top" wrapText="1"/>
    </xf>
    <xf numFmtId="0" fontId="18" fillId="4" borderId="21" xfId="19" applyFont="1" applyFill="1" applyBorder="1" applyAlignment="1">
      <alignment vertical="top" wrapText="1"/>
    </xf>
    <xf numFmtId="0" fontId="18" fillId="4" borderId="22" xfId="19" applyFont="1" applyFill="1" applyBorder="1" applyAlignment="1">
      <alignment vertical="top" wrapText="1"/>
    </xf>
    <xf numFmtId="0" fontId="18" fillId="0" borderId="23" xfId="19" applyFont="1" applyBorder="1" applyAlignment="1">
      <alignment vertical="top" wrapText="1"/>
    </xf>
    <xf numFmtId="169" fontId="18" fillId="0" borderId="0" xfId="19" applyNumberFormat="1" applyFont="1" applyAlignment="1">
      <alignment horizontal="right" vertical="top" wrapText="1"/>
    </xf>
    <xf numFmtId="0" fontId="19" fillId="0" borderId="0" xfId="42" applyFont="1" applyFill="1" applyBorder="1" applyAlignment="1" applyProtection="1">
      <alignment vertical="top" wrapText="1"/>
    </xf>
    <xf numFmtId="49" fontId="18" fillId="0" borderId="0" xfId="19" applyNumberFormat="1" applyFont="1" applyAlignment="1">
      <alignment horizontal="center"/>
    </xf>
    <xf numFmtId="49" fontId="18" fillId="0" borderId="0" xfId="19" applyNumberFormat="1" applyFont="1" applyAlignment="1">
      <alignment horizontal="center" wrapText="1"/>
    </xf>
    <xf numFmtId="0" fontId="27" fillId="0" borderId="0" xfId="42" applyFont="1" applyFill="1" applyBorder="1" applyAlignment="1" applyProtection="1">
      <alignment vertical="top" wrapText="1"/>
    </xf>
    <xf numFmtId="0" fontId="18" fillId="0" borderId="0" xfId="19" applyFont="1" applyAlignment="1">
      <alignment horizontal="left" wrapText="1"/>
    </xf>
    <xf numFmtId="0" fontId="20" fillId="0" borderId="0" xfId="19" applyFont="1" applyAlignment="1">
      <alignment wrapText="1"/>
    </xf>
    <xf numFmtId="169" fontId="20" fillId="0" borderId="0" xfId="19" applyNumberFormat="1" applyFont="1" applyAlignment="1">
      <alignment horizontal="right" vertical="top" wrapText="1"/>
    </xf>
    <xf numFmtId="169" fontId="18" fillId="0" borderId="0" xfId="19" applyNumberFormat="1" applyFont="1"/>
    <xf numFmtId="10" fontId="18" fillId="0" borderId="0" xfId="19" applyNumberFormat="1" applyFont="1"/>
    <xf numFmtId="0" fontId="18" fillId="0" borderId="25" xfId="0" applyFont="1" applyBorder="1" applyAlignment="1">
      <alignment horizontal="center" vertical="top"/>
    </xf>
    <xf numFmtId="0" fontId="28" fillId="0" borderId="0" xfId="19" applyFont="1"/>
    <xf numFmtId="0" fontId="30" fillId="0" borderId="0" xfId="42" applyFont="1" applyBorder="1" applyAlignment="1" applyProtection="1">
      <alignment vertical="top" wrapText="1"/>
    </xf>
    <xf numFmtId="0" fontId="29" fillId="0" borderId="0" xfId="19" applyFont="1"/>
    <xf numFmtId="169" fontId="29" fillId="0" borderId="0" xfId="19" applyNumberFormat="1" applyFont="1" applyAlignment="1">
      <alignment wrapText="1"/>
    </xf>
    <xf numFmtId="0" fontId="29" fillId="0" borderId="0" xfId="19" applyFont="1" applyAlignment="1">
      <alignment wrapText="1"/>
    </xf>
    <xf numFmtId="169" fontId="29" fillId="0" borderId="0" xfId="19" applyNumberFormat="1" applyFont="1" applyAlignment="1">
      <alignment horizontal="right" wrapText="1"/>
    </xf>
    <xf numFmtId="0" fontId="31" fillId="0" borderId="0" xfId="19" applyFont="1"/>
    <xf numFmtId="0" fontId="29" fillId="8" borderId="27" xfId="19" applyFont="1" applyFill="1" applyBorder="1" applyAlignment="1">
      <alignment horizontal="justify" vertical="top" wrapText="1"/>
    </xf>
    <xf numFmtId="0" fontId="18" fillId="0" borderId="28" xfId="0" applyFont="1" applyBorder="1" applyAlignment="1">
      <alignment vertical="top" wrapText="1"/>
    </xf>
    <xf numFmtId="0" fontId="18" fillId="0" borderId="28" xfId="19" applyFont="1" applyBorder="1" applyAlignment="1">
      <alignment horizontal="center" vertical="top" wrapText="1"/>
    </xf>
    <xf numFmtId="0" fontId="29" fillId="8" borderId="29" xfId="0" applyFont="1" applyFill="1" applyBorder="1" applyAlignment="1">
      <alignment vertical="top" wrapText="1"/>
    </xf>
    <xf numFmtId="0" fontId="29" fillId="0" borderId="29" xfId="0" applyFont="1" applyBorder="1" applyAlignment="1">
      <alignment horizontal="center" vertical="top"/>
    </xf>
    <xf numFmtId="0" fontId="29" fillId="0" borderId="0" xfId="0" applyFont="1" applyAlignment="1">
      <alignment vertical="center" wrapText="1"/>
    </xf>
    <xf numFmtId="0" fontId="28" fillId="0" borderId="0" xfId="19" applyFont="1" applyAlignment="1">
      <alignment wrapText="1"/>
    </xf>
    <xf numFmtId="169" fontId="28" fillId="0" borderId="0" xfId="19" applyNumberFormat="1" applyFont="1" applyAlignment="1">
      <alignment horizontal="right" wrapText="1"/>
    </xf>
    <xf numFmtId="0" fontId="15" fillId="0" borderId="0" xfId="42" applyFill="1" applyBorder="1" applyAlignment="1" applyProtection="1">
      <alignment vertical="top" wrapText="1"/>
    </xf>
    <xf numFmtId="170" fontId="29" fillId="0" borderId="29" xfId="19" applyNumberFormat="1" applyFont="1" applyBorder="1" applyAlignment="1">
      <alignment horizontal="right" vertical="top" wrapText="1"/>
    </xf>
    <xf numFmtId="171" fontId="17" fillId="0" borderId="17" xfId="19" applyNumberFormat="1" applyFont="1" applyBorder="1" applyAlignment="1">
      <alignment horizontal="right" vertical="top" wrapText="1"/>
    </xf>
    <xf numFmtId="170" fontId="18" fillId="4" borderId="20" xfId="19" applyNumberFormat="1" applyFont="1" applyFill="1" applyBorder="1" applyAlignment="1">
      <alignment horizontal="right" vertical="top" wrapText="1"/>
    </xf>
    <xf numFmtId="39" fontId="18" fillId="4" borderId="20" xfId="19" applyNumberFormat="1" applyFont="1" applyFill="1" applyBorder="1" applyAlignment="1">
      <alignment horizontal="right" vertical="top" wrapText="1"/>
    </xf>
    <xf numFmtId="169" fontId="18" fillId="0" borderId="15" xfId="17" applyNumberFormat="1" applyFont="1" applyBorder="1" applyAlignment="1">
      <alignment horizontal="center" vertical="center" wrapText="1"/>
    </xf>
    <xf numFmtId="0" fontId="29" fillId="0" borderId="31" xfId="0" applyFont="1" applyBorder="1" applyAlignment="1">
      <alignment horizontal="justify" vertical="top" wrapText="1"/>
    </xf>
    <xf numFmtId="0" fontId="18" fillId="4" borderId="32" xfId="19" applyFont="1" applyFill="1" applyBorder="1" applyAlignment="1">
      <alignment vertical="top" wrapText="1"/>
    </xf>
    <xf numFmtId="0" fontId="29" fillId="0" borderId="33" xfId="0" applyFont="1" applyBorder="1" applyAlignment="1">
      <alignment horizontal="center" vertical="center"/>
    </xf>
    <xf numFmtId="0" fontId="17" fillId="4" borderId="34" xfId="19" applyFont="1" applyFill="1" applyBorder="1" applyAlignment="1">
      <alignment horizontal="center" vertical="top" wrapText="1"/>
    </xf>
    <xf numFmtId="0" fontId="18" fillId="0" borderId="5" xfId="19" applyFont="1" applyBorder="1" applyAlignment="1">
      <alignment horizontal="center" vertical="center"/>
    </xf>
    <xf numFmtId="0" fontId="18" fillId="0" borderId="9" xfId="19" applyFont="1" applyBorder="1" applyAlignment="1">
      <alignment horizontal="center" vertical="center"/>
    </xf>
    <xf numFmtId="0" fontId="18" fillId="0" borderId="30" xfId="19" applyFont="1" applyBorder="1" applyAlignment="1">
      <alignment horizontal="center" vertical="center" wrapText="1"/>
    </xf>
    <xf numFmtId="0" fontId="18" fillId="0" borderId="0" xfId="19" applyFont="1" applyAlignment="1">
      <alignment horizontal="center" vertical="center"/>
    </xf>
    <xf numFmtId="169" fontId="18" fillId="0" borderId="0" xfId="19" applyNumberFormat="1" applyFont="1" applyAlignment="1">
      <alignment horizontal="center" vertical="center" wrapText="1"/>
    </xf>
    <xf numFmtId="0" fontId="18" fillId="4" borderId="24" xfId="19" applyFont="1" applyFill="1" applyBorder="1" applyAlignment="1">
      <alignment vertical="top" wrapText="1"/>
    </xf>
    <xf numFmtId="0" fontId="29" fillId="0" borderId="26" xfId="0" applyFont="1" applyBorder="1" applyAlignment="1">
      <alignment horizontal="center" vertical="center" wrapText="1"/>
    </xf>
    <xf numFmtId="0" fontId="32" fillId="0" borderId="37" xfId="19" applyFont="1" applyBorder="1" applyAlignment="1">
      <alignment horizontal="center" vertical="center" wrapText="1"/>
    </xf>
    <xf numFmtId="0" fontId="18" fillId="0" borderId="37" xfId="19" applyFont="1" applyBorder="1" applyAlignment="1">
      <alignment horizontal="center" vertical="center" wrapText="1"/>
    </xf>
    <xf numFmtId="0" fontId="18" fillId="8" borderId="26" xfId="0" applyFont="1" applyFill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4" borderId="38" xfId="19" applyFont="1" applyFill="1" applyBorder="1" applyAlignment="1">
      <alignment horizontal="center" vertical="center" wrapText="1"/>
    </xf>
    <xf numFmtId="0" fontId="18" fillId="0" borderId="37" xfId="0" applyFont="1" applyBorder="1" applyAlignment="1">
      <alignment horizontal="center" vertical="center" wrapText="1"/>
    </xf>
    <xf numFmtId="0" fontId="29" fillId="0" borderId="37" xfId="0" applyFont="1" applyBorder="1" applyAlignment="1">
      <alignment horizontal="center" vertical="center" wrapText="1"/>
    </xf>
    <xf numFmtId="0" fontId="29" fillId="9" borderId="35" xfId="0" applyFont="1" applyFill="1" applyBorder="1" applyAlignment="1">
      <alignment vertical="top" wrapText="1"/>
    </xf>
    <xf numFmtId="0" fontId="18" fillId="9" borderId="24" xfId="19" applyFont="1" applyFill="1" applyBorder="1" applyAlignment="1">
      <alignment vertical="top" wrapText="1"/>
    </xf>
    <xf numFmtId="0" fontId="29" fillId="9" borderId="24" xfId="19" applyFont="1" applyFill="1" applyBorder="1" applyAlignment="1">
      <alignment vertical="top" wrapText="1"/>
    </xf>
    <xf numFmtId="0" fontId="18" fillId="9" borderId="24" xfId="19" applyFont="1" applyFill="1" applyBorder="1" applyAlignment="1">
      <alignment horizontal="left" vertical="top" wrapText="1"/>
    </xf>
    <xf numFmtId="0" fontId="18" fillId="9" borderId="36" xfId="19" applyFont="1" applyFill="1" applyBorder="1" applyAlignment="1">
      <alignment vertical="top" wrapText="1"/>
    </xf>
    <xf numFmtId="0" fontId="18" fillId="9" borderId="27" xfId="19" applyFont="1" applyFill="1" applyBorder="1" applyAlignment="1">
      <alignment vertical="top" wrapText="1"/>
    </xf>
    <xf numFmtId="0" fontId="18" fillId="0" borderId="39" xfId="0" applyFont="1" applyBorder="1" applyAlignment="1">
      <alignment horizontal="center" vertical="center" wrapText="1"/>
    </xf>
    <xf numFmtId="0" fontId="18" fillId="0" borderId="40" xfId="19" applyFont="1" applyBorder="1" applyAlignment="1">
      <alignment vertical="top" wrapText="1"/>
    </xf>
    <xf numFmtId="0" fontId="18" fillId="9" borderId="41" xfId="19" applyFont="1" applyFill="1" applyBorder="1" applyAlignment="1">
      <alignment vertical="top" wrapText="1"/>
    </xf>
    <xf numFmtId="0" fontId="18" fillId="9" borderId="26" xfId="19" applyFont="1" applyFill="1" applyBorder="1" applyAlignment="1">
      <alignment horizontal="left" wrapText="1"/>
    </xf>
    <xf numFmtId="0" fontId="18" fillId="9" borderId="41" xfId="19" applyFont="1" applyFill="1" applyBorder="1" applyAlignment="1">
      <alignment horizontal="left" wrapText="1"/>
    </xf>
    <xf numFmtId="0" fontId="29" fillId="9" borderId="27" xfId="19" applyFont="1" applyFill="1" applyBorder="1" applyAlignment="1">
      <alignment vertical="top" wrapText="1"/>
    </xf>
    <xf numFmtId="0" fontId="18" fillId="4" borderId="38" xfId="19" applyFont="1" applyFill="1" applyBorder="1" applyAlignment="1">
      <alignment vertical="top" wrapText="1"/>
    </xf>
    <xf numFmtId="0" fontId="18" fillId="4" borderId="42" xfId="19" applyFont="1" applyFill="1" applyBorder="1" applyAlignment="1">
      <alignment horizontal="center" vertical="center" wrapText="1"/>
    </xf>
    <xf numFmtId="0" fontId="18" fillId="4" borderId="43" xfId="19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34" fillId="0" borderId="0" xfId="0" applyFont="1" applyAlignment="1">
      <alignment vertical="center" wrapText="1"/>
    </xf>
    <xf numFmtId="171" fontId="18" fillId="9" borderId="44" xfId="19" applyNumberFormat="1" applyFont="1" applyFill="1" applyBorder="1" applyAlignment="1">
      <alignment horizontal="right" vertical="top" wrapText="1"/>
    </xf>
    <xf numFmtId="0" fontId="29" fillId="0" borderId="45" xfId="0" applyFont="1" applyBorder="1" applyAlignment="1">
      <alignment horizontal="center" vertical="center"/>
    </xf>
    <xf numFmtId="0" fontId="29" fillId="0" borderId="46" xfId="0" applyFont="1" applyBorder="1" applyAlignment="1">
      <alignment vertical="top" wrapText="1"/>
    </xf>
    <xf numFmtId="0" fontId="29" fillId="0" borderId="46" xfId="0" applyFont="1" applyBorder="1" applyAlignment="1">
      <alignment horizontal="center" vertical="top"/>
    </xf>
    <xf numFmtId="170" fontId="29" fillId="0" borderId="46" xfId="19" applyNumberFormat="1" applyFont="1" applyBorder="1" applyAlignment="1">
      <alignment horizontal="right" vertical="top" wrapText="1"/>
    </xf>
    <xf numFmtId="0" fontId="29" fillId="0" borderId="47" xfId="0" applyFont="1" applyBorder="1" applyAlignment="1">
      <alignment vertical="center" wrapText="1"/>
    </xf>
    <xf numFmtId="0" fontId="29" fillId="9" borderId="48" xfId="0" applyFont="1" applyFill="1" applyBorder="1" applyAlignment="1">
      <alignment vertical="center" wrapText="1"/>
    </xf>
    <xf numFmtId="0" fontId="18" fillId="8" borderId="49" xfId="19" applyFont="1" applyFill="1" applyBorder="1" applyAlignment="1">
      <alignment vertical="top" wrapText="1"/>
    </xf>
    <xf numFmtId="0" fontId="18" fillId="8" borderId="49" xfId="19" applyFont="1" applyFill="1" applyBorder="1" applyAlignment="1">
      <alignment horizontal="center" vertical="top" wrapText="1"/>
    </xf>
    <xf numFmtId="0" fontId="29" fillId="0" borderId="47" xfId="0" applyFont="1" applyBorder="1" applyAlignment="1">
      <alignment vertical="top" wrapText="1"/>
    </xf>
    <xf numFmtId="0" fontId="29" fillId="0" borderId="49" xfId="19" applyFont="1" applyBorder="1" applyAlignment="1">
      <alignment vertical="top" wrapText="1"/>
    </xf>
    <xf numFmtId="0" fontId="29" fillId="0" borderId="49" xfId="19" applyFont="1" applyBorder="1" applyAlignment="1">
      <alignment horizontal="center" vertical="top" wrapText="1"/>
    </xf>
    <xf numFmtId="0" fontId="29" fillId="8" borderId="47" xfId="0" applyFont="1" applyFill="1" applyBorder="1" applyAlignment="1">
      <alignment horizontal="justify" vertical="top" wrapText="1"/>
    </xf>
    <xf numFmtId="0" fontId="18" fillId="0" borderId="49" xfId="19" applyFont="1" applyBorder="1" applyAlignment="1">
      <alignment vertical="top" wrapText="1"/>
    </xf>
    <xf numFmtId="0" fontId="18" fillId="0" borderId="49" xfId="19" applyFont="1" applyBorder="1" applyAlignment="1">
      <alignment horizontal="center" vertical="top" wrapText="1"/>
    </xf>
    <xf numFmtId="170" fontId="18" fillId="0" borderId="49" xfId="19" applyNumberFormat="1" applyFont="1" applyBorder="1" applyAlignment="1">
      <alignment horizontal="right" vertical="top" wrapText="1"/>
    </xf>
    <xf numFmtId="0" fontId="18" fillId="0" borderId="47" xfId="0" applyFont="1" applyBorder="1" applyAlignment="1">
      <alignment horizontal="justify" vertical="top" wrapText="1"/>
    </xf>
    <xf numFmtId="0" fontId="18" fillId="0" borderId="50" xfId="19" applyFont="1" applyBorder="1" applyAlignment="1">
      <alignment vertical="top" wrapText="1"/>
    </xf>
    <xf numFmtId="0" fontId="18" fillId="0" borderId="50" xfId="19" applyFont="1" applyBorder="1" applyAlignment="1">
      <alignment horizontal="center" vertical="top" wrapText="1"/>
    </xf>
    <xf numFmtId="171" fontId="18" fillId="9" borderId="50" xfId="19" applyNumberFormat="1" applyFont="1" applyFill="1" applyBorder="1" applyAlignment="1">
      <alignment horizontal="right" vertical="top" wrapText="1"/>
    </xf>
    <xf numFmtId="170" fontId="18" fillId="0" borderId="50" xfId="19" applyNumberFormat="1" applyFont="1" applyBorder="1" applyAlignment="1">
      <alignment horizontal="right" vertical="top" wrapText="1"/>
    </xf>
    <xf numFmtId="0" fontId="18" fillId="7" borderId="47" xfId="0" applyFont="1" applyFill="1" applyBorder="1" applyAlignment="1">
      <alignment horizontal="justify" vertical="top" wrapText="1"/>
    </xf>
    <xf numFmtId="0" fontId="18" fillId="0" borderId="50" xfId="0" applyFont="1" applyBorder="1" applyAlignment="1">
      <alignment vertical="top" wrapText="1"/>
    </xf>
    <xf numFmtId="0" fontId="18" fillId="8" borderId="47" xfId="0" applyFont="1" applyFill="1" applyBorder="1" applyAlignment="1">
      <alignment horizontal="justify" vertical="top" wrapText="1"/>
    </xf>
    <xf numFmtId="0" fontId="18" fillId="8" borderId="50" xfId="0" applyFont="1" applyFill="1" applyBorder="1" applyAlignment="1">
      <alignment vertical="top" wrapText="1"/>
    </xf>
    <xf numFmtId="0" fontId="18" fillId="8" borderId="50" xfId="19" applyFont="1" applyFill="1" applyBorder="1" applyAlignment="1">
      <alignment horizontal="center" vertical="top" wrapText="1"/>
    </xf>
    <xf numFmtId="170" fontId="18" fillId="8" borderId="50" xfId="19" applyNumberFormat="1" applyFont="1" applyFill="1" applyBorder="1" applyAlignment="1">
      <alignment horizontal="right" vertical="top" wrapText="1"/>
    </xf>
    <xf numFmtId="0" fontId="18" fillId="9" borderId="51" xfId="19" applyFont="1" applyFill="1" applyBorder="1" applyAlignment="1">
      <alignment vertical="top" wrapText="1"/>
    </xf>
    <xf numFmtId="0" fontId="29" fillId="0" borderId="45" xfId="19" applyFont="1" applyBorder="1" applyAlignment="1">
      <alignment horizontal="center" vertical="top" wrapText="1"/>
    </xf>
    <xf numFmtId="0" fontId="29" fillId="0" borderId="50" xfId="19" applyFont="1" applyBorder="1" applyAlignment="1">
      <alignment vertical="top" wrapText="1"/>
    </xf>
    <xf numFmtId="0" fontId="29" fillId="0" borderId="50" xfId="19" applyFont="1" applyBorder="1" applyAlignment="1">
      <alignment horizontal="center" vertical="top" wrapText="1"/>
    </xf>
    <xf numFmtId="170" fontId="18" fillId="9" borderId="44" xfId="19" applyNumberFormat="1" applyFont="1" applyFill="1" applyBorder="1" applyAlignment="1">
      <alignment horizontal="right" vertical="top" wrapText="1"/>
    </xf>
    <xf numFmtId="170" fontId="29" fillId="0" borderId="50" xfId="19" applyNumberFormat="1" applyFont="1" applyBorder="1" applyAlignment="1">
      <alignment horizontal="right" vertical="top" wrapText="1"/>
    </xf>
    <xf numFmtId="0" fontId="29" fillId="0" borderId="52" xfId="0" applyFont="1" applyBorder="1" applyAlignment="1">
      <alignment horizontal="justify" vertical="top" wrapText="1"/>
    </xf>
    <xf numFmtId="0" fontId="29" fillId="0" borderId="52" xfId="19" applyFont="1" applyBorder="1" applyAlignment="1">
      <alignment horizontal="justify" vertical="top" wrapText="1"/>
    </xf>
    <xf numFmtId="0" fontId="18" fillId="0" borderId="53" xfId="19" applyFont="1" applyBorder="1" applyAlignment="1">
      <alignment horizontal="justify" vertical="top" wrapText="1"/>
    </xf>
    <xf numFmtId="0" fontId="18" fillId="0" borderId="45" xfId="19" applyFont="1" applyBorder="1" applyAlignment="1">
      <alignment horizontal="center" vertical="top" wrapText="1"/>
    </xf>
    <xf numFmtId="0" fontId="21" fillId="0" borderId="50" xfId="19" applyFont="1" applyBorder="1" applyAlignment="1">
      <alignment horizontal="center" vertical="top" wrapText="1"/>
    </xf>
    <xf numFmtId="170" fontId="18" fillId="9" borderId="50" xfId="19" applyNumberFormat="1" applyFont="1" applyFill="1" applyBorder="1" applyAlignment="1">
      <alignment horizontal="right" vertical="top" wrapText="1"/>
    </xf>
    <xf numFmtId="0" fontId="18" fillId="0" borderId="50" xfId="0" applyFont="1" applyBorder="1" applyAlignment="1">
      <alignment horizontal="left" vertical="top" wrapText="1"/>
    </xf>
    <xf numFmtId="0" fontId="29" fillId="0" borderId="54" xfId="0" applyFont="1" applyBorder="1" applyAlignment="1">
      <alignment vertical="top" wrapText="1"/>
    </xf>
    <xf numFmtId="0" fontId="29" fillId="0" borderId="55" xfId="19" applyFont="1" applyBorder="1" applyAlignment="1">
      <alignment horizontal="center" vertical="top" wrapText="1"/>
    </xf>
    <xf numFmtId="170" fontId="29" fillId="9" borderId="50" xfId="19" applyNumberFormat="1" applyFont="1" applyFill="1" applyBorder="1" applyAlignment="1">
      <alignment horizontal="right" vertical="top" wrapText="1"/>
    </xf>
    <xf numFmtId="0" fontId="18" fillId="0" borderId="56" xfId="0" applyFont="1" applyBorder="1" applyAlignment="1">
      <alignment horizontal="center" vertical="center" wrapText="1"/>
    </xf>
    <xf numFmtId="0" fontId="18" fillId="0" borderId="57" xfId="19" applyFont="1" applyBorder="1" applyAlignment="1">
      <alignment horizontal="left" vertical="top" wrapText="1"/>
    </xf>
    <xf numFmtId="0" fontId="18" fillId="0" borderId="58" xfId="19" applyFont="1" applyBorder="1" applyAlignment="1">
      <alignment horizontal="center" vertical="top" wrapText="1"/>
    </xf>
    <xf numFmtId="0" fontId="18" fillId="0" borderId="59" xfId="0" applyFont="1" applyBorder="1" applyAlignment="1">
      <alignment horizontal="justify" vertical="top" wrapText="1"/>
    </xf>
    <xf numFmtId="0" fontId="18" fillId="0" borderId="60" xfId="19" applyFont="1" applyBorder="1" applyAlignment="1">
      <alignment horizontal="left" vertical="top" wrapText="1"/>
    </xf>
    <xf numFmtId="170" fontId="18" fillId="9" borderId="60" xfId="19" applyNumberFormat="1" applyFont="1" applyFill="1" applyBorder="1" applyAlignment="1">
      <alignment horizontal="right" vertical="top" wrapText="1"/>
    </xf>
    <xf numFmtId="170" fontId="18" fillId="0" borderId="58" xfId="19" applyNumberFormat="1" applyFont="1" applyBorder="1" applyAlignment="1">
      <alignment horizontal="right" vertical="top" wrapText="1"/>
    </xf>
    <xf numFmtId="0" fontId="18" fillId="0" borderId="61" xfId="19" applyFont="1" applyBorder="1" applyAlignment="1">
      <alignment horizontal="left" vertical="top" wrapText="1"/>
    </xf>
    <xf numFmtId="0" fontId="18" fillId="0" borderId="62" xfId="19" applyFont="1" applyBorder="1" applyAlignment="1">
      <alignment horizontal="center" vertical="top" wrapText="1"/>
    </xf>
    <xf numFmtId="170" fontId="18" fillId="9" borderId="61" xfId="19" applyNumberFormat="1" applyFont="1" applyFill="1" applyBorder="1" applyAlignment="1">
      <alignment horizontal="right" vertical="top" wrapText="1"/>
    </xf>
    <xf numFmtId="170" fontId="18" fillId="0" borderId="62" xfId="19" applyNumberFormat="1" applyFont="1" applyBorder="1" applyAlignment="1">
      <alignment horizontal="right" vertical="top" wrapText="1"/>
    </xf>
    <xf numFmtId="0" fontId="18" fillId="0" borderId="63" xfId="0" applyFont="1" applyBorder="1" applyAlignment="1">
      <alignment horizontal="justify" vertical="top" wrapText="1"/>
    </xf>
    <xf numFmtId="0" fontId="18" fillId="9" borderId="64" xfId="19" applyFont="1" applyFill="1" applyBorder="1" applyAlignment="1">
      <alignment horizontal="left" wrapText="1"/>
    </xf>
    <xf numFmtId="0" fontId="17" fillId="0" borderId="2" xfId="19" applyFont="1" applyBorder="1" applyAlignment="1">
      <alignment horizontal="right"/>
    </xf>
    <xf numFmtId="0" fontId="18" fillId="0" borderId="7" xfId="19" applyFont="1" applyBorder="1" applyAlignment="1">
      <alignment horizontal="right"/>
    </xf>
  </cellXfs>
  <cellStyles count="64">
    <cellStyle name="Dezimal [0]_Tabelle1" xfId="1" xr:uid="{00000000-0005-0000-0000-000000000000}"/>
    <cellStyle name="Dezimal_Tabelle1" xfId="2" xr:uid="{00000000-0005-0000-0000-000001000000}"/>
    <cellStyle name="Excel Built-in Normal" xfId="43" xr:uid="{437DEB82-918C-432E-9542-3A8A28FD93D8}"/>
    <cellStyle name="Firma" xfId="3" xr:uid="{00000000-0005-0000-0000-000002000000}"/>
    <cellStyle name="Firma 2" xfId="4" xr:uid="{00000000-0005-0000-0000-000003000000}"/>
    <cellStyle name="Firma 2 2" xfId="5" xr:uid="{00000000-0005-0000-0000-000004000000}"/>
    <cellStyle name="Firma 2 2 2" xfId="47" xr:uid="{E95DD54C-216E-48C3-9ED3-DA49FBD5F6AB}"/>
    <cellStyle name="Firma 3" xfId="46" xr:uid="{9E214853-52FD-4CF2-BFA1-7C554C3647AA}"/>
    <cellStyle name="Hlavní nadpis" xfId="6" xr:uid="{00000000-0005-0000-0000-000005000000}"/>
    <cellStyle name="Hyperlink 2" xfId="63" xr:uid="{3FFE4D24-F198-4FA1-B76E-2B40D56D44E5}"/>
    <cellStyle name="Hypertextový odkaz" xfId="42" builtinId="8"/>
    <cellStyle name="normal 2" xfId="7" xr:uid="{00000000-0005-0000-0000-000007000000}"/>
    <cellStyle name="Normal 2 2" xfId="8" xr:uid="{00000000-0005-0000-0000-000008000000}"/>
    <cellStyle name="normal 2 3" xfId="48" xr:uid="{F7751029-2304-4BD9-801C-935B9F837687}"/>
    <cellStyle name="normal 2 4" xfId="51" xr:uid="{FC33ED6D-EF39-4038-A6C9-CD0E53F9875D}"/>
    <cellStyle name="Normal 3" xfId="45" xr:uid="{9CA10456-3627-42B8-B6A4-B08ED9AFB8F9}"/>
    <cellStyle name="Normal 4" xfId="61" xr:uid="{1A3906F2-9F34-4F04-9C14-DB90B36DCC1A}"/>
    <cellStyle name="Normální" xfId="0" builtinId="0"/>
    <cellStyle name="Normální 2" xfId="41" xr:uid="{65F895A1-1CFF-4DE9-95CE-94DA5EABF1EE}"/>
    <cellStyle name="normální 2 2" xfId="9" xr:uid="{00000000-0005-0000-0000-00000A000000}"/>
    <cellStyle name="normální 2 2 2" xfId="49" xr:uid="{DB890615-34C4-4134-80C2-F36DEF2142C6}"/>
    <cellStyle name="normální 3" xfId="10" xr:uid="{00000000-0005-0000-0000-00000B000000}"/>
    <cellStyle name="normální 3 2" xfId="11" xr:uid="{00000000-0005-0000-0000-00000C000000}"/>
    <cellStyle name="normální 3 3" xfId="12" xr:uid="{00000000-0005-0000-0000-00000D000000}"/>
    <cellStyle name="normální 3 4" xfId="13" xr:uid="{00000000-0005-0000-0000-00000E000000}"/>
    <cellStyle name="normální 3 5" xfId="14" xr:uid="{00000000-0005-0000-0000-00000F000000}"/>
    <cellStyle name="normální 3 6" xfId="50" xr:uid="{77C16F9A-ED0A-46F8-8B68-C1078C27A807}"/>
    <cellStyle name="Normální 36" xfId="15" xr:uid="{00000000-0005-0000-0000-000010000000}"/>
    <cellStyle name="Normální 4" xfId="16" xr:uid="{00000000-0005-0000-0000-000011000000}"/>
    <cellStyle name="Normální 5" xfId="44" xr:uid="{3B3B1132-96CB-4897-96D9-1F632179DA2B}"/>
    <cellStyle name="normální_Rozpočet investičních nákladů platí 16,+ specifikace" xfId="17" xr:uid="{00000000-0005-0000-0000-000012000000}"/>
    <cellStyle name="normální_SA_PC15_51_VV_00" xfId="18" xr:uid="{00000000-0005-0000-0000-000013000000}"/>
    <cellStyle name="normální_Zadávací podklad pro profese" xfId="19" xr:uid="{00000000-0005-0000-0000-000014000000}"/>
    <cellStyle name="normální_Zadávací podklad pro profese rev. 1 (vrchní stavba)" xfId="20" xr:uid="{00000000-0005-0000-0000-000015000000}"/>
    <cellStyle name="Podnadpis" xfId="21" xr:uid="{00000000-0005-0000-0000-000016000000}"/>
    <cellStyle name="Standard_Tabelle1" xfId="22" xr:uid="{00000000-0005-0000-0000-000017000000}"/>
    <cellStyle name="Stín+tučně" xfId="26" xr:uid="{00000000-0005-0000-0000-000018000000}"/>
    <cellStyle name="Stín+tučně 2" xfId="27" xr:uid="{00000000-0005-0000-0000-000019000000}"/>
    <cellStyle name="Stín+tučně 2 2" xfId="28" xr:uid="{00000000-0005-0000-0000-00001A000000}"/>
    <cellStyle name="Stín+tučně 2 2 2" xfId="53" xr:uid="{255F89C1-6B29-4D3E-972F-E5A7558555D2}"/>
    <cellStyle name="Stín+tučně 3" xfId="52" xr:uid="{387A3998-B6F7-468B-B3DF-6BB689CBBDDD}"/>
    <cellStyle name="Stín+tučně+velké písmo" xfId="29" xr:uid="{00000000-0005-0000-0000-00001B000000}"/>
    <cellStyle name="Stín+tučně+velké písmo 2" xfId="30" xr:uid="{00000000-0005-0000-0000-00001C000000}"/>
    <cellStyle name="Stín+tučně+velké písmo 2 2" xfId="31" xr:uid="{00000000-0005-0000-0000-00001D000000}"/>
    <cellStyle name="Stín+tučně+velké písmo 2 2 2" xfId="55" xr:uid="{C719C1EA-67C1-4F45-B56E-BC2FF9FF3C70}"/>
    <cellStyle name="Stín+tučně+velké písmo 3" xfId="54" xr:uid="{10345D28-B6B0-42DF-844A-5DFC7918E494}"/>
    <cellStyle name="Styl 1" xfId="23" xr:uid="{00000000-0005-0000-0000-00001E000000}"/>
    <cellStyle name="Styl 1 2" xfId="24" xr:uid="{00000000-0005-0000-0000-00001F000000}"/>
    <cellStyle name="Styl 1 2 2" xfId="56" xr:uid="{AEE31000-B1EF-41BF-85C4-5B0511CB037F}"/>
    <cellStyle name="Style 1" xfId="25" xr:uid="{00000000-0005-0000-0000-000020000000}"/>
    <cellStyle name="Style 1 2" xfId="57" xr:uid="{734F5BEE-A6E0-428C-958F-3B004DB6F772}"/>
    <cellStyle name="Tučně" xfId="32" xr:uid="{00000000-0005-0000-0000-000021000000}"/>
    <cellStyle name="Tučně 2" xfId="33" xr:uid="{00000000-0005-0000-0000-000022000000}"/>
    <cellStyle name="Tučně 2 2" xfId="34" xr:uid="{00000000-0005-0000-0000-000023000000}"/>
    <cellStyle name="Tučně 2 2 2" xfId="59" xr:uid="{FEFFB208-D687-4473-8A59-E4E3BA01C09B}"/>
    <cellStyle name="Tučně 3" xfId="58" xr:uid="{DFCFF3FC-2459-40C5-9694-5A52FC614850}"/>
    <cellStyle name="TYP ŘÁDKU_4(sloupceJ-L)" xfId="35" xr:uid="{00000000-0005-0000-0000-000024000000}"/>
    <cellStyle name="Währung [0]_Tabelle1" xfId="36" xr:uid="{00000000-0005-0000-0000-000025000000}"/>
    <cellStyle name="Währung_Tabelle1" xfId="37" xr:uid="{00000000-0005-0000-0000-000026000000}"/>
    <cellStyle name="základní" xfId="38" xr:uid="{00000000-0005-0000-0000-000027000000}"/>
    <cellStyle name="základní 2" xfId="39" xr:uid="{00000000-0005-0000-0000-000028000000}"/>
    <cellStyle name="základní 2 2" xfId="40" xr:uid="{00000000-0005-0000-0000-000029000000}"/>
    <cellStyle name="základní 2 2 2" xfId="62" xr:uid="{7C0504F8-15F9-48FD-9117-7B1F16385883}"/>
    <cellStyle name="základní 3" xfId="60" xr:uid="{08625755-A2E6-4836-B014-8B2CBDC6F19B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FBFBF"/>
      <rgbColor rgb="00808080"/>
      <rgbColor rgb="009999FF"/>
      <rgbColor rgb="00993366"/>
      <rgbColor rgb="00FFFFCC"/>
      <rgbColor rgb="00EFEFF0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66"/>
      <color rgb="FF11F400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9</xdr:col>
          <xdr:colOff>581025</xdr:colOff>
          <xdr:row>32</xdr:row>
          <xdr:rowOff>142875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akub Vorel" id="{625C7063-4172-4595-81B2-E02B5369508C}" userId="Jakub Vorel" providerId="None"/>
</personList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33" dT="2026-03-16T10:33:18.52" personId="{625C7063-4172-4595-81B2-E02B5369508C}" id="{CA46BAB5-B1B6-4824-8707-8CD78F877115}">
    <text>dle dohody bylo zobecněno PC AiO dle požadavku.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Microsoft_Word_Document.docx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3C5BA-1404-4748-9974-64C679067861}">
  <sheetPr codeName="List1">
    <pageSetUpPr fitToPage="1"/>
  </sheetPr>
  <dimension ref="A1:S83"/>
  <sheetViews>
    <sheetView tabSelected="1" zoomScale="85" zoomScaleNormal="85" zoomScaleSheetLayoutView="80" workbookViewId="0">
      <selection activeCell="B7" sqref="B7"/>
    </sheetView>
  </sheetViews>
  <sheetFormatPr defaultColWidth="9.5703125" defaultRowHeight="12.75" x14ac:dyDescent="0.2"/>
  <cols>
    <col min="1" max="1" width="16.5703125" style="6" customWidth="1"/>
    <col min="2" max="2" width="39.5703125" style="6" customWidth="1"/>
    <col min="3" max="3" width="10.5703125" style="6" customWidth="1"/>
    <col min="4" max="4" width="9.5703125" style="6"/>
    <col min="5" max="5" width="12.5703125" style="11" customWidth="1"/>
    <col min="6" max="6" width="15.85546875" style="11" customWidth="1"/>
    <col min="7" max="7" width="84.42578125" style="6" customWidth="1"/>
    <col min="8" max="8" width="60.42578125" style="80" customWidth="1"/>
    <col min="9" max="9" width="45.42578125" style="6" customWidth="1"/>
    <col min="10" max="10" width="31.5703125" style="29" customWidth="1"/>
    <col min="11" max="11" width="12" style="57" customWidth="1"/>
    <col min="12" max="12" width="15.5703125" style="7" customWidth="1"/>
    <col min="13" max="13" width="11.5703125" style="6" customWidth="1"/>
    <col min="14" max="14" width="9.5703125" style="6"/>
    <col min="15" max="15" width="26.42578125" style="6" customWidth="1"/>
    <col min="16" max="16384" width="9.5703125" style="6"/>
  </cols>
  <sheetData>
    <row r="1" spans="1:15" ht="13.5" thickTop="1" x14ac:dyDescent="0.2">
      <c r="A1" s="165" t="s">
        <v>0</v>
      </c>
      <c r="B1" s="165"/>
      <c r="C1" s="1" t="s">
        <v>1</v>
      </c>
      <c r="D1" s="2"/>
      <c r="E1" s="3"/>
      <c r="F1" s="2"/>
      <c r="G1" s="4"/>
      <c r="H1" s="77"/>
      <c r="I1" s="5"/>
    </row>
    <row r="2" spans="1:15" x14ac:dyDescent="0.2">
      <c r="A2" s="166" t="s">
        <v>2</v>
      </c>
      <c r="B2" s="166"/>
      <c r="C2" s="8" t="s">
        <v>3</v>
      </c>
      <c r="D2" s="9"/>
      <c r="E2" s="10"/>
      <c r="G2" s="12"/>
      <c r="H2" s="78"/>
      <c r="I2" s="13"/>
    </row>
    <row r="3" spans="1:15" x14ac:dyDescent="0.2">
      <c r="A3" s="166" t="s">
        <v>4</v>
      </c>
      <c r="B3" s="166"/>
      <c r="C3" s="8" t="s">
        <v>5</v>
      </c>
      <c r="D3" s="9"/>
      <c r="E3" s="10"/>
      <c r="F3" s="14"/>
      <c r="G3" s="12"/>
      <c r="H3" s="78"/>
      <c r="I3" s="13"/>
    </row>
    <row r="4" spans="1:15" x14ac:dyDescent="0.2">
      <c r="A4" s="166" t="s">
        <v>6</v>
      </c>
      <c r="B4" s="166"/>
      <c r="C4" s="8" t="s">
        <v>7</v>
      </c>
      <c r="D4" s="15"/>
      <c r="E4" s="15"/>
      <c r="G4" s="16"/>
      <c r="H4" s="78"/>
      <c r="I4" s="12"/>
    </row>
    <row r="5" spans="1:15" ht="26.25" thickBot="1" x14ac:dyDescent="0.25">
      <c r="A5" s="17" t="s">
        <v>8</v>
      </c>
      <c r="B5" s="18" t="s">
        <v>9</v>
      </c>
      <c r="C5" s="19" t="s">
        <v>10</v>
      </c>
      <c r="D5" s="20" t="s">
        <v>11</v>
      </c>
      <c r="E5" s="21" t="s">
        <v>12</v>
      </c>
      <c r="F5" s="21" t="s">
        <v>13</v>
      </c>
      <c r="G5" s="22" t="s">
        <v>14</v>
      </c>
      <c r="H5" s="72" t="s">
        <v>15</v>
      </c>
      <c r="I5" s="23" t="s">
        <v>16</v>
      </c>
      <c r="M5" s="43"/>
    </row>
    <row r="6" spans="1:15" ht="13.5" thickTop="1" x14ac:dyDescent="0.2">
      <c r="A6" s="24" t="s">
        <v>17</v>
      </c>
      <c r="B6" s="25" t="s">
        <v>18</v>
      </c>
      <c r="C6" s="26"/>
      <c r="D6" s="26"/>
      <c r="E6" s="27"/>
      <c r="F6" s="70">
        <f>SUBTOTAL(9,F7:F22)</f>
        <v>0</v>
      </c>
      <c r="G6" s="38"/>
      <c r="H6" s="105"/>
      <c r="I6" s="39"/>
      <c r="M6" s="44"/>
    </row>
    <row r="7" spans="1:15" ht="38.25" x14ac:dyDescent="0.2">
      <c r="A7" s="75" t="s">
        <v>19</v>
      </c>
      <c r="B7" s="62" t="s">
        <v>20</v>
      </c>
      <c r="C7" s="63">
        <v>10</v>
      </c>
      <c r="D7" s="63" t="s">
        <v>21</v>
      </c>
      <c r="E7" s="109">
        <f t="shared" ref="E7:E12" si="0">ROUND($N$5*K7,0)</f>
        <v>0</v>
      </c>
      <c r="F7" s="68">
        <f>C7*E7</f>
        <v>0</v>
      </c>
      <c r="G7" s="73" t="s">
        <v>22</v>
      </c>
      <c r="H7" s="83" t="s">
        <v>23</v>
      </c>
      <c r="I7" s="91"/>
      <c r="J7" s="64"/>
      <c r="M7" s="55"/>
      <c r="N7" s="54"/>
      <c r="O7" s="43"/>
    </row>
    <row r="8" spans="1:15" x14ac:dyDescent="0.2">
      <c r="A8" s="110" t="s">
        <v>24</v>
      </c>
      <c r="B8" s="111" t="s">
        <v>25</v>
      </c>
      <c r="C8" s="112">
        <v>10</v>
      </c>
      <c r="D8" s="112" t="s">
        <v>21</v>
      </c>
      <c r="E8" s="109">
        <f t="shared" si="0"/>
        <v>0</v>
      </c>
      <c r="F8" s="113">
        <f t="shared" ref="F8:F9" si="1">C8*E8</f>
        <v>0</v>
      </c>
      <c r="G8" s="114" t="s">
        <v>26</v>
      </c>
      <c r="H8" s="83" t="s">
        <v>23</v>
      </c>
      <c r="I8" s="115"/>
      <c r="J8" s="64"/>
      <c r="N8" s="7"/>
      <c r="O8" s="43"/>
    </row>
    <row r="9" spans="1:15" ht="25.5" x14ac:dyDescent="0.2">
      <c r="A9" s="75" t="s">
        <v>27</v>
      </c>
      <c r="B9" s="116" t="s">
        <v>28</v>
      </c>
      <c r="C9" s="117">
        <v>2</v>
      </c>
      <c r="D9" s="117" t="s">
        <v>21</v>
      </c>
      <c r="E9" s="109">
        <f t="shared" si="0"/>
        <v>0</v>
      </c>
      <c r="F9" s="113">
        <f t="shared" si="1"/>
        <v>0</v>
      </c>
      <c r="G9" s="59" t="s">
        <v>29</v>
      </c>
      <c r="H9" s="83" t="s">
        <v>23</v>
      </c>
      <c r="I9" s="92"/>
      <c r="J9" s="6"/>
      <c r="N9" s="7"/>
      <c r="O9" s="43"/>
    </row>
    <row r="10" spans="1:15" ht="14.1" customHeight="1" x14ac:dyDescent="0.2">
      <c r="A10" s="110" t="s">
        <v>30</v>
      </c>
      <c r="B10" s="111" t="s">
        <v>31</v>
      </c>
      <c r="C10" s="112">
        <v>2</v>
      </c>
      <c r="D10" s="112" t="s">
        <v>21</v>
      </c>
      <c r="E10" s="109">
        <f t="shared" ref="E10:E11" si="2">ROUND($N$5*K10,0)</f>
        <v>0</v>
      </c>
      <c r="F10" s="113">
        <f t="shared" ref="F10" si="3">C10*E10</f>
        <v>0</v>
      </c>
      <c r="G10" s="118" t="s">
        <v>26</v>
      </c>
      <c r="H10" s="83" t="s">
        <v>23</v>
      </c>
      <c r="I10" s="115"/>
      <c r="J10" s="64"/>
      <c r="N10" s="7"/>
      <c r="O10" s="43"/>
    </row>
    <row r="11" spans="1:15" ht="27.95" customHeight="1" x14ac:dyDescent="0.2">
      <c r="A11" s="75" t="s">
        <v>32</v>
      </c>
      <c r="B11" s="119" t="s">
        <v>33</v>
      </c>
      <c r="C11" s="120">
        <v>6</v>
      </c>
      <c r="D11" s="120" t="s">
        <v>21</v>
      </c>
      <c r="E11" s="109">
        <f t="shared" si="2"/>
        <v>0</v>
      </c>
      <c r="F11" s="113">
        <f t="shared" ref="F11" si="4">C11*E11</f>
        <v>0</v>
      </c>
      <c r="G11" s="121" t="s">
        <v>34</v>
      </c>
      <c r="H11" s="83" t="s">
        <v>23</v>
      </c>
      <c r="I11" s="93"/>
      <c r="J11" s="54"/>
      <c r="N11" s="7"/>
    </row>
    <row r="12" spans="1:15" ht="41.1" customHeight="1" x14ac:dyDescent="0.2">
      <c r="A12" s="110" t="s">
        <v>35</v>
      </c>
      <c r="B12" s="122" t="s">
        <v>36</v>
      </c>
      <c r="C12" s="123">
        <v>1</v>
      </c>
      <c r="D12" s="123" t="s">
        <v>21</v>
      </c>
      <c r="E12" s="109">
        <f t="shared" si="0"/>
        <v>0</v>
      </c>
      <c r="F12" s="124">
        <f t="shared" ref="F12:F22" si="5">E12*C12</f>
        <v>0</v>
      </c>
      <c r="G12" s="125" t="s">
        <v>37</v>
      </c>
      <c r="H12" s="83" t="s">
        <v>23</v>
      </c>
      <c r="I12" s="92"/>
    </row>
    <row r="13" spans="1:15" ht="25.5" x14ac:dyDescent="0.2">
      <c r="A13" s="75" t="s">
        <v>38</v>
      </c>
      <c r="B13" s="126" t="s">
        <v>39</v>
      </c>
      <c r="C13" s="127">
        <v>8</v>
      </c>
      <c r="D13" s="127" t="s">
        <v>21</v>
      </c>
      <c r="E13" s="128">
        <f>ROUND($N$5*K13,0)</f>
        <v>0</v>
      </c>
      <c r="F13" s="129">
        <f t="shared" si="5"/>
        <v>0</v>
      </c>
      <c r="G13" s="130" t="s">
        <v>40</v>
      </c>
      <c r="H13" s="83" t="s">
        <v>23</v>
      </c>
      <c r="I13" s="92"/>
      <c r="J13" s="45"/>
    </row>
    <row r="14" spans="1:15" ht="51" customHeight="1" x14ac:dyDescent="0.2">
      <c r="A14" s="110" t="s">
        <v>41</v>
      </c>
      <c r="B14" s="131" t="s">
        <v>42</v>
      </c>
      <c r="C14" s="127">
        <v>8</v>
      </c>
      <c r="D14" s="127" t="s">
        <v>21</v>
      </c>
      <c r="E14" s="128">
        <f>ROUND($N$5*K14,0)</f>
        <v>0</v>
      </c>
      <c r="F14" s="129">
        <f t="shared" si="5"/>
        <v>0</v>
      </c>
      <c r="G14" s="132" t="s">
        <v>43</v>
      </c>
      <c r="H14" s="83" t="s">
        <v>23</v>
      </c>
      <c r="I14" s="92"/>
      <c r="M14" s="44"/>
    </row>
    <row r="15" spans="1:15" ht="25.5" x14ac:dyDescent="0.2">
      <c r="A15" s="75" t="s">
        <v>44</v>
      </c>
      <c r="B15" s="133" t="s">
        <v>45</v>
      </c>
      <c r="C15" s="134">
        <v>5</v>
      </c>
      <c r="D15" s="134" t="s">
        <v>21</v>
      </c>
      <c r="E15" s="128">
        <f>ROUND($N$5*K15,0)</f>
        <v>0</v>
      </c>
      <c r="F15" s="135">
        <f t="shared" si="5"/>
        <v>0</v>
      </c>
      <c r="G15" s="132" t="s">
        <v>46</v>
      </c>
      <c r="H15" s="83" t="s">
        <v>23</v>
      </c>
      <c r="I15" s="136"/>
      <c r="M15" s="44"/>
    </row>
    <row r="16" spans="1:15" x14ac:dyDescent="0.2">
      <c r="A16" s="110" t="s">
        <v>47</v>
      </c>
      <c r="B16" s="131" t="s">
        <v>48</v>
      </c>
      <c r="C16" s="127">
        <v>8</v>
      </c>
      <c r="D16" s="127" t="s">
        <v>21</v>
      </c>
      <c r="E16" s="128">
        <f t="shared" ref="E16:E21" si="6">ROUND($N$5*K16,0)</f>
        <v>0</v>
      </c>
      <c r="F16" s="129">
        <f t="shared" si="5"/>
        <v>0</v>
      </c>
      <c r="G16" s="125" t="s">
        <v>49</v>
      </c>
      <c r="H16" s="83" t="s">
        <v>23</v>
      </c>
      <c r="I16" s="92"/>
    </row>
    <row r="17" spans="1:15" ht="25.5" x14ac:dyDescent="0.2">
      <c r="A17" s="75" t="s">
        <v>50</v>
      </c>
      <c r="B17" s="131" t="s">
        <v>51</v>
      </c>
      <c r="C17" s="127">
        <v>4</v>
      </c>
      <c r="D17" s="127" t="s">
        <v>21</v>
      </c>
      <c r="E17" s="128">
        <f t="shared" si="6"/>
        <v>0</v>
      </c>
      <c r="F17" s="129">
        <f t="shared" si="5"/>
        <v>0</v>
      </c>
      <c r="G17" s="132" t="s">
        <v>52</v>
      </c>
      <c r="H17" s="83" t="s">
        <v>23</v>
      </c>
      <c r="I17" s="92"/>
    </row>
    <row r="18" spans="1:15" ht="29.45" customHeight="1" x14ac:dyDescent="0.2">
      <c r="A18" s="110" t="s">
        <v>53</v>
      </c>
      <c r="B18" s="126" t="s">
        <v>54</v>
      </c>
      <c r="C18" s="127">
        <v>1</v>
      </c>
      <c r="D18" s="127" t="s">
        <v>21</v>
      </c>
      <c r="E18" s="128">
        <f t="shared" si="6"/>
        <v>0</v>
      </c>
      <c r="F18" s="129">
        <f t="shared" si="5"/>
        <v>0</v>
      </c>
      <c r="G18" s="130" t="s">
        <v>55</v>
      </c>
      <c r="H18" s="83" t="s">
        <v>23</v>
      </c>
      <c r="I18" s="92"/>
      <c r="J18" s="30"/>
    </row>
    <row r="19" spans="1:15" ht="16.7" customHeight="1" x14ac:dyDescent="0.2">
      <c r="A19" s="75" t="s">
        <v>56</v>
      </c>
      <c r="B19" s="126" t="s">
        <v>57</v>
      </c>
      <c r="C19" s="127">
        <v>2</v>
      </c>
      <c r="D19" s="127" t="s">
        <v>21</v>
      </c>
      <c r="E19" s="128">
        <f t="shared" si="6"/>
        <v>0</v>
      </c>
      <c r="F19" s="129">
        <f t="shared" si="5"/>
        <v>0</v>
      </c>
      <c r="G19" s="130" t="s">
        <v>58</v>
      </c>
      <c r="H19" s="83" t="s">
        <v>23</v>
      </c>
      <c r="I19" s="92"/>
      <c r="J19" s="67"/>
    </row>
    <row r="20" spans="1:15" x14ac:dyDescent="0.2">
      <c r="A20" s="110" t="s">
        <v>59</v>
      </c>
      <c r="B20" s="131" t="s">
        <v>60</v>
      </c>
      <c r="C20" s="134">
        <v>300</v>
      </c>
      <c r="D20" s="127" t="s">
        <v>61</v>
      </c>
      <c r="E20" s="128">
        <f t="shared" si="6"/>
        <v>0</v>
      </c>
      <c r="F20" s="129">
        <f t="shared" si="5"/>
        <v>0</v>
      </c>
      <c r="G20" s="125" t="s">
        <v>62</v>
      </c>
      <c r="H20" s="83" t="s">
        <v>23</v>
      </c>
      <c r="I20" s="92"/>
      <c r="J20" s="7"/>
      <c r="M20" s="48"/>
    </row>
    <row r="21" spans="1:15" ht="14.1" customHeight="1" x14ac:dyDescent="0.2">
      <c r="A21" s="75" t="s">
        <v>63</v>
      </c>
      <c r="B21" s="126" t="s">
        <v>64</v>
      </c>
      <c r="C21" s="134">
        <v>2</v>
      </c>
      <c r="D21" s="127" t="s">
        <v>21</v>
      </c>
      <c r="E21" s="128">
        <f t="shared" si="6"/>
        <v>0</v>
      </c>
      <c r="F21" s="129">
        <f t="shared" si="5"/>
        <v>0</v>
      </c>
      <c r="G21" s="125" t="s">
        <v>65</v>
      </c>
      <c r="H21" s="83" t="s">
        <v>23</v>
      </c>
      <c r="I21" s="92"/>
      <c r="J21" s="45"/>
    </row>
    <row r="22" spans="1:15" ht="39" thickBot="1" x14ac:dyDescent="0.25">
      <c r="A22" s="110" t="s">
        <v>66</v>
      </c>
      <c r="B22" s="122" t="s">
        <v>67</v>
      </c>
      <c r="C22" s="127">
        <v>1</v>
      </c>
      <c r="D22" s="127" t="s">
        <v>21</v>
      </c>
      <c r="E22" s="128">
        <f>ROUND($N$5*L22,0)</f>
        <v>0</v>
      </c>
      <c r="F22" s="129">
        <f t="shared" si="5"/>
        <v>0</v>
      </c>
      <c r="G22" s="125" t="s">
        <v>68</v>
      </c>
      <c r="H22" s="90" t="s">
        <v>23</v>
      </c>
      <c r="I22" s="96"/>
      <c r="J22" s="6"/>
    </row>
    <row r="23" spans="1:15" ht="13.5" thickTop="1" x14ac:dyDescent="0.2">
      <c r="A23" s="76" t="s">
        <v>69</v>
      </c>
      <c r="B23" s="25" t="s">
        <v>70</v>
      </c>
      <c r="C23" s="26"/>
      <c r="D23" s="26"/>
      <c r="E23" s="27"/>
      <c r="F23" s="70">
        <f>SUBTOTAL(9,F24:F34)</f>
        <v>0</v>
      </c>
      <c r="G23" s="74"/>
      <c r="H23" s="88"/>
      <c r="I23" s="103"/>
    </row>
    <row r="24" spans="1:15" ht="28.5" customHeight="1" x14ac:dyDescent="0.2">
      <c r="A24" s="137" t="s">
        <v>71</v>
      </c>
      <c r="B24" s="138" t="s">
        <v>72</v>
      </c>
      <c r="C24" s="139">
        <v>4</v>
      </c>
      <c r="D24" s="139" t="s">
        <v>21</v>
      </c>
      <c r="E24" s="140">
        <f t="shared" ref="E24:E28" si="7">ROUND($N$5*K24,0)</f>
        <v>0</v>
      </c>
      <c r="F24" s="141">
        <f t="shared" ref="F24:F27" si="8">E24*C24</f>
        <v>0</v>
      </c>
      <c r="G24" s="142" t="s">
        <v>73</v>
      </c>
      <c r="H24" s="83" t="s">
        <v>23</v>
      </c>
      <c r="I24" s="93"/>
      <c r="J24" s="53"/>
      <c r="N24" s="54"/>
    </row>
    <row r="25" spans="1:15" ht="15.6" customHeight="1" x14ac:dyDescent="0.2">
      <c r="A25" s="137" t="s">
        <v>74</v>
      </c>
      <c r="B25" s="138" t="s">
        <v>75</v>
      </c>
      <c r="C25" s="139">
        <v>4</v>
      </c>
      <c r="D25" s="139" t="s">
        <v>21</v>
      </c>
      <c r="E25" s="140">
        <f t="shared" si="7"/>
        <v>0</v>
      </c>
      <c r="F25" s="141">
        <f t="shared" si="8"/>
        <v>0</v>
      </c>
      <c r="G25" s="143" t="s">
        <v>76</v>
      </c>
      <c r="H25" s="83" t="s">
        <v>23</v>
      </c>
      <c r="I25" s="93"/>
      <c r="J25" s="53"/>
      <c r="N25" s="54"/>
    </row>
    <row r="26" spans="1:15" x14ac:dyDescent="0.2">
      <c r="A26" s="137" t="s">
        <v>77</v>
      </c>
      <c r="B26" s="138" t="s">
        <v>78</v>
      </c>
      <c r="C26" s="139">
        <v>4</v>
      </c>
      <c r="D26" s="139" t="s">
        <v>21</v>
      </c>
      <c r="E26" s="140">
        <f t="shared" si="7"/>
        <v>0</v>
      </c>
      <c r="F26" s="141">
        <f t="shared" si="8"/>
        <v>0</v>
      </c>
      <c r="G26" s="143" t="s">
        <v>79</v>
      </c>
      <c r="H26" s="83" t="s">
        <v>23</v>
      </c>
      <c r="I26" s="93"/>
      <c r="J26" s="53"/>
      <c r="N26" s="54"/>
    </row>
    <row r="27" spans="1:15" ht="40.5" customHeight="1" x14ac:dyDescent="0.2">
      <c r="A27" s="137" t="s">
        <v>80</v>
      </c>
      <c r="B27" s="131" t="s">
        <v>81</v>
      </c>
      <c r="C27" s="127">
        <v>1</v>
      </c>
      <c r="D27" s="127" t="s">
        <v>21</v>
      </c>
      <c r="E27" s="140">
        <f t="shared" si="7"/>
        <v>0</v>
      </c>
      <c r="F27" s="129">
        <f t="shared" si="8"/>
        <v>0</v>
      </c>
      <c r="G27" s="132" t="s">
        <v>82</v>
      </c>
      <c r="H27" s="83" t="s">
        <v>23</v>
      </c>
      <c r="I27" s="92"/>
      <c r="J27" s="31"/>
      <c r="M27" s="41"/>
    </row>
    <row r="28" spans="1:15" ht="42" customHeight="1" x14ac:dyDescent="0.2">
      <c r="A28" s="137" t="s">
        <v>83</v>
      </c>
      <c r="B28" s="131" t="s">
        <v>84</v>
      </c>
      <c r="C28" s="127">
        <v>2</v>
      </c>
      <c r="D28" s="127" t="s">
        <v>21</v>
      </c>
      <c r="E28" s="140">
        <f t="shared" si="7"/>
        <v>0</v>
      </c>
      <c r="F28" s="129">
        <f t="shared" ref="F28" si="9">E28*C28</f>
        <v>0</v>
      </c>
      <c r="G28" s="132" t="s">
        <v>85</v>
      </c>
      <c r="H28" s="83" t="s">
        <v>23</v>
      </c>
      <c r="I28" s="92"/>
      <c r="J28" s="31"/>
      <c r="M28" s="41"/>
    </row>
    <row r="29" spans="1:15" ht="30.6" customHeight="1" x14ac:dyDescent="0.2">
      <c r="A29" s="137" t="s">
        <v>86</v>
      </c>
      <c r="B29" s="122" t="s">
        <v>87</v>
      </c>
      <c r="C29" s="123">
        <v>1</v>
      </c>
      <c r="D29" s="123" t="s">
        <v>21</v>
      </c>
      <c r="E29" s="140">
        <f t="shared" ref="E29:E39" si="10">ROUND($N$5*K29,0)</f>
        <v>0</v>
      </c>
      <c r="F29" s="124">
        <f t="shared" ref="F29:F34" si="11">E29*C29</f>
        <v>0</v>
      </c>
      <c r="G29" s="144" t="s">
        <v>88</v>
      </c>
      <c r="H29" s="84" t="s">
        <v>15</v>
      </c>
      <c r="I29" s="92"/>
      <c r="J29" s="42"/>
    </row>
    <row r="30" spans="1:15" ht="15.6" customHeight="1" x14ac:dyDescent="0.2">
      <c r="A30" s="137" t="s">
        <v>89</v>
      </c>
      <c r="B30" s="131" t="s">
        <v>90</v>
      </c>
      <c r="C30" s="127">
        <v>1</v>
      </c>
      <c r="D30" s="127" t="s">
        <v>21</v>
      </c>
      <c r="E30" s="140">
        <f t="shared" si="10"/>
        <v>0</v>
      </c>
      <c r="F30" s="124">
        <f t="shared" si="11"/>
        <v>0</v>
      </c>
      <c r="G30" s="144" t="s">
        <v>91</v>
      </c>
      <c r="H30" s="85" t="s">
        <v>23</v>
      </c>
      <c r="I30" s="94"/>
      <c r="J30" s="46"/>
      <c r="M30" s="41"/>
    </row>
    <row r="31" spans="1:15" ht="66.95" customHeight="1" x14ac:dyDescent="0.25">
      <c r="A31" s="137" t="s">
        <v>92</v>
      </c>
      <c r="B31" s="131" t="s">
        <v>93</v>
      </c>
      <c r="C31" s="127">
        <v>1</v>
      </c>
      <c r="D31" s="127" t="s">
        <v>21</v>
      </c>
      <c r="E31" s="140">
        <f t="shared" si="10"/>
        <v>0</v>
      </c>
      <c r="F31" s="124">
        <f t="shared" si="11"/>
        <v>0</v>
      </c>
      <c r="G31" s="125" t="s">
        <v>94</v>
      </c>
      <c r="H31" s="85" t="s">
        <v>23</v>
      </c>
      <c r="I31" s="92"/>
      <c r="J31" s="46"/>
      <c r="M31" s="41"/>
      <c r="O31" s="52"/>
    </row>
    <row r="32" spans="1:15" ht="39.6" customHeight="1" x14ac:dyDescent="0.25">
      <c r="A32" s="137" t="s">
        <v>95</v>
      </c>
      <c r="B32" s="131" t="s">
        <v>96</v>
      </c>
      <c r="C32" s="127">
        <v>2</v>
      </c>
      <c r="D32" s="127" t="s">
        <v>21</v>
      </c>
      <c r="E32" s="140">
        <f t="shared" si="10"/>
        <v>0</v>
      </c>
      <c r="F32" s="124">
        <f t="shared" si="11"/>
        <v>0</v>
      </c>
      <c r="G32" s="125" t="s">
        <v>97</v>
      </c>
      <c r="H32" s="85" t="s">
        <v>23</v>
      </c>
      <c r="I32" s="92"/>
      <c r="J32" s="46"/>
      <c r="M32" s="41"/>
      <c r="O32" s="52"/>
    </row>
    <row r="33" spans="1:19" ht="51" x14ac:dyDescent="0.25">
      <c r="A33" s="137" t="s">
        <v>98</v>
      </c>
      <c r="B33" s="60" t="s">
        <v>99</v>
      </c>
      <c r="C33" s="61">
        <v>2</v>
      </c>
      <c r="D33" s="61" t="s">
        <v>21</v>
      </c>
      <c r="E33" s="140">
        <f t="shared" si="10"/>
        <v>0</v>
      </c>
      <c r="F33" s="124">
        <f t="shared" si="11"/>
        <v>0</v>
      </c>
      <c r="G33" s="132" t="s">
        <v>100</v>
      </c>
      <c r="H33" s="85" t="s">
        <v>23</v>
      </c>
      <c r="I33" s="92"/>
      <c r="J33" s="46"/>
      <c r="M33" s="41"/>
      <c r="O33" s="52"/>
      <c r="P33" s="52"/>
    </row>
    <row r="34" spans="1:19" ht="39" thickBot="1" x14ac:dyDescent="0.3">
      <c r="A34" s="137" t="s">
        <v>101</v>
      </c>
      <c r="B34" s="131" t="s">
        <v>102</v>
      </c>
      <c r="C34" s="127">
        <v>1</v>
      </c>
      <c r="D34" s="127" t="s">
        <v>21</v>
      </c>
      <c r="E34" s="140">
        <f t="shared" si="10"/>
        <v>0</v>
      </c>
      <c r="F34" s="129">
        <f t="shared" si="11"/>
        <v>0</v>
      </c>
      <c r="G34" s="125" t="s">
        <v>103</v>
      </c>
      <c r="H34" s="85" t="s">
        <v>23</v>
      </c>
      <c r="I34" s="96"/>
      <c r="J34" s="6"/>
      <c r="N34" s="52"/>
    </row>
    <row r="35" spans="1:19" ht="13.5" thickTop="1" x14ac:dyDescent="0.2">
      <c r="A35" s="76" t="s">
        <v>104</v>
      </c>
      <c r="B35" s="25" t="s">
        <v>105</v>
      </c>
      <c r="C35" s="26"/>
      <c r="D35" s="26"/>
      <c r="E35" s="27"/>
      <c r="F35" s="70">
        <f>SUBTOTAL(9,F36:F43)</f>
        <v>0</v>
      </c>
      <c r="G35" s="74"/>
      <c r="H35" s="104"/>
      <c r="I35" s="103"/>
      <c r="M35" s="41"/>
    </row>
    <row r="36" spans="1:19" ht="25.5" x14ac:dyDescent="0.2">
      <c r="A36" s="145" t="s">
        <v>106</v>
      </c>
      <c r="B36" s="131" t="s">
        <v>107</v>
      </c>
      <c r="C36" s="134">
        <v>1</v>
      </c>
      <c r="D36" s="127" t="s">
        <v>21</v>
      </c>
      <c r="E36" s="140">
        <f t="shared" si="10"/>
        <v>0</v>
      </c>
      <c r="F36" s="129">
        <f t="shared" ref="F36:F40" si="12">E36*C36</f>
        <v>0</v>
      </c>
      <c r="G36" s="132" t="s">
        <v>108</v>
      </c>
      <c r="H36" s="86" t="s">
        <v>23</v>
      </c>
      <c r="I36" s="92"/>
      <c r="J36" s="30"/>
      <c r="M36" s="41"/>
      <c r="P36" s="32"/>
    </row>
    <row r="37" spans="1:19" ht="25.5" x14ac:dyDescent="0.25">
      <c r="A37" s="145" t="s">
        <v>109</v>
      </c>
      <c r="B37" s="131" t="s">
        <v>110</v>
      </c>
      <c r="C37" s="127">
        <v>2</v>
      </c>
      <c r="D37" s="127" t="s">
        <v>21</v>
      </c>
      <c r="E37" s="140">
        <f t="shared" si="10"/>
        <v>0</v>
      </c>
      <c r="F37" s="129">
        <f t="shared" si="12"/>
        <v>0</v>
      </c>
      <c r="G37" s="125" t="s">
        <v>111</v>
      </c>
      <c r="H37" s="87" t="s">
        <v>23</v>
      </c>
      <c r="I37" s="92"/>
      <c r="J37" s="30"/>
      <c r="N37" s="52"/>
      <c r="O37" s="48"/>
      <c r="P37" s="32"/>
    </row>
    <row r="38" spans="1:19" ht="15.6" customHeight="1" x14ac:dyDescent="0.2">
      <c r="A38" s="145" t="s">
        <v>112</v>
      </c>
      <c r="B38" s="131" t="s">
        <v>113</v>
      </c>
      <c r="C38" s="127">
        <v>1</v>
      </c>
      <c r="D38" s="127" t="s">
        <v>21</v>
      </c>
      <c r="E38" s="140">
        <f t="shared" si="10"/>
        <v>0</v>
      </c>
      <c r="F38" s="129">
        <f t="shared" si="12"/>
        <v>0</v>
      </c>
      <c r="G38" s="125" t="s">
        <v>114</v>
      </c>
      <c r="H38" s="86" t="s">
        <v>23</v>
      </c>
      <c r="I38" s="92"/>
      <c r="M38" s="41"/>
      <c r="O38" s="48"/>
      <c r="P38" s="32"/>
    </row>
    <row r="39" spans="1:19" ht="25.5" x14ac:dyDescent="0.2">
      <c r="A39" s="145" t="s">
        <v>115</v>
      </c>
      <c r="B39" s="131" t="s">
        <v>116</v>
      </c>
      <c r="C39" s="127">
        <v>1</v>
      </c>
      <c r="D39" s="127" t="s">
        <v>21</v>
      </c>
      <c r="E39" s="140">
        <f t="shared" si="10"/>
        <v>0</v>
      </c>
      <c r="F39" s="129">
        <f t="shared" si="12"/>
        <v>0</v>
      </c>
      <c r="G39" s="125" t="s">
        <v>117</v>
      </c>
      <c r="H39" s="87" t="s">
        <v>23</v>
      </c>
      <c r="I39" s="92"/>
      <c r="M39" s="41"/>
      <c r="O39" s="48"/>
      <c r="P39" s="32"/>
    </row>
    <row r="40" spans="1:19" ht="38.25" x14ac:dyDescent="0.2">
      <c r="A40" s="145" t="s">
        <v>118</v>
      </c>
      <c r="B40" s="131" t="s">
        <v>119</v>
      </c>
      <c r="C40" s="146">
        <v>1</v>
      </c>
      <c r="D40" s="146" t="s">
        <v>21</v>
      </c>
      <c r="E40" s="147">
        <f>ROUND($N$5*K40,0)</f>
        <v>0</v>
      </c>
      <c r="F40" s="129">
        <f t="shared" si="12"/>
        <v>0</v>
      </c>
      <c r="G40" s="125" t="s">
        <v>120</v>
      </c>
      <c r="H40" s="86" t="s">
        <v>23</v>
      </c>
      <c r="I40" s="92"/>
      <c r="J40" s="6"/>
      <c r="O40" s="48"/>
      <c r="P40" s="32"/>
    </row>
    <row r="41" spans="1:19" x14ac:dyDescent="0.2">
      <c r="A41" s="145" t="s">
        <v>121</v>
      </c>
      <c r="B41" s="131" t="s">
        <v>122</v>
      </c>
      <c r="C41" s="127">
        <v>1</v>
      </c>
      <c r="D41" s="127" t="s">
        <v>21</v>
      </c>
      <c r="E41" s="147">
        <f t="shared" ref="E41:E43" si="13">ROUND($N$5*K41,0)</f>
        <v>0</v>
      </c>
      <c r="F41" s="129">
        <f>E41*C41</f>
        <v>0</v>
      </c>
      <c r="G41" s="125" t="s">
        <v>123</v>
      </c>
      <c r="H41" s="87" t="s">
        <v>23</v>
      </c>
      <c r="I41" s="92"/>
      <c r="J41" s="6"/>
      <c r="M41" s="41"/>
      <c r="P41" s="32"/>
    </row>
    <row r="42" spans="1:19" ht="25.5" x14ac:dyDescent="0.2">
      <c r="A42" s="145" t="s">
        <v>124</v>
      </c>
      <c r="B42" s="131" t="s">
        <v>125</v>
      </c>
      <c r="C42" s="127">
        <v>1</v>
      </c>
      <c r="D42" s="127" t="s">
        <v>21</v>
      </c>
      <c r="E42" s="147">
        <f t="shared" si="13"/>
        <v>0</v>
      </c>
      <c r="F42" s="129">
        <f>E42*C42</f>
        <v>0</v>
      </c>
      <c r="G42" s="125" t="s">
        <v>126</v>
      </c>
      <c r="H42" s="86" t="s">
        <v>23</v>
      </c>
      <c r="I42" s="92"/>
      <c r="J42" s="6"/>
      <c r="M42" s="41"/>
      <c r="P42" s="32"/>
    </row>
    <row r="43" spans="1:19" ht="27.6" customHeight="1" thickBot="1" x14ac:dyDescent="0.25">
      <c r="A43" s="145" t="s">
        <v>127</v>
      </c>
      <c r="B43" s="131" t="s">
        <v>128</v>
      </c>
      <c r="C43" s="127">
        <v>3</v>
      </c>
      <c r="D43" s="127" t="s">
        <v>21</v>
      </c>
      <c r="E43" s="147">
        <f t="shared" si="13"/>
        <v>0</v>
      </c>
      <c r="F43" s="129">
        <f>E43*C43</f>
        <v>0</v>
      </c>
      <c r="G43" s="125" t="s">
        <v>129</v>
      </c>
      <c r="H43" s="89" t="s">
        <v>23</v>
      </c>
      <c r="I43" s="92"/>
      <c r="J43" s="6"/>
      <c r="M43" s="41"/>
      <c r="O43" s="48"/>
      <c r="P43" s="32"/>
      <c r="S43" s="28"/>
    </row>
    <row r="44" spans="1:19" ht="13.5" thickTop="1" x14ac:dyDescent="0.2">
      <c r="A44" s="76" t="s">
        <v>130</v>
      </c>
      <c r="B44" s="25" t="s">
        <v>131</v>
      </c>
      <c r="C44" s="26"/>
      <c r="D44" s="26"/>
      <c r="E44" s="27"/>
      <c r="F44" s="71">
        <f>SUBTOTAL(9,F45:F62)</f>
        <v>0</v>
      </c>
      <c r="G44" s="74"/>
      <c r="H44" s="88"/>
      <c r="I44" s="82"/>
      <c r="J44" s="47"/>
      <c r="P44" s="32"/>
    </row>
    <row r="45" spans="1:19" ht="53.45" customHeight="1" x14ac:dyDescent="0.2">
      <c r="A45" s="145" t="s">
        <v>132</v>
      </c>
      <c r="B45" s="131" t="s">
        <v>133</v>
      </c>
      <c r="C45" s="146">
        <v>1</v>
      </c>
      <c r="D45" s="146" t="s">
        <v>21</v>
      </c>
      <c r="E45" s="140">
        <f t="shared" ref="E45:E61" si="14">ROUND($N$5*K45,0)</f>
        <v>0</v>
      </c>
      <c r="F45" s="124">
        <f>E45*C45</f>
        <v>0</v>
      </c>
      <c r="G45" s="125" t="s">
        <v>134</v>
      </c>
      <c r="H45" s="87" t="s">
        <v>23</v>
      </c>
      <c r="I45" s="92"/>
      <c r="M45" s="48"/>
    </row>
    <row r="46" spans="1:19" ht="25.5" x14ac:dyDescent="0.2">
      <c r="A46" s="145" t="s">
        <v>135</v>
      </c>
      <c r="B46" s="131" t="s">
        <v>136</v>
      </c>
      <c r="C46" s="146">
        <v>1</v>
      </c>
      <c r="D46" s="146" t="s">
        <v>21</v>
      </c>
      <c r="E46" s="140">
        <f t="shared" ref="E46" si="15">ROUND($N$5*K46,0)</f>
        <v>0</v>
      </c>
      <c r="F46" s="124">
        <f>E46*C46</f>
        <v>0</v>
      </c>
      <c r="G46" s="125" t="s">
        <v>137</v>
      </c>
      <c r="H46" s="87" t="s">
        <v>23</v>
      </c>
      <c r="I46" s="92"/>
      <c r="M46" s="48"/>
      <c r="N46" s="32"/>
    </row>
    <row r="47" spans="1:19" s="29" customFormat="1" ht="54.6" customHeight="1" x14ac:dyDescent="0.2">
      <c r="A47" s="145" t="s">
        <v>138</v>
      </c>
      <c r="B47" s="131" t="s">
        <v>139</v>
      </c>
      <c r="C47" s="146">
        <v>1</v>
      </c>
      <c r="D47" s="146" t="s">
        <v>21</v>
      </c>
      <c r="E47" s="140">
        <f t="shared" ref="E47" si="16">ROUND($N$5*K47,0)</f>
        <v>0</v>
      </c>
      <c r="F47" s="124">
        <f>E47*C47</f>
        <v>0</v>
      </c>
      <c r="G47" s="125" t="s">
        <v>140</v>
      </c>
      <c r="H47" s="87" t="s">
        <v>23</v>
      </c>
      <c r="I47" s="92"/>
      <c r="K47" s="57"/>
      <c r="L47" s="7"/>
      <c r="M47" s="48"/>
      <c r="N47" s="6"/>
      <c r="O47" s="6"/>
      <c r="P47" s="6"/>
    </row>
    <row r="48" spans="1:19" s="29" customFormat="1" ht="25.5" x14ac:dyDescent="0.2">
      <c r="A48" s="145" t="s">
        <v>141</v>
      </c>
      <c r="B48" s="131" t="s">
        <v>142</v>
      </c>
      <c r="C48" s="146">
        <v>1</v>
      </c>
      <c r="D48" s="146" t="s">
        <v>21</v>
      </c>
      <c r="E48" s="140">
        <f t="shared" ref="E48" si="17">ROUND($N$5*K48,0)</f>
        <v>0</v>
      </c>
      <c r="F48" s="124">
        <f>E48*C48</f>
        <v>0</v>
      </c>
      <c r="G48" s="125" t="s">
        <v>143</v>
      </c>
      <c r="H48" s="87" t="s">
        <v>23</v>
      </c>
      <c r="I48" s="92"/>
      <c r="K48" s="57"/>
      <c r="L48" s="7"/>
      <c r="M48" s="48"/>
      <c r="N48" s="6"/>
      <c r="P48" s="6"/>
    </row>
    <row r="49" spans="1:16" s="29" customFormat="1" ht="25.5" x14ac:dyDescent="0.2">
      <c r="A49" s="145" t="s">
        <v>144</v>
      </c>
      <c r="B49" s="131" t="s">
        <v>145</v>
      </c>
      <c r="C49" s="146">
        <v>8</v>
      </c>
      <c r="D49" s="146" t="s">
        <v>21</v>
      </c>
      <c r="E49" s="140">
        <f t="shared" si="14"/>
        <v>0</v>
      </c>
      <c r="F49" s="124">
        <f t="shared" ref="F49:F62" si="18">E49*C49</f>
        <v>0</v>
      </c>
      <c r="G49" s="125" t="s">
        <v>146</v>
      </c>
      <c r="H49" s="87" t="s">
        <v>23</v>
      </c>
      <c r="I49" s="92"/>
      <c r="K49" s="57"/>
      <c r="L49" s="7"/>
      <c r="M49" s="48"/>
      <c r="N49" s="6"/>
      <c r="O49" s="6"/>
    </row>
    <row r="50" spans="1:16" ht="25.5" x14ac:dyDescent="0.2">
      <c r="A50" s="145" t="s">
        <v>147</v>
      </c>
      <c r="B50" s="131" t="s">
        <v>148</v>
      </c>
      <c r="C50" s="146">
        <v>4</v>
      </c>
      <c r="D50" s="146" t="s">
        <v>21</v>
      </c>
      <c r="E50" s="140">
        <f t="shared" ref="E50" si="19">ROUND($N$5*K50,0)</f>
        <v>0</v>
      </c>
      <c r="F50" s="124">
        <f t="shared" ref="F50" si="20">E50*C50</f>
        <v>0</v>
      </c>
      <c r="G50" s="125" t="s">
        <v>149</v>
      </c>
      <c r="H50" s="87" t="s">
        <v>23</v>
      </c>
      <c r="I50" s="92"/>
      <c r="M50" s="48"/>
      <c r="O50" s="29"/>
      <c r="P50" s="29"/>
    </row>
    <row r="51" spans="1:16" ht="25.5" x14ac:dyDescent="0.2">
      <c r="A51" s="145" t="s">
        <v>150</v>
      </c>
      <c r="B51" s="131" t="s">
        <v>151</v>
      </c>
      <c r="C51" s="146">
        <v>1</v>
      </c>
      <c r="D51" s="146" t="s">
        <v>21</v>
      </c>
      <c r="E51" s="140">
        <f t="shared" si="14"/>
        <v>0</v>
      </c>
      <c r="F51" s="124">
        <f t="shared" si="18"/>
        <v>0</v>
      </c>
      <c r="G51" s="125" t="s">
        <v>152</v>
      </c>
      <c r="H51" s="87" t="s">
        <v>23</v>
      </c>
      <c r="I51" s="136"/>
      <c r="J51" s="31"/>
      <c r="M51" s="48"/>
      <c r="O51" s="29"/>
      <c r="P51" s="29"/>
    </row>
    <row r="52" spans="1:16" ht="41.1" customHeight="1" x14ac:dyDescent="0.2">
      <c r="A52" s="145" t="s">
        <v>153</v>
      </c>
      <c r="B52" s="131" t="s">
        <v>154</v>
      </c>
      <c r="C52" s="146">
        <v>4</v>
      </c>
      <c r="D52" s="146" t="s">
        <v>21</v>
      </c>
      <c r="E52" s="140">
        <f t="shared" ref="E52:E53" si="21">ROUND($N$5*K52,0)</f>
        <v>0</v>
      </c>
      <c r="F52" s="124">
        <f t="shared" ref="F52:F53" si="22">E52*C52</f>
        <v>0</v>
      </c>
      <c r="G52" s="125" t="s">
        <v>155</v>
      </c>
      <c r="H52" s="87" t="s">
        <v>23</v>
      </c>
      <c r="I52" s="92"/>
      <c r="M52" s="48"/>
      <c r="O52" s="29"/>
    </row>
    <row r="53" spans="1:16" x14ac:dyDescent="0.2">
      <c r="A53" s="145" t="s">
        <v>156</v>
      </c>
      <c r="B53" s="131" t="s">
        <v>157</v>
      </c>
      <c r="C53" s="146">
        <v>1</v>
      </c>
      <c r="D53" s="146" t="s">
        <v>158</v>
      </c>
      <c r="E53" s="140">
        <f t="shared" si="21"/>
        <v>0</v>
      </c>
      <c r="F53" s="124">
        <f t="shared" si="22"/>
        <v>0</v>
      </c>
      <c r="G53" s="125" t="s">
        <v>159</v>
      </c>
      <c r="H53" s="87" t="s">
        <v>23</v>
      </c>
      <c r="I53" s="92"/>
      <c r="J53" s="30"/>
      <c r="M53" s="48"/>
    </row>
    <row r="54" spans="1:16" ht="14.45" customHeight="1" x14ac:dyDescent="0.2">
      <c r="A54" s="145" t="s">
        <v>160</v>
      </c>
      <c r="B54" s="131" t="s">
        <v>161</v>
      </c>
      <c r="C54" s="146">
        <v>1</v>
      </c>
      <c r="D54" s="146" t="s">
        <v>21</v>
      </c>
      <c r="E54" s="140">
        <f t="shared" ref="E54" si="23">ROUND($N$5*K54,0)</f>
        <v>0</v>
      </c>
      <c r="F54" s="124">
        <f t="shared" ref="F54" si="24">E54*C54</f>
        <v>0</v>
      </c>
      <c r="G54" s="125" t="s">
        <v>162</v>
      </c>
      <c r="H54" s="87" t="s">
        <v>23</v>
      </c>
      <c r="I54" s="92"/>
      <c r="J54" s="30"/>
      <c r="M54" s="48"/>
      <c r="N54" s="29"/>
    </row>
    <row r="55" spans="1:16" ht="38.25" x14ac:dyDescent="0.2">
      <c r="A55" s="145" t="s">
        <v>163</v>
      </c>
      <c r="B55" s="131" t="s">
        <v>164</v>
      </c>
      <c r="C55" s="146">
        <v>1</v>
      </c>
      <c r="D55" s="146" t="s">
        <v>21</v>
      </c>
      <c r="E55" s="140">
        <f t="shared" si="14"/>
        <v>0</v>
      </c>
      <c r="F55" s="124">
        <f t="shared" si="18"/>
        <v>0</v>
      </c>
      <c r="G55" s="125" t="s">
        <v>165</v>
      </c>
      <c r="H55" s="87" t="s">
        <v>23</v>
      </c>
      <c r="I55" s="92"/>
      <c r="M55" s="48"/>
      <c r="N55" s="29"/>
    </row>
    <row r="56" spans="1:16" ht="29.45" customHeight="1" x14ac:dyDescent="0.2">
      <c r="A56" s="145" t="s">
        <v>166</v>
      </c>
      <c r="B56" s="148" t="s">
        <v>167</v>
      </c>
      <c r="C56" s="146">
        <v>1</v>
      </c>
      <c r="D56" s="146" t="s">
        <v>158</v>
      </c>
      <c r="E56" s="140">
        <f t="shared" si="14"/>
        <v>0</v>
      </c>
      <c r="F56" s="124">
        <f t="shared" si="18"/>
        <v>0</v>
      </c>
      <c r="G56" s="125" t="s">
        <v>168</v>
      </c>
      <c r="H56" s="87" t="s">
        <v>23</v>
      </c>
      <c r="I56" s="92"/>
      <c r="J56" s="47"/>
      <c r="M56" s="48"/>
      <c r="N56" s="29"/>
    </row>
    <row r="57" spans="1:16" x14ac:dyDescent="0.2">
      <c r="A57" s="145" t="s">
        <v>169</v>
      </c>
      <c r="B57" s="148" t="s">
        <v>170</v>
      </c>
      <c r="C57" s="146">
        <v>1</v>
      </c>
      <c r="D57" s="146" t="s">
        <v>158</v>
      </c>
      <c r="E57" s="140">
        <f t="shared" si="14"/>
        <v>0</v>
      </c>
      <c r="F57" s="124">
        <f t="shared" si="18"/>
        <v>0</v>
      </c>
      <c r="G57" s="125" t="s">
        <v>171</v>
      </c>
      <c r="H57" s="87" t="s">
        <v>23</v>
      </c>
      <c r="I57" s="92"/>
      <c r="J57" s="47"/>
      <c r="M57" s="48"/>
    </row>
    <row r="58" spans="1:16" ht="38.25" x14ac:dyDescent="0.25">
      <c r="A58" s="145" t="s">
        <v>172</v>
      </c>
      <c r="B58" s="131" t="s">
        <v>173</v>
      </c>
      <c r="C58" s="134">
        <v>100</v>
      </c>
      <c r="D58" s="127" t="s">
        <v>61</v>
      </c>
      <c r="E58" s="140">
        <f t="shared" si="14"/>
        <v>0</v>
      </c>
      <c r="F58" s="129">
        <f t="shared" si="18"/>
        <v>0</v>
      </c>
      <c r="G58" s="125" t="s">
        <v>174</v>
      </c>
      <c r="H58" s="87" t="s">
        <v>23</v>
      </c>
      <c r="I58" s="92"/>
      <c r="J58" s="65"/>
      <c r="K58" s="66"/>
      <c r="L58" s="66"/>
    </row>
    <row r="59" spans="1:16" ht="25.5" x14ac:dyDescent="0.2">
      <c r="A59" s="145" t="s">
        <v>175</v>
      </c>
      <c r="B59" s="131" t="s">
        <v>176</v>
      </c>
      <c r="C59" s="134">
        <v>300</v>
      </c>
      <c r="D59" s="127" t="s">
        <v>61</v>
      </c>
      <c r="E59" s="140">
        <f t="shared" si="14"/>
        <v>0</v>
      </c>
      <c r="F59" s="124">
        <f t="shared" si="18"/>
        <v>0</v>
      </c>
      <c r="G59" s="125" t="s">
        <v>177</v>
      </c>
      <c r="H59" s="87" t="s">
        <v>23</v>
      </c>
      <c r="I59" s="92"/>
      <c r="M59" s="48"/>
    </row>
    <row r="60" spans="1:16" ht="25.5" x14ac:dyDescent="0.2">
      <c r="A60" s="145" t="s">
        <v>178</v>
      </c>
      <c r="B60" s="131" t="s">
        <v>179</v>
      </c>
      <c r="C60" s="134">
        <v>300</v>
      </c>
      <c r="D60" s="127" t="s">
        <v>61</v>
      </c>
      <c r="E60" s="140">
        <f t="shared" si="14"/>
        <v>0</v>
      </c>
      <c r="F60" s="124">
        <f t="shared" si="18"/>
        <v>0</v>
      </c>
      <c r="G60" s="125" t="s">
        <v>180</v>
      </c>
      <c r="H60" s="87" t="s">
        <v>23</v>
      </c>
      <c r="I60" s="92"/>
      <c r="M60" s="48"/>
    </row>
    <row r="61" spans="1:16" ht="54.95" customHeight="1" x14ac:dyDescent="0.2">
      <c r="A61" s="145" t="s">
        <v>181</v>
      </c>
      <c r="B61" s="131" t="s">
        <v>182</v>
      </c>
      <c r="C61" s="127">
        <v>2</v>
      </c>
      <c r="D61" s="51" t="s">
        <v>21</v>
      </c>
      <c r="E61" s="140">
        <f t="shared" si="14"/>
        <v>0</v>
      </c>
      <c r="F61" s="124">
        <f t="shared" si="18"/>
        <v>0</v>
      </c>
      <c r="G61" s="125" t="s">
        <v>183</v>
      </c>
      <c r="H61" s="87" t="s">
        <v>23</v>
      </c>
      <c r="I61" s="95"/>
      <c r="J61" s="30"/>
    </row>
    <row r="62" spans="1:16" ht="51.75" thickBot="1" x14ac:dyDescent="0.3">
      <c r="A62" s="145" t="s">
        <v>184</v>
      </c>
      <c r="B62" s="149" t="s">
        <v>185</v>
      </c>
      <c r="C62" s="139">
        <v>1</v>
      </c>
      <c r="D62" s="150" t="s">
        <v>21</v>
      </c>
      <c r="E62" s="151">
        <v>0</v>
      </c>
      <c r="F62" s="141">
        <f t="shared" si="18"/>
        <v>0</v>
      </c>
      <c r="G62" s="142" t="s">
        <v>186</v>
      </c>
      <c r="H62" s="152" t="s">
        <v>23</v>
      </c>
      <c r="I62" s="102"/>
      <c r="J62" s="56"/>
      <c r="M62" s="58"/>
    </row>
    <row r="63" spans="1:16" ht="13.5" thickTop="1" x14ac:dyDescent="0.2">
      <c r="A63" s="76" t="s">
        <v>187</v>
      </c>
      <c r="B63" s="25" t="s">
        <v>188</v>
      </c>
      <c r="C63" s="26"/>
      <c r="D63" s="26"/>
      <c r="E63" s="27"/>
      <c r="F63" s="70">
        <f>SUBTOTAL(9,F64:F70)</f>
        <v>0</v>
      </c>
      <c r="G63" s="74"/>
      <c r="H63" s="88"/>
      <c r="I63" s="103"/>
      <c r="N63" s="50"/>
    </row>
    <row r="64" spans="1:16" x14ac:dyDescent="0.2">
      <c r="A64" s="145" t="s">
        <v>189</v>
      </c>
      <c r="B64" s="153" t="s">
        <v>190</v>
      </c>
      <c r="C64" s="127">
        <v>1100</v>
      </c>
      <c r="D64" s="127" t="s">
        <v>191</v>
      </c>
      <c r="E64" s="140">
        <v>0</v>
      </c>
      <c r="F64" s="129">
        <f>E64*C64</f>
        <v>0</v>
      </c>
      <c r="G64" s="125"/>
      <c r="H64" s="87" t="s">
        <v>23</v>
      </c>
      <c r="I64" s="92"/>
    </row>
    <row r="65" spans="1:14" x14ac:dyDescent="0.2">
      <c r="A65" s="145" t="s">
        <v>192</v>
      </c>
      <c r="B65" s="153" t="s">
        <v>193</v>
      </c>
      <c r="C65" s="127">
        <v>1</v>
      </c>
      <c r="D65" s="127" t="s">
        <v>21</v>
      </c>
      <c r="E65" s="140">
        <v>0</v>
      </c>
      <c r="F65" s="129">
        <f t="shared" ref="F65:F69" si="25">E65*C65</f>
        <v>0</v>
      </c>
      <c r="G65" s="125"/>
      <c r="H65" s="87" t="s">
        <v>23</v>
      </c>
      <c r="I65" s="92"/>
    </row>
    <row r="66" spans="1:14" ht="51" x14ac:dyDescent="0.2">
      <c r="A66" s="145" t="s">
        <v>194</v>
      </c>
      <c r="B66" s="153" t="s">
        <v>195</v>
      </c>
      <c r="C66" s="127">
        <v>1</v>
      </c>
      <c r="D66" s="127" t="s">
        <v>196</v>
      </c>
      <c r="E66" s="140">
        <v>0</v>
      </c>
      <c r="F66" s="129">
        <f t="shared" si="25"/>
        <v>0</v>
      </c>
      <c r="G66" s="125" t="s">
        <v>197</v>
      </c>
      <c r="H66" s="97" t="s">
        <v>23</v>
      </c>
      <c r="I66" s="101"/>
      <c r="M66" s="29"/>
    </row>
    <row r="67" spans="1:14" ht="38.25" x14ac:dyDescent="0.2">
      <c r="A67" s="145" t="s">
        <v>198</v>
      </c>
      <c r="B67" s="153" t="s">
        <v>199</v>
      </c>
      <c r="C67" s="127">
        <v>1</v>
      </c>
      <c r="D67" s="127" t="s">
        <v>196</v>
      </c>
      <c r="E67" s="140">
        <v>0</v>
      </c>
      <c r="F67" s="129">
        <f t="shared" si="25"/>
        <v>0</v>
      </c>
      <c r="G67" s="125" t="s">
        <v>200</v>
      </c>
      <c r="H67" s="97" t="s">
        <v>23</v>
      </c>
      <c r="I67" s="101"/>
      <c r="M67" s="29"/>
    </row>
    <row r="68" spans="1:14" ht="38.25" x14ac:dyDescent="0.2">
      <c r="A68" s="145" t="s">
        <v>201</v>
      </c>
      <c r="B68" s="153" t="s">
        <v>202</v>
      </c>
      <c r="C68" s="154">
        <v>1</v>
      </c>
      <c r="D68" s="154" t="s">
        <v>196</v>
      </c>
      <c r="E68" s="140">
        <v>0</v>
      </c>
      <c r="F68" s="129">
        <f t="shared" si="25"/>
        <v>0</v>
      </c>
      <c r="G68" s="155" t="s">
        <v>203</v>
      </c>
      <c r="H68" s="97" t="s">
        <v>23</v>
      </c>
      <c r="I68" s="100"/>
      <c r="M68" s="29"/>
    </row>
    <row r="69" spans="1:14" ht="38.25" x14ac:dyDescent="0.2">
      <c r="A69" s="145" t="s">
        <v>204</v>
      </c>
      <c r="B69" s="156" t="s">
        <v>205</v>
      </c>
      <c r="C69" s="154">
        <v>1</v>
      </c>
      <c r="D69" s="154" t="s">
        <v>196</v>
      </c>
      <c r="E69" s="157">
        <v>0</v>
      </c>
      <c r="F69" s="158">
        <f t="shared" si="25"/>
        <v>0</v>
      </c>
      <c r="G69" s="155" t="s">
        <v>206</v>
      </c>
      <c r="H69" s="97" t="s">
        <v>23</v>
      </c>
      <c r="I69" s="99"/>
    </row>
    <row r="70" spans="1:14" ht="30.6" customHeight="1" thickBot="1" x14ac:dyDescent="0.25">
      <c r="A70" s="145" t="s">
        <v>207</v>
      </c>
      <c r="B70" s="159" t="s">
        <v>208</v>
      </c>
      <c r="C70" s="160">
        <v>1</v>
      </c>
      <c r="D70" s="160" t="s">
        <v>21</v>
      </c>
      <c r="E70" s="161">
        <v>0</v>
      </c>
      <c r="F70" s="162">
        <f t="shared" ref="F70" si="26">E70*C70</f>
        <v>0</v>
      </c>
      <c r="G70" s="163"/>
      <c r="H70" s="97" t="s">
        <v>23</v>
      </c>
      <c r="I70" s="164"/>
      <c r="M70" s="29"/>
    </row>
    <row r="71" spans="1:14" ht="14.25" thickTop="1" thickBot="1" x14ac:dyDescent="0.25">
      <c r="A71" s="33"/>
      <c r="B71" s="34" t="s">
        <v>209</v>
      </c>
      <c r="C71" s="35"/>
      <c r="D71" s="35"/>
      <c r="E71" s="36"/>
      <c r="F71" s="69">
        <f>SUBTOTAL(9,F6:F70)</f>
        <v>0</v>
      </c>
      <c r="G71" s="37"/>
      <c r="H71" s="79"/>
      <c r="I71" s="98"/>
    </row>
    <row r="72" spans="1:14" ht="14.25" thickTop="1" thickBot="1" x14ac:dyDescent="0.25">
      <c r="A72" s="33"/>
      <c r="B72" s="34" t="s">
        <v>210</v>
      </c>
      <c r="C72" s="35"/>
      <c r="D72" s="35"/>
      <c r="E72" s="36"/>
      <c r="F72" s="69">
        <f>SUBTOTAL(9,F7:F70)*1.21</f>
        <v>0</v>
      </c>
      <c r="G72" s="37"/>
      <c r="H72" s="79"/>
      <c r="I72" s="40"/>
    </row>
    <row r="73" spans="1:14" ht="13.5" thickTop="1" x14ac:dyDescent="0.2">
      <c r="N73" s="50"/>
    </row>
    <row r="74" spans="1:14" x14ac:dyDescent="0.2">
      <c r="M74" s="49"/>
    </row>
    <row r="78" spans="1:14" x14ac:dyDescent="0.2">
      <c r="G78" s="7"/>
      <c r="H78" s="81"/>
    </row>
    <row r="83" spans="6:6" x14ac:dyDescent="0.2">
      <c r="F83" s="7"/>
    </row>
  </sheetData>
  <sheetProtection selectLockedCells="1" selectUnlockedCells="1"/>
  <mergeCells count="4">
    <mergeCell ref="A1:B1"/>
    <mergeCell ref="A2:B2"/>
    <mergeCell ref="A3:B3"/>
    <mergeCell ref="A4:B4"/>
  </mergeCells>
  <phoneticPr fontId="14" type="noConversion"/>
  <printOptions horizontalCentered="1"/>
  <pageMargins left="0.19652777777777777" right="0.19652777777777777" top="0.39374999999999999" bottom="0.39444444444444449" header="0.51180555555555551" footer="0.43333333333333335"/>
  <pageSetup paperSize="9" firstPageNumber="0" fitToWidth="0" orientation="landscape" horizontalDpi="300" verticalDpi="300" r:id="rId1"/>
  <headerFooter alignWithMargins="0">
    <oddFooter>&amp;C&amp;"Times New Roman CE,Běžné"&amp;12Stránka &amp;P z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3A834-50E0-4F3E-BD1E-05B299DA4512}">
  <sheetPr codeName="List2"/>
  <dimension ref="A1"/>
  <sheetViews>
    <sheetView topLeftCell="A4" workbookViewId="0">
      <selection activeCell="C40" sqref="C40"/>
    </sheetView>
  </sheetViews>
  <sheetFormatPr defaultRowHeight="12.75" x14ac:dyDescent="0.2"/>
  <sheetData/>
  <pageMargins left="0.7" right="0.7" top="0.78740157499999996" bottom="0.78740157499999996" header="0.3" footer="0.3"/>
  <drawing r:id="rId1"/>
  <legacyDrawing r:id="rId2"/>
  <oleObjects>
    <mc:AlternateContent xmlns:mc="http://schemas.openxmlformats.org/markup-compatibility/2006">
      <mc:Choice Requires="x14">
        <oleObject progId="Word.Document.12" shapeId="2049" r:id="rId3">
          <object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9</xdr:col>
                <xdr:colOff>581025</xdr:colOff>
                <xdr:row>32</xdr:row>
                <xdr:rowOff>142875</xdr:rowOff>
              </to>
            </anchor>
          </objectPr>
        </oleObject>
      </mc:Choice>
      <mc:Fallback>
        <oleObject progId="Word.Document.12" shapeId="2049" r:id="rId3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C24A5-BD8F-4D64-B2B3-A97CBD1D40D0}">
  <dimension ref="A1:V11"/>
  <sheetViews>
    <sheetView workbookViewId="0">
      <selection activeCell="C15" sqref="C15"/>
    </sheetView>
  </sheetViews>
  <sheetFormatPr defaultRowHeight="12.75" x14ac:dyDescent="0.2"/>
  <cols>
    <col min="1" max="1" width="70.140625" customWidth="1"/>
  </cols>
  <sheetData>
    <row r="1" spans="1:22" ht="14.25" x14ac:dyDescent="0.2">
      <c r="A1" s="108" t="s">
        <v>211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</row>
    <row r="2" spans="1:22" ht="14.25" x14ac:dyDescent="0.2">
      <c r="A2" s="108" t="s">
        <v>212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</row>
    <row r="3" spans="1:22" ht="57" x14ac:dyDescent="0.2">
      <c r="A3" s="106" t="s">
        <v>213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</row>
    <row r="4" spans="1:22" ht="14.25" x14ac:dyDescent="0.2">
      <c r="A4" s="108" t="s">
        <v>214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</row>
    <row r="5" spans="1:22" ht="14.25" x14ac:dyDescent="0.2">
      <c r="A5" s="108" t="s">
        <v>215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</row>
    <row r="6" spans="1:22" ht="42.75" x14ac:dyDescent="0.2">
      <c r="A6" s="106" t="s">
        <v>216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</row>
    <row r="7" spans="1:22" ht="14.25" x14ac:dyDescent="0.2">
      <c r="A7" s="108" t="s">
        <v>217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</row>
    <row r="8" spans="1:22" ht="14.25" x14ac:dyDescent="0.2">
      <c r="A8" s="108" t="s">
        <v>218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</row>
    <row r="9" spans="1:22" ht="42.75" x14ac:dyDescent="0.2">
      <c r="A9" s="106" t="s">
        <v>219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</row>
    <row r="11" spans="1:22" ht="33" customHeight="1" x14ac:dyDescent="0.2">
      <c r="A11" s="106" t="s">
        <v>220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64C5A6AEB1A1D4883935E1B7BD8491E" ma:contentTypeVersion="11" ma:contentTypeDescription="Vytvoří nový dokument" ma:contentTypeScope="" ma:versionID="3d0dc3edf3679f79adeb6e7cf7b3cdb4">
  <xsd:schema xmlns:xsd="http://www.w3.org/2001/XMLSchema" xmlns:xs="http://www.w3.org/2001/XMLSchema" xmlns:p="http://schemas.microsoft.com/office/2006/metadata/properties" xmlns:ns2="c585f818-0db0-4bbb-a381-c50789088da2" xmlns:ns3="77241950-2d33-4ddb-a3ca-c8110636c688" targetNamespace="http://schemas.microsoft.com/office/2006/metadata/properties" ma:root="true" ma:fieldsID="cc777fbbce8ad0ea8a62c11b57811346" ns2:_="" ns3:_="">
    <xsd:import namespace="c585f818-0db0-4bbb-a381-c50789088da2"/>
    <xsd:import namespace="77241950-2d33-4ddb-a3ca-c8110636c6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85f818-0db0-4bbb-a381-c50789088d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babb5542-b20f-476f-b885-dfe2db7716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241950-2d33-4ddb-a3ca-c8110636c68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ffe627a-62b6-4319-b7f6-2a165d91368c}" ma:internalName="TaxCatchAll" ma:showField="CatchAllData" ma:web="77241950-2d33-4ddb-a3ca-c8110636c6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585f818-0db0-4bbb-a381-c50789088da2">
      <Terms xmlns="http://schemas.microsoft.com/office/infopath/2007/PartnerControls"/>
    </lcf76f155ced4ddcb4097134ff3c332f>
    <TaxCatchAll xmlns="77241950-2d33-4ddb-a3ca-c8110636c688" xsi:nil="true"/>
  </documentManagement>
</p:properties>
</file>

<file path=customXml/itemProps1.xml><?xml version="1.0" encoding="utf-8"?>
<ds:datastoreItem xmlns:ds="http://schemas.openxmlformats.org/officeDocument/2006/customXml" ds:itemID="{3382375A-7A41-4B05-B078-C28A368FEB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85f818-0db0-4bbb-a381-c50789088da2"/>
    <ds:schemaRef ds:uri="77241950-2d33-4ddb-a3ca-c8110636c6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1F2657F-3757-488F-A2CB-66156194F43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D92905-43A9-4A3C-8510-8D86FA4FA517}">
  <ds:schemaRefs>
    <ds:schemaRef ds:uri="http://schemas.microsoft.com/office/2006/metadata/properties"/>
    <ds:schemaRef ds:uri="http://schemas.microsoft.com/office/infopath/2007/PartnerControls"/>
    <ds:schemaRef ds:uri="c585f818-0db0-4bbb-a381-c50789088da2"/>
    <ds:schemaRef ds:uri="77241950-2d33-4ddb-a3ca-c8110636c68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5</vt:i4>
      </vt:variant>
    </vt:vector>
  </HeadingPairs>
  <TitlesOfParts>
    <vt:vector size="8" baseType="lpstr">
      <vt:lpstr>Aula</vt:lpstr>
      <vt:lpstr>DNSH</vt:lpstr>
      <vt:lpstr>Odůvodnění tech. požadavků</vt:lpstr>
      <vt:lpstr>Aula!__xlnm.Print_Area</vt:lpstr>
      <vt:lpstr>Aula!__xlnm.Print_Titles</vt:lpstr>
      <vt:lpstr>Aula!Názvy_tisku</vt:lpstr>
      <vt:lpstr>Aula!Oblast_tisku</vt:lpstr>
      <vt:lpstr>DNSH!OLE_LINK1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Petr Zatloukal</dc:creator>
  <cp:keywords/>
  <dc:description/>
  <cp:lastModifiedBy>Jakub Vorel</cp:lastModifiedBy>
  <cp:revision/>
  <dcterms:created xsi:type="dcterms:W3CDTF">2022-08-23T09:52:17Z</dcterms:created>
  <dcterms:modified xsi:type="dcterms:W3CDTF">2026-04-23T09:19:46Z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0x010100164C5A6AEB1A1D4883935E1B7BD8491E</vt:lpwstr>
  </property>
  <property fmtid="{D5CDD505-2E9C-101B-9397-08002B2CF9AE}" pid="3" name="MediaServiceImageTags">
    <vt:lpwstr/>
  </property>
</Properties>
</file>