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Rekt_prav\VZ 2025\Změna užívání části přízemí Univer. hotel\"/>
    </mc:Choice>
  </mc:AlternateContent>
  <xr:revisionPtr revIDLastSave="0" documentId="8_{E720A269-C6F3-41F4-8BDA-9DCC554F455D}" xr6:coauthVersionLast="47" xr6:coauthVersionMax="47" xr10:uidLastSave="{00000000-0000-0000-0000-000000000000}"/>
  <bookViews>
    <workbookView xWindow="915" yWindow="2820" windowWidth="20700" windowHeight="12495" xr2:uid="{00000000-000D-0000-FFFF-FFFF00000000}"/>
  </bookViews>
  <sheets>
    <sheet name="Rekapitulace stavby" sheetId="1" r:id="rId1"/>
    <sheet name="01 - Bourací práce" sheetId="2" r:id="rId2"/>
    <sheet name="02 - Stavební úpravy" sheetId="3" r:id="rId3"/>
    <sheet name="03 - Truhlářské práce" sheetId="4" r:id="rId4"/>
    <sheet name="04 - Zdravotechnika" sheetId="5" r:id="rId5"/>
    <sheet name="05 - Vzduchotechnika" sheetId="6" r:id="rId6"/>
    <sheet name="06 - Elektroinstalace" sheetId="7" r:id="rId7"/>
    <sheet name="VRN - Vedlejší rozpočtové..." sheetId="8" r:id="rId8"/>
    <sheet name="Pokyny pro vyplnění" sheetId="9" r:id="rId9"/>
  </sheets>
  <definedNames>
    <definedName name="_xlnm._FilterDatabase" localSheetId="1" hidden="1">'01 - Bourací práce'!$C$94:$K$410</definedName>
    <definedName name="_xlnm._FilterDatabase" localSheetId="2" hidden="1">'02 - Stavební úpravy'!$C$94:$K$1327</definedName>
    <definedName name="_xlnm._FilterDatabase" localSheetId="3" hidden="1">'03 - Truhlářské práce'!$C$80:$K$142</definedName>
    <definedName name="_xlnm._FilterDatabase" localSheetId="4" hidden="1">'04 - Zdravotechnika'!$C$81:$K$152</definedName>
    <definedName name="_xlnm._FilterDatabase" localSheetId="5" hidden="1">'05 - Vzduchotechnika'!$C$79:$K$95</definedName>
    <definedName name="_xlnm._FilterDatabase" localSheetId="6" hidden="1">'06 - Elektroinstalace'!$C$82:$K$169</definedName>
    <definedName name="_xlnm._FilterDatabase" localSheetId="7" hidden="1">'VRN - Vedlejší rozpočtové...'!$C$79:$K$109</definedName>
    <definedName name="_xlnm.Print_Titles" localSheetId="1">'01 - Bourací práce'!$94:$94</definedName>
    <definedName name="_xlnm.Print_Titles" localSheetId="2">'02 - Stavební úpravy'!$94:$94</definedName>
    <definedName name="_xlnm.Print_Titles" localSheetId="3">'03 - Truhlářské práce'!$80:$80</definedName>
    <definedName name="_xlnm.Print_Titles" localSheetId="4">'04 - Zdravotechnika'!$81:$81</definedName>
    <definedName name="_xlnm.Print_Titles" localSheetId="5">'05 - Vzduchotechnika'!$79:$79</definedName>
    <definedName name="_xlnm.Print_Titles" localSheetId="6">'06 - Elektroinstalace'!$82:$82</definedName>
    <definedName name="_xlnm.Print_Titles" localSheetId="0">'Rekapitulace stavby'!$52:$52</definedName>
    <definedName name="_xlnm.Print_Titles" localSheetId="7">'VRN - Vedlejší rozpočtové...'!$79:$79</definedName>
    <definedName name="_xlnm.Print_Area" localSheetId="1">'01 - Bourací práce'!$C$4:$J$39,'01 - Bourací práce'!$C$45:$J$76,'01 - Bourací práce'!$C$82:$K$410</definedName>
    <definedName name="_xlnm.Print_Area" localSheetId="2">'02 - Stavební úpravy'!$C$4:$J$39,'02 - Stavební úpravy'!$C$45:$J$76,'02 - Stavební úpravy'!$C$82:$K$1327</definedName>
    <definedName name="_xlnm.Print_Area" localSheetId="3">'03 - Truhlářské práce'!$C$4:$J$39,'03 - Truhlářské práce'!$C$45:$J$62,'03 - Truhlářské práce'!$C$68:$K$142</definedName>
    <definedName name="_xlnm.Print_Area" localSheetId="4">'04 - Zdravotechnika'!$C$4:$J$39,'04 - Zdravotechnika'!$C$45:$J$63,'04 - Zdravotechnika'!$C$69:$K$152</definedName>
    <definedName name="_xlnm.Print_Area" localSheetId="5">'05 - Vzduchotechnika'!$C$4:$J$39,'05 - Vzduchotechnika'!$C$45:$J$61,'05 - Vzduchotechnika'!$C$67:$K$95</definedName>
    <definedName name="_xlnm.Print_Area" localSheetId="6">'06 - Elektroinstalace'!$C$4:$J$39,'06 - Elektroinstalace'!$C$45:$J$64,'06 - Elektroinstalace'!$C$70:$K$169</definedName>
    <definedName name="_xlnm.Print_Area" localSheetId="8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stavby'!$C$42:$AQ$62</definedName>
    <definedName name="_xlnm.Print_Area" localSheetId="7">'VRN - Vedlejší rozpočtové...'!$C$4:$J$39,'VRN - Vedlejší rozpočtové...'!$C$45:$J$61,'VRN - Vedlejší rozpočtové...'!$C$67:$K$109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8" l="1"/>
  <c r="J36" i="8"/>
  <c r="AY61" i="1" s="1"/>
  <c r="J35" i="8"/>
  <c r="AX61" i="1" s="1"/>
  <c r="BI106" i="8"/>
  <c r="BH106" i="8"/>
  <c r="BG106" i="8"/>
  <c r="BF106" i="8"/>
  <c r="T106" i="8"/>
  <c r="R106" i="8"/>
  <c r="P106" i="8"/>
  <c r="BI102" i="8"/>
  <c r="BH102" i="8"/>
  <c r="BG102" i="8"/>
  <c r="BF102" i="8"/>
  <c r="T102" i="8"/>
  <c r="R102" i="8"/>
  <c r="P102" i="8"/>
  <c r="BI98" i="8"/>
  <c r="BH98" i="8"/>
  <c r="BG98" i="8"/>
  <c r="BF98" i="8"/>
  <c r="T98" i="8"/>
  <c r="R98" i="8"/>
  <c r="P98" i="8"/>
  <c r="BI94" i="8"/>
  <c r="BH94" i="8"/>
  <c r="BG94" i="8"/>
  <c r="BF94" i="8"/>
  <c r="T94" i="8"/>
  <c r="R94" i="8"/>
  <c r="P94" i="8"/>
  <c r="BI90" i="8"/>
  <c r="BH90" i="8"/>
  <c r="BG90" i="8"/>
  <c r="BF90" i="8"/>
  <c r="T90" i="8"/>
  <c r="R90" i="8"/>
  <c r="P90" i="8"/>
  <c r="BI86" i="8"/>
  <c r="BH86" i="8"/>
  <c r="BG86" i="8"/>
  <c r="BF86" i="8"/>
  <c r="T86" i="8"/>
  <c r="R86" i="8"/>
  <c r="P86" i="8"/>
  <c r="BI82" i="8"/>
  <c r="BH82" i="8"/>
  <c r="BG82" i="8"/>
  <c r="BF82" i="8"/>
  <c r="T82" i="8"/>
  <c r="R82" i="8"/>
  <c r="P82" i="8"/>
  <c r="J77" i="8"/>
  <c r="J76" i="8"/>
  <c r="F76" i="8"/>
  <c r="F74" i="8"/>
  <c r="E72" i="8"/>
  <c r="J55" i="8"/>
  <c r="J54" i="8"/>
  <c r="F54" i="8"/>
  <c r="F52" i="8"/>
  <c r="E50" i="8"/>
  <c r="J18" i="8"/>
  <c r="E18" i="8"/>
  <c r="F55" i="8" s="1"/>
  <c r="J17" i="8"/>
  <c r="J12" i="8"/>
  <c r="J74" i="8" s="1"/>
  <c r="E7" i="8"/>
  <c r="E70" i="8" s="1"/>
  <c r="J37" i="7"/>
  <c r="J36" i="7"/>
  <c r="AY60" i="1"/>
  <c r="J35" i="7"/>
  <c r="AX60" i="1" s="1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6" i="7"/>
  <c r="BH166" i="7"/>
  <c r="BG166" i="7"/>
  <c r="BF166" i="7"/>
  <c r="T166" i="7"/>
  <c r="R166" i="7"/>
  <c r="P166" i="7"/>
  <c r="BI165" i="7"/>
  <c r="BH165" i="7"/>
  <c r="BG165" i="7"/>
  <c r="BF165" i="7"/>
  <c r="T165" i="7"/>
  <c r="R165" i="7"/>
  <c r="P165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BI121" i="7"/>
  <c r="BH121" i="7"/>
  <c r="BG121" i="7"/>
  <c r="BF121" i="7"/>
  <c r="T121" i="7"/>
  <c r="R121" i="7"/>
  <c r="P121" i="7"/>
  <c r="BI120" i="7"/>
  <c r="BH120" i="7"/>
  <c r="BG120" i="7"/>
  <c r="BF120" i="7"/>
  <c r="T120" i="7"/>
  <c r="R120" i="7"/>
  <c r="P120" i="7"/>
  <c r="BI119" i="7"/>
  <c r="BH119" i="7"/>
  <c r="BG119" i="7"/>
  <c r="BF119" i="7"/>
  <c r="T119" i="7"/>
  <c r="R119" i="7"/>
  <c r="P119" i="7"/>
  <c r="BI118" i="7"/>
  <c r="BH118" i="7"/>
  <c r="BG118" i="7"/>
  <c r="BF118" i="7"/>
  <c r="T118" i="7"/>
  <c r="R118" i="7"/>
  <c r="P118" i="7"/>
  <c r="BI116" i="7"/>
  <c r="BH116" i="7"/>
  <c r="BG116" i="7"/>
  <c r="BF116" i="7"/>
  <c r="T116" i="7"/>
  <c r="R116" i="7"/>
  <c r="P116" i="7"/>
  <c r="BI115" i="7"/>
  <c r="BH115" i="7"/>
  <c r="BG115" i="7"/>
  <c r="BF115" i="7"/>
  <c r="T115" i="7"/>
  <c r="R115" i="7"/>
  <c r="P115" i="7"/>
  <c r="BI114" i="7"/>
  <c r="BH114" i="7"/>
  <c r="BG114" i="7"/>
  <c r="BF114" i="7"/>
  <c r="T114" i="7"/>
  <c r="R114" i="7"/>
  <c r="P114" i="7"/>
  <c r="BI113" i="7"/>
  <c r="BH113" i="7"/>
  <c r="BG113" i="7"/>
  <c r="BF113" i="7"/>
  <c r="T113" i="7"/>
  <c r="R113" i="7"/>
  <c r="P113" i="7"/>
  <c r="BI112" i="7"/>
  <c r="BH112" i="7"/>
  <c r="BG112" i="7"/>
  <c r="BF112" i="7"/>
  <c r="T112" i="7"/>
  <c r="R112" i="7"/>
  <c r="P112" i="7"/>
  <c r="BI111" i="7"/>
  <c r="BH111" i="7"/>
  <c r="BG111" i="7"/>
  <c r="BF111" i="7"/>
  <c r="T111" i="7"/>
  <c r="R111" i="7"/>
  <c r="P111" i="7"/>
  <c r="BI110" i="7"/>
  <c r="BH110" i="7"/>
  <c r="BG110" i="7"/>
  <c r="BF110" i="7"/>
  <c r="T110" i="7"/>
  <c r="R110" i="7"/>
  <c r="P110" i="7"/>
  <c r="BI109" i="7"/>
  <c r="BH109" i="7"/>
  <c r="BG109" i="7"/>
  <c r="BF109" i="7"/>
  <c r="T109" i="7"/>
  <c r="R109" i="7"/>
  <c r="P109" i="7"/>
  <c r="BI108" i="7"/>
  <c r="BH108" i="7"/>
  <c r="BG108" i="7"/>
  <c r="BF108" i="7"/>
  <c r="T108" i="7"/>
  <c r="R108" i="7"/>
  <c r="P108" i="7"/>
  <c r="BI107" i="7"/>
  <c r="BH107" i="7"/>
  <c r="BG107" i="7"/>
  <c r="BF107" i="7"/>
  <c r="T107" i="7"/>
  <c r="R107" i="7"/>
  <c r="P107" i="7"/>
  <c r="BI106" i="7"/>
  <c r="BH106" i="7"/>
  <c r="BG106" i="7"/>
  <c r="BF106" i="7"/>
  <c r="T106" i="7"/>
  <c r="R106" i="7"/>
  <c r="P106" i="7"/>
  <c r="BI105" i="7"/>
  <c r="BH105" i="7"/>
  <c r="BG105" i="7"/>
  <c r="BF105" i="7"/>
  <c r="T105" i="7"/>
  <c r="R105" i="7"/>
  <c r="P105" i="7"/>
  <c r="BI104" i="7"/>
  <c r="BH104" i="7"/>
  <c r="BG104" i="7"/>
  <c r="BF104" i="7"/>
  <c r="T104" i="7"/>
  <c r="R104" i="7"/>
  <c r="P104" i="7"/>
  <c r="BI103" i="7"/>
  <c r="BH103" i="7"/>
  <c r="BG103" i="7"/>
  <c r="BF103" i="7"/>
  <c r="T103" i="7"/>
  <c r="R103" i="7"/>
  <c r="P103" i="7"/>
  <c r="BI102" i="7"/>
  <c r="BH102" i="7"/>
  <c r="BG102" i="7"/>
  <c r="BF102" i="7"/>
  <c r="T102" i="7"/>
  <c r="R102" i="7"/>
  <c r="P102" i="7"/>
  <c r="BI101" i="7"/>
  <c r="BH101" i="7"/>
  <c r="BG101" i="7"/>
  <c r="BF101" i="7"/>
  <c r="T101" i="7"/>
  <c r="R101" i="7"/>
  <c r="P101" i="7"/>
  <c r="BI100" i="7"/>
  <c r="BH100" i="7"/>
  <c r="BG100" i="7"/>
  <c r="BF100" i="7"/>
  <c r="T100" i="7"/>
  <c r="R100" i="7"/>
  <c r="P100" i="7"/>
  <c r="BI99" i="7"/>
  <c r="BH99" i="7"/>
  <c r="BG99" i="7"/>
  <c r="BF99" i="7"/>
  <c r="T99" i="7"/>
  <c r="R99" i="7"/>
  <c r="P99" i="7"/>
  <c r="BI98" i="7"/>
  <c r="BH98" i="7"/>
  <c r="BG98" i="7"/>
  <c r="BF98" i="7"/>
  <c r="T98" i="7"/>
  <c r="R98" i="7"/>
  <c r="P98" i="7"/>
  <c r="BI97" i="7"/>
  <c r="BH97" i="7"/>
  <c r="BG97" i="7"/>
  <c r="BF97" i="7"/>
  <c r="T97" i="7"/>
  <c r="R97" i="7"/>
  <c r="P97" i="7"/>
  <c r="BI96" i="7"/>
  <c r="BH96" i="7"/>
  <c r="BG96" i="7"/>
  <c r="BF96" i="7"/>
  <c r="T96" i="7"/>
  <c r="R96" i="7"/>
  <c r="P96" i="7"/>
  <c r="BI95" i="7"/>
  <c r="BH95" i="7"/>
  <c r="BG95" i="7"/>
  <c r="BF95" i="7"/>
  <c r="T95" i="7"/>
  <c r="R95" i="7"/>
  <c r="P95" i="7"/>
  <c r="BI94" i="7"/>
  <c r="BH94" i="7"/>
  <c r="BG94" i="7"/>
  <c r="BF94" i="7"/>
  <c r="T94" i="7"/>
  <c r="R94" i="7"/>
  <c r="P94" i="7"/>
  <c r="BI93" i="7"/>
  <c r="BH93" i="7"/>
  <c r="BG93" i="7"/>
  <c r="BF93" i="7"/>
  <c r="T93" i="7"/>
  <c r="R93" i="7"/>
  <c r="P93" i="7"/>
  <c r="BI92" i="7"/>
  <c r="BH92" i="7"/>
  <c r="BG92" i="7"/>
  <c r="BF92" i="7"/>
  <c r="T92" i="7"/>
  <c r="R92" i="7"/>
  <c r="P92" i="7"/>
  <c r="BI91" i="7"/>
  <c r="BH91" i="7"/>
  <c r="BG91" i="7"/>
  <c r="BF91" i="7"/>
  <c r="T91" i="7"/>
  <c r="R91" i="7"/>
  <c r="P91" i="7"/>
  <c r="BI90" i="7"/>
  <c r="BH90" i="7"/>
  <c r="BG90" i="7"/>
  <c r="BF90" i="7"/>
  <c r="T90" i="7"/>
  <c r="R90" i="7"/>
  <c r="P90" i="7"/>
  <c r="BI89" i="7"/>
  <c r="BH89" i="7"/>
  <c r="BG89" i="7"/>
  <c r="BF89" i="7"/>
  <c r="T89" i="7"/>
  <c r="R89" i="7"/>
  <c r="P89" i="7"/>
  <c r="BI88" i="7"/>
  <c r="BH88" i="7"/>
  <c r="BG88" i="7"/>
  <c r="BF88" i="7"/>
  <c r="T88" i="7"/>
  <c r="R88" i="7"/>
  <c r="P88" i="7"/>
  <c r="BI87" i="7"/>
  <c r="BH87" i="7"/>
  <c r="BG87" i="7"/>
  <c r="BF87" i="7"/>
  <c r="T87" i="7"/>
  <c r="R87" i="7"/>
  <c r="P87" i="7"/>
  <c r="BI86" i="7"/>
  <c r="BH86" i="7"/>
  <c r="BG86" i="7"/>
  <c r="BF86" i="7"/>
  <c r="T86" i="7"/>
  <c r="R86" i="7"/>
  <c r="P86" i="7"/>
  <c r="BI85" i="7"/>
  <c r="BH85" i="7"/>
  <c r="BG85" i="7"/>
  <c r="BF85" i="7"/>
  <c r="T85" i="7"/>
  <c r="R85" i="7"/>
  <c r="P85" i="7"/>
  <c r="J80" i="7"/>
  <c r="J79" i="7"/>
  <c r="F79" i="7"/>
  <c r="F77" i="7"/>
  <c r="E75" i="7"/>
  <c r="J55" i="7"/>
  <c r="J54" i="7"/>
  <c r="F54" i="7"/>
  <c r="F52" i="7"/>
  <c r="E50" i="7"/>
  <c r="J18" i="7"/>
  <c r="E18" i="7"/>
  <c r="F55" i="7" s="1"/>
  <c r="J17" i="7"/>
  <c r="J12" i="7"/>
  <c r="J77" i="7"/>
  <c r="E7" i="7"/>
  <c r="E48" i="7" s="1"/>
  <c r="J37" i="6"/>
  <c r="J36" i="6"/>
  <c r="AY59" i="1" s="1"/>
  <c r="J35" i="6"/>
  <c r="AX59" i="1"/>
  <c r="BI95" i="6"/>
  <c r="BH95" i="6"/>
  <c r="BG95" i="6"/>
  <c r="BF95" i="6"/>
  <c r="T95" i="6"/>
  <c r="R95" i="6"/>
  <c r="P95" i="6"/>
  <c r="BI94" i="6"/>
  <c r="BH94" i="6"/>
  <c r="BG94" i="6"/>
  <c r="BF94" i="6"/>
  <c r="T94" i="6"/>
  <c r="R94" i="6"/>
  <c r="P94" i="6"/>
  <c r="BI93" i="6"/>
  <c r="BH93" i="6"/>
  <c r="BG93" i="6"/>
  <c r="BF93" i="6"/>
  <c r="T93" i="6"/>
  <c r="R93" i="6"/>
  <c r="P93" i="6"/>
  <c r="BI92" i="6"/>
  <c r="BH92" i="6"/>
  <c r="BG92" i="6"/>
  <c r="BF92" i="6"/>
  <c r="T92" i="6"/>
  <c r="R92" i="6"/>
  <c r="P92" i="6"/>
  <c r="BI91" i="6"/>
  <c r="BH91" i="6"/>
  <c r="BG91" i="6"/>
  <c r="BF91" i="6"/>
  <c r="T91" i="6"/>
  <c r="R91" i="6"/>
  <c r="P91" i="6"/>
  <c r="BI90" i="6"/>
  <c r="BH90" i="6"/>
  <c r="BG90" i="6"/>
  <c r="BF90" i="6"/>
  <c r="T90" i="6"/>
  <c r="R90" i="6"/>
  <c r="P90" i="6"/>
  <c r="BI89" i="6"/>
  <c r="BH89" i="6"/>
  <c r="BG89" i="6"/>
  <c r="BF89" i="6"/>
  <c r="T89" i="6"/>
  <c r="R89" i="6"/>
  <c r="P89" i="6"/>
  <c r="BI88" i="6"/>
  <c r="BH88" i="6"/>
  <c r="BG88" i="6"/>
  <c r="BF88" i="6"/>
  <c r="T88" i="6"/>
  <c r="R88" i="6"/>
  <c r="P88" i="6"/>
  <c r="BI87" i="6"/>
  <c r="BH87" i="6"/>
  <c r="BG87" i="6"/>
  <c r="BF87" i="6"/>
  <c r="T87" i="6"/>
  <c r="R87" i="6"/>
  <c r="P87" i="6"/>
  <c r="BI86" i="6"/>
  <c r="BH86" i="6"/>
  <c r="BG86" i="6"/>
  <c r="BF86" i="6"/>
  <c r="T86" i="6"/>
  <c r="R86" i="6"/>
  <c r="P86" i="6"/>
  <c r="BI85" i="6"/>
  <c r="BH85" i="6"/>
  <c r="BG85" i="6"/>
  <c r="BF85" i="6"/>
  <c r="T85" i="6"/>
  <c r="R85" i="6"/>
  <c r="P85" i="6"/>
  <c r="BI84" i="6"/>
  <c r="BH84" i="6"/>
  <c r="BG84" i="6"/>
  <c r="BF84" i="6"/>
  <c r="T84" i="6"/>
  <c r="R84" i="6"/>
  <c r="P84" i="6"/>
  <c r="BI83" i="6"/>
  <c r="BH83" i="6"/>
  <c r="BG83" i="6"/>
  <c r="BF83" i="6"/>
  <c r="T83" i="6"/>
  <c r="R83" i="6"/>
  <c r="P83" i="6"/>
  <c r="BI82" i="6"/>
  <c r="BH82" i="6"/>
  <c r="BG82" i="6"/>
  <c r="BF82" i="6"/>
  <c r="T82" i="6"/>
  <c r="R82" i="6"/>
  <c r="P82" i="6"/>
  <c r="J77" i="6"/>
  <c r="J76" i="6"/>
  <c r="F76" i="6"/>
  <c r="F74" i="6"/>
  <c r="E72" i="6"/>
  <c r="J55" i="6"/>
  <c r="J54" i="6"/>
  <c r="F54" i="6"/>
  <c r="F52" i="6"/>
  <c r="E50" i="6"/>
  <c r="J18" i="6"/>
  <c r="E18" i="6"/>
  <c r="F55" i="6" s="1"/>
  <c r="J17" i="6"/>
  <c r="J12" i="6"/>
  <c r="J52" i="6"/>
  <c r="E7" i="6"/>
  <c r="E48" i="6" s="1"/>
  <c r="J37" i="5"/>
  <c r="J36" i="5"/>
  <c r="AY58" i="1" s="1"/>
  <c r="J35" i="5"/>
  <c r="AX58" i="1" s="1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9" i="5"/>
  <c r="BH119" i="5"/>
  <c r="BG119" i="5"/>
  <c r="BF119" i="5"/>
  <c r="T119" i="5"/>
  <c r="R119" i="5"/>
  <c r="P119" i="5"/>
  <c r="BI118" i="5"/>
  <c r="BH118" i="5"/>
  <c r="BG118" i="5"/>
  <c r="BF118" i="5"/>
  <c r="T118" i="5"/>
  <c r="R118" i="5"/>
  <c r="P118" i="5"/>
  <c r="BI117" i="5"/>
  <c r="BH117" i="5"/>
  <c r="BG117" i="5"/>
  <c r="BF117" i="5"/>
  <c r="T117" i="5"/>
  <c r="R117" i="5"/>
  <c r="P117" i="5"/>
  <c r="BI116" i="5"/>
  <c r="BH116" i="5"/>
  <c r="BG116" i="5"/>
  <c r="BF116" i="5"/>
  <c r="T116" i="5"/>
  <c r="R116" i="5"/>
  <c r="P116" i="5"/>
  <c r="BI115" i="5"/>
  <c r="BH115" i="5"/>
  <c r="BG115" i="5"/>
  <c r="BF115" i="5"/>
  <c r="T115" i="5"/>
  <c r="R115" i="5"/>
  <c r="P115" i="5"/>
  <c r="BI114" i="5"/>
  <c r="BH114" i="5"/>
  <c r="BG114" i="5"/>
  <c r="BF114" i="5"/>
  <c r="T114" i="5"/>
  <c r="R114" i="5"/>
  <c r="P114" i="5"/>
  <c r="BI113" i="5"/>
  <c r="BH113" i="5"/>
  <c r="BG113" i="5"/>
  <c r="BF113" i="5"/>
  <c r="T113" i="5"/>
  <c r="R113" i="5"/>
  <c r="P113" i="5"/>
  <c r="BI112" i="5"/>
  <c r="BH112" i="5"/>
  <c r="BG112" i="5"/>
  <c r="BF112" i="5"/>
  <c r="T112" i="5"/>
  <c r="R112" i="5"/>
  <c r="P112" i="5"/>
  <c r="BI111" i="5"/>
  <c r="BH111" i="5"/>
  <c r="BG111" i="5"/>
  <c r="BF111" i="5"/>
  <c r="T111" i="5"/>
  <c r="R111" i="5"/>
  <c r="P111" i="5"/>
  <c r="BI110" i="5"/>
  <c r="BH110" i="5"/>
  <c r="BG110" i="5"/>
  <c r="BF110" i="5"/>
  <c r="T110" i="5"/>
  <c r="R110" i="5"/>
  <c r="P110" i="5"/>
  <c r="BI109" i="5"/>
  <c r="BH109" i="5"/>
  <c r="BG109" i="5"/>
  <c r="BF109" i="5"/>
  <c r="T109" i="5"/>
  <c r="R109" i="5"/>
  <c r="P109" i="5"/>
  <c r="BI108" i="5"/>
  <c r="BH108" i="5"/>
  <c r="BG108" i="5"/>
  <c r="BF108" i="5"/>
  <c r="T108" i="5"/>
  <c r="R108" i="5"/>
  <c r="P108" i="5"/>
  <c r="BI107" i="5"/>
  <c r="BH107" i="5"/>
  <c r="BG107" i="5"/>
  <c r="BF107" i="5"/>
  <c r="T107" i="5"/>
  <c r="R107" i="5"/>
  <c r="P107" i="5"/>
  <c r="BI106" i="5"/>
  <c r="BH106" i="5"/>
  <c r="BG106" i="5"/>
  <c r="BF106" i="5"/>
  <c r="T106" i="5"/>
  <c r="R106" i="5"/>
  <c r="P106" i="5"/>
  <c r="BI105" i="5"/>
  <c r="BH105" i="5"/>
  <c r="BG105" i="5"/>
  <c r="BF105" i="5"/>
  <c r="T105" i="5"/>
  <c r="R105" i="5"/>
  <c r="P105" i="5"/>
  <c r="BI104" i="5"/>
  <c r="BH104" i="5"/>
  <c r="BG104" i="5"/>
  <c r="BF104" i="5"/>
  <c r="T104" i="5"/>
  <c r="R104" i="5"/>
  <c r="P104" i="5"/>
  <c r="BI103" i="5"/>
  <c r="BH103" i="5"/>
  <c r="BG103" i="5"/>
  <c r="BF103" i="5"/>
  <c r="T103" i="5"/>
  <c r="R103" i="5"/>
  <c r="P103" i="5"/>
  <c r="BI101" i="5"/>
  <c r="BH101" i="5"/>
  <c r="BG101" i="5"/>
  <c r="BF101" i="5"/>
  <c r="T101" i="5"/>
  <c r="R101" i="5"/>
  <c r="P101" i="5"/>
  <c r="BI100" i="5"/>
  <c r="BH100" i="5"/>
  <c r="BG100" i="5"/>
  <c r="BF100" i="5"/>
  <c r="T100" i="5"/>
  <c r="R100" i="5"/>
  <c r="P100" i="5"/>
  <c r="BI99" i="5"/>
  <c r="BH99" i="5"/>
  <c r="BG99" i="5"/>
  <c r="BF99" i="5"/>
  <c r="T99" i="5"/>
  <c r="R99" i="5"/>
  <c r="P99" i="5"/>
  <c r="BI98" i="5"/>
  <c r="BH98" i="5"/>
  <c r="BG98" i="5"/>
  <c r="BF98" i="5"/>
  <c r="T98" i="5"/>
  <c r="R98" i="5"/>
  <c r="P98" i="5"/>
  <c r="BI97" i="5"/>
  <c r="BH97" i="5"/>
  <c r="BG97" i="5"/>
  <c r="BF97" i="5"/>
  <c r="T97" i="5"/>
  <c r="R97" i="5"/>
  <c r="P97" i="5"/>
  <c r="BI96" i="5"/>
  <c r="BH96" i="5"/>
  <c r="BG96" i="5"/>
  <c r="BF96" i="5"/>
  <c r="T96" i="5"/>
  <c r="R96" i="5"/>
  <c r="P96" i="5"/>
  <c r="BI95" i="5"/>
  <c r="BH95" i="5"/>
  <c r="BG95" i="5"/>
  <c r="BF95" i="5"/>
  <c r="T95" i="5"/>
  <c r="R95" i="5"/>
  <c r="P95" i="5"/>
  <c r="BI94" i="5"/>
  <c r="BH94" i="5"/>
  <c r="BG94" i="5"/>
  <c r="BF94" i="5"/>
  <c r="T94" i="5"/>
  <c r="R94" i="5"/>
  <c r="P94" i="5"/>
  <c r="BI93" i="5"/>
  <c r="BH93" i="5"/>
  <c r="BG93" i="5"/>
  <c r="BF93" i="5"/>
  <c r="T93" i="5"/>
  <c r="R93" i="5"/>
  <c r="P93" i="5"/>
  <c r="BI92" i="5"/>
  <c r="BH92" i="5"/>
  <c r="BG92" i="5"/>
  <c r="BF92" i="5"/>
  <c r="T92" i="5"/>
  <c r="R92" i="5"/>
  <c r="P92" i="5"/>
  <c r="BI91" i="5"/>
  <c r="BH91" i="5"/>
  <c r="BG91" i="5"/>
  <c r="BF91" i="5"/>
  <c r="T91" i="5"/>
  <c r="R91" i="5"/>
  <c r="P91" i="5"/>
  <c r="BI90" i="5"/>
  <c r="BH90" i="5"/>
  <c r="BG90" i="5"/>
  <c r="BF90" i="5"/>
  <c r="T90" i="5"/>
  <c r="R90" i="5"/>
  <c r="P90" i="5"/>
  <c r="BI89" i="5"/>
  <c r="BH89" i="5"/>
  <c r="BG89" i="5"/>
  <c r="BF89" i="5"/>
  <c r="T89" i="5"/>
  <c r="R89" i="5"/>
  <c r="P89" i="5"/>
  <c r="BI88" i="5"/>
  <c r="BH88" i="5"/>
  <c r="BG88" i="5"/>
  <c r="BF88" i="5"/>
  <c r="T88" i="5"/>
  <c r="R88" i="5"/>
  <c r="P88" i="5"/>
  <c r="BI87" i="5"/>
  <c r="BH87" i="5"/>
  <c r="BG87" i="5"/>
  <c r="BF87" i="5"/>
  <c r="T87" i="5"/>
  <c r="R87" i="5"/>
  <c r="P87" i="5"/>
  <c r="BI86" i="5"/>
  <c r="BH86" i="5"/>
  <c r="BG86" i="5"/>
  <c r="BF86" i="5"/>
  <c r="T86" i="5"/>
  <c r="R86" i="5"/>
  <c r="P86" i="5"/>
  <c r="BI85" i="5"/>
  <c r="BH85" i="5"/>
  <c r="BG85" i="5"/>
  <c r="BF85" i="5"/>
  <c r="T85" i="5"/>
  <c r="R85" i="5"/>
  <c r="P85" i="5"/>
  <c r="BI84" i="5"/>
  <c r="BH84" i="5"/>
  <c r="BG84" i="5"/>
  <c r="BF84" i="5"/>
  <c r="T84" i="5"/>
  <c r="R84" i="5"/>
  <c r="P84" i="5"/>
  <c r="J79" i="5"/>
  <c r="J78" i="5"/>
  <c r="F78" i="5"/>
  <c r="F76" i="5"/>
  <c r="E74" i="5"/>
  <c r="J55" i="5"/>
  <c r="J54" i="5"/>
  <c r="F54" i="5"/>
  <c r="F52" i="5"/>
  <c r="E50" i="5"/>
  <c r="J18" i="5"/>
  <c r="E18" i="5"/>
  <c r="F55" i="5" s="1"/>
  <c r="J17" i="5"/>
  <c r="J12" i="5"/>
  <c r="J76" i="5" s="1"/>
  <c r="E7" i="5"/>
  <c r="E48" i="5" s="1"/>
  <c r="J37" i="4"/>
  <c r="J36" i="4"/>
  <c r="AY57" i="1" s="1"/>
  <c r="J35" i="4"/>
  <c r="AX57" i="1"/>
  <c r="BI141" i="4"/>
  <c r="BH141" i="4"/>
  <c r="BG141" i="4"/>
  <c r="BF141" i="4"/>
  <c r="T141" i="4"/>
  <c r="R141" i="4"/>
  <c r="P141" i="4"/>
  <c r="BI138" i="4"/>
  <c r="BH138" i="4"/>
  <c r="BG138" i="4"/>
  <c r="BF138" i="4"/>
  <c r="T138" i="4"/>
  <c r="R138" i="4"/>
  <c r="P138" i="4"/>
  <c r="BI135" i="4"/>
  <c r="BH135" i="4"/>
  <c r="BG135" i="4"/>
  <c r="BF135" i="4"/>
  <c r="T135" i="4"/>
  <c r="R135" i="4"/>
  <c r="P135" i="4"/>
  <c r="BI132" i="4"/>
  <c r="BH132" i="4"/>
  <c r="BG132" i="4"/>
  <c r="BF132" i="4"/>
  <c r="T132" i="4"/>
  <c r="R132" i="4"/>
  <c r="P132" i="4"/>
  <c r="BI129" i="4"/>
  <c r="BH129" i="4"/>
  <c r="BG129" i="4"/>
  <c r="BF129" i="4"/>
  <c r="T129" i="4"/>
  <c r="R129" i="4"/>
  <c r="P129" i="4"/>
  <c r="BI126" i="4"/>
  <c r="BH126" i="4"/>
  <c r="BG126" i="4"/>
  <c r="BF126" i="4"/>
  <c r="T126" i="4"/>
  <c r="R126" i="4"/>
  <c r="P126" i="4"/>
  <c r="BI123" i="4"/>
  <c r="BH123" i="4"/>
  <c r="BG123" i="4"/>
  <c r="BF123" i="4"/>
  <c r="T123" i="4"/>
  <c r="R123" i="4"/>
  <c r="P123" i="4"/>
  <c r="BI120" i="4"/>
  <c r="BH120" i="4"/>
  <c r="BG120" i="4"/>
  <c r="BF120" i="4"/>
  <c r="T120" i="4"/>
  <c r="R120" i="4"/>
  <c r="P120" i="4"/>
  <c r="BI117" i="4"/>
  <c r="BH117" i="4"/>
  <c r="BG117" i="4"/>
  <c r="BF117" i="4"/>
  <c r="T117" i="4"/>
  <c r="R117" i="4"/>
  <c r="P117" i="4"/>
  <c r="BI114" i="4"/>
  <c r="BH114" i="4"/>
  <c r="BG114" i="4"/>
  <c r="BF114" i="4"/>
  <c r="T114" i="4"/>
  <c r="R114" i="4"/>
  <c r="P114" i="4"/>
  <c r="BI111" i="4"/>
  <c r="BH111" i="4"/>
  <c r="BG111" i="4"/>
  <c r="BF111" i="4"/>
  <c r="T111" i="4"/>
  <c r="R111" i="4"/>
  <c r="P111" i="4"/>
  <c r="BI108" i="4"/>
  <c r="BH108" i="4"/>
  <c r="BG108" i="4"/>
  <c r="BF108" i="4"/>
  <c r="T108" i="4"/>
  <c r="R108" i="4"/>
  <c r="P108" i="4"/>
  <c r="BI105" i="4"/>
  <c r="BH105" i="4"/>
  <c r="BG105" i="4"/>
  <c r="BF105" i="4"/>
  <c r="T105" i="4"/>
  <c r="R105" i="4"/>
  <c r="P105" i="4"/>
  <c r="BI102" i="4"/>
  <c r="BH102" i="4"/>
  <c r="BG102" i="4"/>
  <c r="BF102" i="4"/>
  <c r="T102" i="4"/>
  <c r="R102" i="4"/>
  <c r="P102" i="4"/>
  <c r="BI99" i="4"/>
  <c r="BH99" i="4"/>
  <c r="BG99" i="4"/>
  <c r="BF99" i="4"/>
  <c r="T99" i="4"/>
  <c r="R99" i="4"/>
  <c r="P99" i="4"/>
  <c r="BI96" i="4"/>
  <c r="BH96" i="4"/>
  <c r="BG96" i="4"/>
  <c r="BF96" i="4"/>
  <c r="T96" i="4"/>
  <c r="R96" i="4"/>
  <c r="P96" i="4"/>
  <c r="BI93" i="4"/>
  <c r="BH93" i="4"/>
  <c r="BG93" i="4"/>
  <c r="BF93" i="4"/>
  <c r="T93" i="4"/>
  <c r="R93" i="4"/>
  <c r="P93" i="4"/>
  <c r="BI90" i="4"/>
  <c r="BH90" i="4"/>
  <c r="BG90" i="4"/>
  <c r="BF90" i="4"/>
  <c r="T90" i="4"/>
  <c r="R90" i="4"/>
  <c r="P90" i="4"/>
  <c r="BI87" i="4"/>
  <c r="BH87" i="4"/>
  <c r="BG87" i="4"/>
  <c r="BF87" i="4"/>
  <c r="T87" i="4"/>
  <c r="R87" i="4"/>
  <c r="P87" i="4"/>
  <c r="BI84" i="4"/>
  <c r="BH84" i="4"/>
  <c r="BG84" i="4"/>
  <c r="BF84" i="4"/>
  <c r="T84" i="4"/>
  <c r="R84" i="4"/>
  <c r="P84" i="4"/>
  <c r="J78" i="4"/>
  <c r="J77" i="4"/>
  <c r="F77" i="4"/>
  <c r="F75" i="4"/>
  <c r="E73" i="4"/>
  <c r="J55" i="4"/>
  <c r="J54" i="4"/>
  <c r="F54" i="4"/>
  <c r="F52" i="4"/>
  <c r="E50" i="4"/>
  <c r="J18" i="4"/>
  <c r="E18" i="4"/>
  <c r="F78" i="4" s="1"/>
  <c r="J17" i="4"/>
  <c r="J12" i="4"/>
  <c r="J52" i="4"/>
  <c r="E7" i="4"/>
  <c r="E71" i="4" s="1"/>
  <c r="J37" i="3"/>
  <c r="J36" i="3"/>
  <c r="AY56" i="1" s="1"/>
  <c r="J35" i="3"/>
  <c r="AX56" i="1"/>
  <c r="BI1317" i="3"/>
  <c r="BH1317" i="3"/>
  <c r="BG1317" i="3"/>
  <c r="BF1317" i="3"/>
  <c r="T1317" i="3"/>
  <c r="R1317" i="3"/>
  <c r="P1317" i="3"/>
  <c r="BI1306" i="3"/>
  <c r="BH1306" i="3"/>
  <c r="BG1306" i="3"/>
  <c r="BF1306" i="3"/>
  <c r="T1306" i="3"/>
  <c r="R1306" i="3"/>
  <c r="P1306" i="3"/>
  <c r="BI1295" i="3"/>
  <c r="BH1295" i="3"/>
  <c r="BG1295" i="3"/>
  <c r="BF1295" i="3"/>
  <c r="T1295" i="3"/>
  <c r="R1295" i="3"/>
  <c r="P1295" i="3"/>
  <c r="BI1292" i="3"/>
  <c r="BH1292" i="3"/>
  <c r="BG1292" i="3"/>
  <c r="BF1292" i="3"/>
  <c r="T1292" i="3"/>
  <c r="R1292" i="3"/>
  <c r="P1292" i="3"/>
  <c r="BI1275" i="3"/>
  <c r="BH1275" i="3"/>
  <c r="BG1275" i="3"/>
  <c r="BF1275" i="3"/>
  <c r="T1275" i="3"/>
  <c r="R1275" i="3"/>
  <c r="P1275" i="3"/>
  <c r="BI1258" i="3"/>
  <c r="BH1258" i="3"/>
  <c r="BG1258" i="3"/>
  <c r="BF1258" i="3"/>
  <c r="T1258" i="3"/>
  <c r="R1258" i="3"/>
  <c r="P1258" i="3"/>
  <c r="BI1252" i="3"/>
  <c r="BH1252" i="3"/>
  <c r="BG1252" i="3"/>
  <c r="BF1252" i="3"/>
  <c r="T1252" i="3"/>
  <c r="R1252" i="3"/>
  <c r="P1252" i="3"/>
  <c r="BI1249" i="3"/>
  <c r="BH1249" i="3"/>
  <c r="BG1249" i="3"/>
  <c r="BF1249" i="3"/>
  <c r="T1249" i="3"/>
  <c r="R1249" i="3"/>
  <c r="P1249" i="3"/>
  <c r="BI1232" i="3"/>
  <c r="BH1232" i="3"/>
  <c r="BG1232" i="3"/>
  <c r="BF1232" i="3"/>
  <c r="T1232" i="3"/>
  <c r="R1232" i="3"/>
  <c r="P1232" i="3"/>
  <c r="BI1215" i="3"/>
  <c r="BH1215" i="3"/>
  <c r="BG1215" i="3"/>
  <c r="BF1215" i="3"/>
  <c r="T1215" i="3"/>
  <c r="R1215" i="3"/>
  <c r="P1215" i="3"/>
  <c r="BI1198" i="3"/>
  <c r="BH1198" i="3"/>
  <c r="BG1198" i="3"/>
  <c r="BF1198" i="3"/>
  <c r="T1198" i="3"/>
  <c r="R1198" i="3"/>
  <c r="P1198" i="3"/>
  <c r="BI1181" i="3"/>
  <c r="BH1181" i="3"/>
  <c r="BG1181" i="3"/>
  <c r="BF1181" i="3"/>
  <c r="T1181" i="3"/>
  <c r="R1181" i="3"/>
  <c r="P1181" i="3"/>
  <c r="BI1164" i="3"/>
  <c r="BH1164" i="3"/>
  <c r="BG1164" i="3"/>
  <c r="BF1164" i="3"/>
  <c r="T1164" i="3"/>
  <c r="R1164" i="3"/>
  <c r="P1164" i="3"/>
  <c r="BI1161" i="3"/>
  <c r="BH1161" i="3"/>
  <c r="BG1161" i="3"/>
  <c r="BF1161" i="3"/>
  <c r="T1161" i="3"/>
  <c r="R1161" i="3"/>
  <c r="P1161" i="3"/>
  <c r="BI1158" i="3"/>
  <c r="BH1158" i="3"/>
  <c r="BG1158" i="3"/>
  <c r="BF1158" i="3"/>
  <c r="T1158" i="3"/>
  <c r="R1158" i="3"/>
  <c r="P1158" i="3"/>
  <c r="BI1140" i="3"/>
  <c r="BH1140" i="3"/>
  <c r="BG1140" i="3"/>
  <c r="BF1140" i="3"/>
  <c r="T1140" i="3"/>
  <c r="R1140" i="3"/>
  <c r="P1140" i="3"/>
  <c r="BI1137" i="3"/>
  <c r="BH1137" i="3"/>
  <c r="BG1137" i="3"/>
  <c r="BF1137" i="3"/>
  <c r="T1137" i="3"/>
  <c r="R1137" i="3"/>
  <c r="P1137" i="3"/>
  <c r="BI1119" i="3"/>
  <c r="BH1119" i="3"/>
  <c r="BG1119" i="3"/>
  <c r="BF1119" i="3"/>
  <c r="T1119" i="3"/>
  <c r="R1119" i="3"/>
  <c r="P1119" i="3"/>
  <c r="BI1116" i="3"/>
  <c r="BH1116" i="3"/>
  <c r="BG1116" i="3"/>
  <c r="BF1116" i="3"/>
  <c r="T1116" i="3"/>
  <c r="R1116" i="3"/>
  <c r="P1116" i="3"/>
  <c r="BI1098" i="3"/>
  <c r="BH1098" i="3"/>
  <c r="BG1098" i="3"/>
  <c r="BF1098" i="3"/>
  <c r="T1098" i="3"/>
  <c r="R1098" i="3"/>
  <c r="P1098" i="3"/>
  <c r="BI1095" i="3"/>
  <c r="BH1095" i="3"/>
  <c r="BG1095" i="3"/>
  <c r="BF1095" i="3"/>
  <c r="T1095" i="3"/>
  <c r="R1095" i="3"/>
  <c r="P1095" i="3"/>
  <c r="BI1077" i="3"/>
  <c r="BH1077" i="3"/>
  <c r="BG1077" i="3"/>
  <c r="BF1077" i="3"/>
  <c r="T1077" i="3"/>
  <c r="R1077" i="3"/>
  <c r="P1077" i="3"/>
  <c r="BI1059" i="3"/>
  <c r="BH1059" i="3"/>
  <c r="BG1059" i="3"/>
  <c r="BF1059" i="3"/>
  <c r="T1059" i="3"/>
  <c r="R1059" i="3"/>
  <c r="P1059" i="3"/>
  <c r="BI1041" i="3"/>
  <c r="BH1041" i="3"/>
  <c r="BG1041" i="3"/>
  <c r="BF1041" i="3"/>
  <c r="T1041" i="3"/>
  <c r="R1041" i="3"/>
  <c r="P1041" i="3"/>
  <c r="BI1023" i="3"/>
  <c r="BH1023" i="3"/>
  <c r="BG1023" i="3"/>
  <c r="BF1023" i="3"/>
  <c r="T1023" i="3"/>
  <c r="R1023" i="3"/>
  <c r="P1023" i="3"/>
  <c r="BI1005" i="3"/>
  <c r="BH1005" i="3"/>
  <c r="BG1005" i="3"/>
  <c r="BF1005" i="3"/>
  <c r="T1005" i="3"/>
  <c r="R1005" i="3"/>
  <c r="P1005" i="3"/>
  <c r="BI1002" i="3"/>
  <c r="BH1002" i="3"/>
  <c r="BG1002" i="3"/>
  <c r="BF1002" i="3"/>
  <c r="T1002" i="3"/>
  <c r="R1002" i="3"/>
  <c r="P1002" i="3"/>
  <c r="BI997" i="3"/>
  <c r="BH997" i="3"/>
  <c r="BG997" i="3"/>
  <c r="BF997" i="3"/>
  <c r="T997" i="3"/>
  <c r="R997" i="3"/>
  <c r="P997" i="3"/>
  <c r="BI959" i="3"/>
  <c r="BH959" i="3"/>
  <c r="BG959" i="3"/>
  <c r="BF959" i="3"/>
  <c r="T959" i="3"/>
  <c r="R959" i="3"/>
  <c r="P959" i="3"/>
  <c r="BI956" i="3"/>
  <c r="BH956" i="3"/>
  <c r="BG956" i="3"/>
  <c r="BF956" i="3"/>
  <c r="T956" i="3"/>
  <c r="R956" i="3"/>
  <c r="P956" i="3"/>
  <c r="BI953" i="3"/>
  <c r="BH953" i="3"/>
  <c r="BG953" i="3"/>
  <c r="BF953" i="3"/>
  <c r="T953" i="3"/>
  <c r="R953" i="3"/>
  <c r="P953" i="3"/>
  <c r="BI931" i="3"/>
  <c r="BH931" i="3"/>
  <c r="BG931" i="3"/>
  <c r="BF931" i="3"/>
  <c r="T931" i="3"/>
  <c r="R931" i="3"/>
  <c r="P931" i="3"/>
  <c r="BI927" i="3"/>
  <c r="BH927" i="3"/>
  <c r="BG927" i="3"/>
  <c r="BF927" i="3"/>
  <c r="T927" i="3"/>
  <c r="R927" i="3"/>
  <c r="P927" i="3"/>
  <c r="BI924" i="3"/>
  <c r="BH924" i="3"/>
  <c r="BG924" i="3"/>
  <c r="BF924" i="3"/>
  <c r="T924" i="3"/>
  <c r="R924" i="3"/>
  <c r="P924" i="3"/>
  <c r="BI886" i="3"/>
  <c r="BH886" i="3"/>
  <c r="BG886" i="3"/>
  <c r="BF886" i="3"/>
  <c r="T886" i="3"/>
  <c r="R886" i="3"/>
  <c r="P886" i="3"/>
  <c r="BI879" i="3"/>
  <c r="BH879" i="3"/>
  <c r="BG879" i="3"/>
  <c r="BF879" i="3"/>
  <c r="T879" i="3"/>
  <c r="R879" i="3"/>
  <c r="P879" i="3"/>
  <c r="BI861" i="3"/>
  <c r="BH861" i="3"/>
  <c r="BG861" i="3"/>
  <c r="BF861" i="3"/>
  <c r="T861" i="3"/>
  <c r="R861" i="3"/>
  <c r="P861" i="3"/>
  <c r="BI843" i="3"/>
  <c r="BH843" i="3"/>
  <c r="BG843" i="3"/>
  <c r="BF843" i="3"/>
  <c r="T843" i="3"/>
  <c r="R843" i="3"/>
  <c r="P843" i="3"/>
  <c r="BI825" i="3"/>
  <c r="BH825" i="3"/>
  <c r="BG825" i="3"/>
  <c r="BF825" i="3"/>
  <c r="T825" i="3"/>
  <c r="R825" i="3"/>
  <c r="P825" i="3"/>
  <c r="BI787" i="3"/>
  <c r="BH787" i="3"/>
  <c r="BG787" i="3"/>
  <c r="BF787" i="3"/>
  <c r="T787" i="3"/>
  <c r="R787" i="3"/>
  <c r="P787" i="3"/>
  <c r="BI749" i="3"/>
  <c r="BH749" i="3"/>
  <c r="BG749" i="3"/>
  <c r="BF749" i="3"/>
  <c r="T749" i="3"/>
  <c r="R749" i="3"/>
  <c r="P749" i="3"/>
  <c r="BI711" i="3"/>
  <c r="BH711" i="3"/>
  <c r="BG711" i="3"/>
  <c r="BF711" i="3"/>
  <c r="T711" i="3"/>
  <c r="R711" i="3"/>
  <c r="P711" i="3"/>
  <c r="BI673" i="3"/>
  <c r="BH673" i="3"/>
  <c r="BG673" i="3"/>
  <c r="BF673" i="3"/>
  <c r="T673" i="3"/>
  <c r="R673" i="3"/>
  <c r="P673" i="3"/>
  <c r="BI670" i="3"/>
  <c r="BH670" i="3"/>
  <c r="BG670" i="3"/>
  <c r="BF670" i="3"/>
  <c r="T670" i="3"/>
  <c r="R670" i="3"/>
  <c r="P670" i="3"/>
  <c r="BI665" i="3"/>
  <c r="BH665" i="3"/>
  <c r="BG665" i="3"/>
  <c r="BF665" i="3"/>
  <c r="T665" i="3"/>
  <c r="R665" i="3"/>
  <c r="P665" i="3"/>
  <c r="BI660" i="3"/>
  <c r="BH660" i="3"/>
  <c r="BG660" i="3"/>
  <c r="BF660" i="3"/>
  <c r="T660" i="3"/>
  <c r="R660" i="3"/>
  <c r="P660" i="3"/>
  <c r="BI655" i="3"/>
  <c r="BH655" i="3"/>
  <c r="BG655" i="3"/>
  <c r="BF655" i="3"/>
  <c r="T655" i="3"/>
  <c r="R655" i="3"/>
  <c r="P655" i="3"/>
  <c r="BI652" i="3"/>
  <c r="BH652" i="3"/>
  <c r="BG652" i="3"/>
  <c r="BF652" i="3"/>
  <c r="T652" i="3"/>
  <c r="R652" i="3"/>
  <c r="P652" i="3"/>
  <c r="BI602" i="3"/>
  <c r="BH602" i="3"/>
  <c r="BG602" i="3"/>
  <c r="BF602" i="3"/>
  <c r="T602" i="3"/>
  <c r="R602" i="3"/>
  <c r="P602" i="3"/>
  <c r="BI554" i="3"/>
  <c r="BH554" i="3"/>
  <c r="BG554" i="3"/>
  <c r="BF554" i="3"/>
  <c r="T554" i="3"/>
  <c r="R554" i="3"/>
  <c r="P554" i="3"/>
  <c r="BI536" i="3"/>
  <c r="BH536" i="3"/>
  <c r="BG536" i="3"/>
  <c r="BF536" i="3"/>
  <c r="T536" i="3"/>
  <c r="R536" i="3"/>
  <c r="P536" i="3"/>
  <c r="BI503" i="3"/>
  <c r="BH503" i="3"/>
  <c r="BG503" i="3"/>
  <c r="BF503" i="3"/>
  <c r="T503" i="3"/>
  <c r="R503" i="3"/>
  <c r="P503" i="3"/>
  <c r="BI485" i="3"/>
  <c r="BH485" i="3"/>
  <c r="BG485" i="3"/>
  <c r="BF485" i="3"/>
  <c r="T485" i="3"/>
  <c r="R485" i="3"/>
  <c r="P485" i="3"/>
  <c r="BI479" i="3"/>
  <c r="BH479" i="3"/>
  <c r="BG479" i="3"/>
  <c r="BF479" i="3"/>
  <c r="T479" i="3"/>
  <c r="R479" i="3"/>
  <c r="P479" i="3"/>
  <c r="BI473" i="3"/>
  <c r="BH473" i="3"/>
  <c r="BG473" i="3"/>
  <c r="BF473" i="3"/>
  <c r="T473" i="3"/>
  <c r="R473" i="3"/>
  <c r="P473" i="3"/>
  <c r="BI467" i="3"/>
  <c r="BH467" i="3"/>
  <c r="BG467" i="3"/>
  <c r="BF467" i="3"/>
  <c r="T467" i="3"/>
  <c r="R467" i="3"/>
  <c r="P467" i="3"/>
  <c r="BI456" i="3"/>
  <c r="BH456" i="3"/>
  <c r="BG456" i="3"/>
  <c r="BF456" i="3"/>
  <c r="T456" i="3"/>
  <c r="R456" i="3"/>
  <c r="P456" i="3"/>
  <c r="BI451" i="3"/>
  <c r="BH451" i="3"/>
  <c r="BG451" i="3"/>
  <c r="BF451" i="3"/>
  <c r="T451" i="3"/>
  <c r="R451" i="3"/>
  <c r="P451" i="3"/>
  <c r="BI446" i="3"/>
  <c r="BH446" i="3"/>
  <c r="BG446" i="3"/>
  <c r="BF446" i="3"/>
  <c r="T446" i="3"/>
  <c r="R446" i="3"/>
  <c r="P446" i="3"/>
  <c r="BI439" i="3"/>
  <c r="BH439" i="3"/>
  <c r="BG439" i="3"/>
  <c r="BF439" i="3"/>
  <c r="T439" i="3"/>
  <c r="R439" i="3"/>
  <c r="P439" i="3"/>
  <c r="BI436" i="3"/>
  <c r="BH436" i="3"/>
  <c r="BG436" i="3"/>
  <c r="BF436" i="3"/>
  <c r="T436" i="3"/>
  <c r="R436" i="3"/>
  <c r="P436" i="3"/>
  <c r="BI420" i="3"/>
  <c r="BH420" i="3"/>
  <c r="BG420" i="3"/>
  <c r="BF420" i="3"/>
  <c r="T420" i="3"/>
  <c r="R420" i="3"/>
  <c r="P420" i="3"/>
  <c r="BI402" i="3"/>
  <c r="BH402" i="3"/>
  <c r="BG402" i="3"/>
  <c r="BF402" i="3"/>
  <c r="T402" i="3"/>
  <c r="R402" i="3"/>
  <c r="P402" i="3"/>
  <c r="BI398" i="3"/>
  <c r="BH398" i="3"/>
  <c r="BG398" i="3"/>
  <c r="BF398" i="3"/>
  <c r="T398" i="3"/>
  <c r="T397" i="3" s="1"/>
  <c r="R398" i="3"/>
  <c r="R397" i="3"/>
  <c r="P398" i="3"/>
  <c r="P397" i="3"/>
  <c r="BI394" i="3"/>
  <c r="BH394" i="3"/>
  <c r="BG394" i="3"/>
  <c r="BF394" i="3"/>
  <c r="T394" i="3"/>
  <c r="R394" i="3"/>
  <c r="P394" i="3"/>
  <c r="BI391" i="3"/>
  <c r="BH391" i="3"/>
  <c r="BG391" i="3"/>
  <c r="BF391" i="3"/>
  <c r="T391" i="3"/>
  <c r="R391" i="3"/>
  <c r="P391" i="3"/>
  <c r="BI345" i="3"/>
  <c r="BH345" i="3"/>
  <c r="BG345" i="3"/>
  <c r="BF345" i="3"/>
  <c r="T345" i="3"/>
  <c r="R345" i="3"/>
  <c r="P345" i="3"/>
  <c r="BI298" i="3"/>
  <c r="BH298" i="3"/>
  <c r="BG298" i="3"/>
  <c r="BF298" i="3"/>
  <c r="T298" i="3"/>
  <c r="T297" i="3" s="1"/>
  <c r="R298" i="3"/>
  <c r="R297" i="3" s="1"/>
  <c r="P298" i="3"/>
  <c r="P297" i="3" s="1"/>
  <c r="BI279" i="3"/>
  <c r="BH279" i="3"/>
  <c r="BG279" i="3"/>
  <c r="BF279" i="3"/>
  <c r="T279" i="3"/>
  <c r="R279" i="3"/>
  <c r="P279" i="3"/>
  <c r="BI262" i="3"/>
  <c r="BH262" i="3"/>
  <c r="BG262" i="3"/>
  <c r="BF262" i="3"/>
  <c r="T262" i="3"/>
  <c r="R262" i="3"/>
  <c r="P262" i="3"/>
  <c r="BI230" i="3"/>
  <c r="BH230" i="3"/>
  <c r="BG230" i="3"/>
  <c r="BF230" i="3"/>
  <c r="T230" i="3"/>
  <c r="R230" i="3"/>
  <c r="P230" i="3"/>
  <c r="BI213" i="3"/>
  <c r="BH213" i="3"/>
  <c r="BG213" i="3"/>
  <c r="BF213" i="3"/>
  <c r="T213" i="3"/>
  <c r="R213" i="3"/>
  <c r="P213" i="3"/>
  <c r="BI185" i="3"/>
  <c r="BH185" i="3"/>
  <c r="BG185" i="3"/>
  <c r="BF185" i="3"/>
  <c r="T185" i="3"/>
  <c r="R185" i="3"/>
  <c r="P185" i="3"/>
  <c r="BI167" i="3"/>
  <c r="BH167" i="3"/>
  <c r="BG167" i="3"/>
  <c r="BF167" i="3"/>
  <c r="T167" i="3"/>
  <c r="R167" i="3"/>
  <c r="P167" i="3"/>
  <c r="BI154" i="3"/>
  <c r="BH154" i="3"/>
  <c r="BG154" i="3"/>
  <c r="BF154" i="3"/>
  <c r="T154" i="3"/>
  <c r="R154" i="3"/>
  <c r="P154" i="3"/>
  <c r="BI126" i="3"/>
  <c r="BH126" i="3"/>
  <c r="BG126" i="3"/>
  <c r="BF126" i="3"/>
  <c r="T126" i="3"/>
  <c r="R126" i="3"/>
  <c r="P126" i="3"/>
  <c r="BI109" i="3"/>
  <c r="BH109" i="3"/>
  <c r="BG109" i="3"/>
  <c r="BF109" i="3"/>
  <c r="T109" i="3"/>
  <c r="R109" i="3"/>
  <c r="P109" i="3"/>
  <c r="BI102" i="3"/>
  <c r="BH102" i="3"/>
  <c r="BG102" i="3"/>
  <c r="BF102" i="3"/>
  <c r="T102" i="3"/>
  <c r="R102" i="3"/>
  <c r="P102" i="3"/>
  <c r="BI98" i="3"/>
  <c r="BH98" i="3"/>
  <c r="BG98" i="3"/>
  <c r="BF98" i="3"/>
  <c r="T98" i="3"/>
  <c r="R98" i="3"/>
  <c r="P98" i="3"/>
  <c r="J92" i="3"/>
  <c r="J91" i="3"/>
  <c r="F91" i="3"/>
  <c r="F89" i="3"/>
  <c r="E87" i="3"/>
  <c r="J55" i="3"/>
  <c r="J54" i="3"/>
  <c r="F54" i="3"/>
  <c r="F52" i="3"/>
  <c r="E50" i="3"/>
  <c r="J18" i="3"/>
  <c r="E18" i="3"/>
  <c r="F55" i="3"/>
  <c r="J17" i="3"/>
  <c r="J12" i="3"/>
  <c r="J89" i="3" s="1"/>
  <c r="E7" i="3"/>
  <c r="E85" i="3"/>
  <c r="T256" i="2"/>
  <c r="J37" i="2"/>
  <c r="J36" i="2"/>
  <c r="AY55" i="1"/>
  <c r="J35" i="2"/>
  <c r="AX55" i="1"/>
  <c r="BI406" i="2"/>
  <c r="BH406" i="2"/>
  <c r="BG406" i="2"/>
  <c r="BF406" i="2"/>
  <c r="T406" i="2"/>
  <c r="T405" i="2"/>
  <c r="R406" i="2"/>
  <c r="R405" i="2"/>
  <c r="P406" i="2"/>
  <c r="P405" i="2"/>
  <c r="BI400" i="2"/>
  <c r="BH400" i="2"/>
  <c r="BG400" i="2"/>
  <c r="BF400" i="2"/>
  <c r="T400" i="2"/>
  <c r="R400" i="2"/>
  <c r="P400" i="2"/>
  <c r="BI395" i="2"/>
  <c r="BH395" i="2"/>
  <c r="BG395" i="2"/>
  <c r="BF395" i="2"/>
  <c r="T395" i="2"/>
  <c r="R395" i="2"/>
  <c r="P395" i="2"/>
  <c r="BI390" i="2"/>
  <c r="BH390" i="2"/>
  <c r="BG390" i="2"/>
  <c r="BF390" i="2"/>
  <c r="T390" i="2"/>
  <c r="R390" i="2"/>
  <c r="P390" i="2"/>
  <c r="BI385" i="2"/>
  <c r="BH385" i="2"/>
  <c r="BG385" i="2"/>
  <c r="BF385" i="2"/>
  <c r="T385" i="2"/>
  <c r="R385" i="2"/>
  <c r="P385" i="2"/>
  <c r="BI380" i="2"/>
  <c r="BH380" i="2"/>
  <c r="BG380" i="2"/>
  <c r="BF380" i="2"/>
  <c r="T380" i="2"/>
  <c r="R380" i="2"/>
  <c r="P380" i="2"/>
  <c r="BI362" i="2"/>
  <c r="BH362" i="2"/>
  <c r="BG362" i="2"/>
  <c r="BF362" i="2"/>
  <c r="T362" i="2"/>
  <c r="T361" i="2" s="1"/>
  <c r="R362" i="2"/>
  <c r="R361" i="2" s="1"/>
  <c r="P362" i="2"/>
  <c r="P361" i="2" s="1"/>
  <c r="BI342" i="2"/>
  <c r="BH342" i="2"/>
  <c r="BG342" i="2"/>
  <c r="BF342" i="2"/>
  <c r="T342" i="2"/>
  <c r="R342" i="2"/>
  <c r="P342" i="2"/>
  <c r="BI323" i="2"/>
  <c r="BH323" i="2"/>
  <c r="BG323" i="2"/>
  <c r="BF323" i="2"/>
  <c r="T323" i="2"/>
  <c r="R323" i="2"/>
  <c r="P323" i="2"/>
  <c r="BI312" i="2"/>
  <c r="BH312" i="2"/>
  <c r="BG312" i="2"/>
  <c r="BF312" i="2"/>
  <c r="T312" i="2"/>
  <c r="R312" i="2"/>
  <c r="P312" i="2"/>
  <c r="BI302" i="2"/>
  <c r="BH302" i="2"/>
  <c r="BG302" i="2"/>
  <c r="BF302" i="2"/>
  <c r="T302" i="2"/>
  <c r="R302" i="2"/>
  <c r="P302" i="2"/>
  <c r="BI292" i="2"/>
  <c r="BH292" i="2"/>
  <c r="BG292" i="2"/>
  <c r="BF292" i="2"/>
  <c r="T292" i="2"/>
  <c r="R292" i="2"/>
  <c r="P292" i="2"/>
  <c r="BI285" i="2"/>
  <c r="BH285" i="2"/>
  <c r="BG285" i="2"/>
  <c r="BF285" i="2"/>
  <c r="T285" i="2"/>
  <c r="R285" i="2"/>
  <c r="P285" i="2"/>
  <c r="BI274" i="2"/>
  <c r="BH274" i="2"/>
  <c r="BG274" i="2"/>
  <c r="BF274" i="2"/>
  <c r="T274" i="2"/>
  <c r="T273" i="2" s="1"/>
  <c r="R274" i="2"/>
  <c r="R273" i="2" s="1"/>
  <c r="P274" i="2"/>
  <c r="BI269" i="2"/>
  <c r="BH269" i="2"/>
  <c r="BG269" i="2"/>
  <c r="BF269" i="2"/>
  <c r="T269" i="2"/>
  <c r="T268" i="2"/>
  <c r="R269" i="2"/>
  <c r="R268" i="2"/>
  <c r="P269" i="2"/>
  <c r="P268" i="2" s="1"/>
  <c r="BI257" i="2"/>
  <c r="BH257" i="2"/>
  <c r="BG257" i="2"/>
  <c r="BF257" i="2"/>
  <c r="T257" i="2"/>
  <c r="R257" i="2"/>
  <c r="R256" i="2" s="1"/>
  <c r="P257" i="2"/>
  <c r="P256" i="2" s="1"/>
  <c r="BI253" i="2"/>
  <c r="BH253" i="2"/>
  <c r="BG253" i="2"/>
  <c r="BF253" i="2"/>
  <c r="T253" i="2"/>
  <c r="T252" i="2" s="1"/>
  <c r="R253" i="2"/>
  <c r="R252" i="2" s="1"/>
  <c r="P253" i="2"/>
  <c r="P252" i="2" s="1"/>
  <c r="BI250" i="2"/>
  <c r="BH250" i="2"/>
  <c r="BG250" i="2"/>
  <c r="BF250" i="2"/>
  <c r="T250" i="2"/>
  <c r="R250" i="2"/>
  <c r="P250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15" i="2"/>
  <c r="BH215" i="2"/>
  <c r="BG215" i="2"/>
  <c r="BF215" i="2"/>
  <c r="T215" i="2"/>
  <c r="R215" i="2"/>
  <c r="P215" i="2"/>
  <c r="BI194" i="2"/>
  <c r="BH194" i="2"/>
  <c r="BG194" i="2"/>
  <c r="BF194" i="2"/>
  <c r="T194" i="2"/>
  <c r="R194" i="2"/>
  <c r="P194" i="2"/>
  <c r="BI180" i="2"/>
  <c r="BH180" i="2"/>
  <c r="BG180" i="2"/>
  <c r="BF180" i="2"/>
  <c r="T180" i="2"/>
  <c r="R180" i="2"/>
  <c r="P180" i="2"/>
  <c r="BI175" i="2"/>
  <c r="BH175" i="2"/>
  <c r="BG175" i="2"/>
  <c r="BF175" i="2"/>
  <c r="T175" i="2"/>
  <c r="R175" i="2"/>
  <c r="P175" i="2"/>
  <c r="BI164" i="2"/>
  <c r="BH164" i="2"/>
  <c r="BG164" i="2"/>
  <c r="BF164" i="2"/>
  <c r="T164" i="2"/>
  <c r="R164" i="2"/>
  <c r="P164" i="2"/>
  <c r="BI154" i="2"/>
  <c r="BH154" i="2"/>
  <c r="BG154" i="2"/>
  <c r="BF154" i="2"/>
  <c r="T154" i="2"/>
  <c r="R154" i="2"/>
  <c r="P154" i="2"/>
  <c r="BI149" i="2"/>
  <c r="BH149" i="2"/>
  <c r="BG149" i="2"/>
  <c r="BF149" i="2"/>
  <c r="T149" i="2"/>
  <c r="R149" i="2"/>
  <c r="P149" i="2"/>
  <c r="BI139" i="2"/>
  <c r="BH139" i="2"/>
  <c r="BG139" i="2"/>
  <c r="BF139" i="2"/>
  <c r="T139" i="2"/>
  <c r="R139" i="2"/>
  <c r="P139" i="2"/>
  <c r="BI134" i="2"/>
  <c r="BH134" i="2"/>
  <c r="BG134" i="2"/>
  <c r="BF134" i="2"/>
  <c r="T134" i="2"/>
  <c r="R134" i="2"/>
  <c r="P134" i="2"/>
  <c r="BI128" i="2"/>
  <c r="BH128" i="2"/>
  <c r="BG128" i="2"/>
  <c r="BF128" i="2"/>
  <c r="T128" i="2"/>
  <c r="R128" i="2"/>
  <c r="P128" i="2"/>
  <c r="BI121" i="2"/>
  <c r="BH121" i="2"/>
  <c r="BG121" i="2"/>
  <c r="BF121" i="2"/>
  <c r="F34" i="2" s="1"/>
  <c r="T121" i="2"/>
  <c r="R121" i="2"/>
  <c r="P121" i="2"/>
  <c r="BI115" i="2"/>
  <c r="BH115" i="2"/>
  <c r="BG115" i="2"/>
  <c r="BF115" i="2"/>
  <c r="T115" i="2"/>
  <c r="R115" i="2"/>
  <c r="P115" i="2"/>
  <c r="BI110" i="2"/>
  <c r="BH110" i="2"/>
  <c r="BG110" i="2"/>
  <c r="BF110" i="2"/>
  <c r="T110" i="2"/>
  <c r="R110" i="2"/>
  <c r="P110" i="2"/>
  <c r="BI106" i="2"/>
  <c r="BH106" i="2"/>
  <c r="BG106" i="2"/>
  <c r="BF106" i="2"/>
  <c r="T106" i="2"/>
  <c r="R106" i="2"/>
  <c r="P106" i="2"/>
  <c r="BI102" i="2"/>
  <c r="BH102" i="2"/>
  <c r="BG102" i="2"/>
  <c r="BF102" i="2"/>
  <c r="T102" i="2"/>
  <c r="R102" i="2"/>
  <c r="P102" i="2"/>
  <c r="BI98" i="2"/>
  <c r="BH98" i="2"/>
  <c r="F36" i="2" s="1"/>
  <c r="BG98" i="2"/>
  <c r="BF98" i="2"/>
  <c r="T98" i="2"/>
  <c r="R98" i="2"/>
  <c r="P98" i="2"/>
  <c r="J92" i="2"/>
  <c r="J91" i="2"/>
  <c r="F91" i="2"/>
  <c r="F89" i="2"/>
  <c r="E87" i="2"/>
  <c r="J55" i="2"/>
  <c r="J54" i="2"/>
  <c r="F54" i="2"/>
  <c r="F52" i="2"/>
  <c r="E50" i="2"/>
  <c r="J18" i="2"/>
  <c r="E18" i="2"/>
  <c r="F92" i="2" s="1"/>
  <c r="J17" i="2"/>
  <c r="J12" i="2"/>
  <c r="J89" i="2" s="1"/>
  <c r="E7" i="2"/>
  <c r="E85" i="2"/>
  <c r="L50" i="1"/>
  <c r="AM50" i="1"/>
  <c r="AM49" i="1"/>
  <c r="L49" i="1"/>
  <c r="AM47" i="1"/>
  <c r="L47" i="1"/>
  <c r="L45" i="1"/>
  <c r="L44" i="1"/>
  <c r="J120" i="7"/>
  <c r="BK126" i="7"/>
  <c r="BK102" i="8"/>
  <c r="J398" i="3"/>
  <c r="BK1140" i="3"/>
  <c r="J1140" i="3"/>
  <c r="BK120" i="4"/>
  <c r="BK104" i="5"/>
  <c r="J151" i="5"/>
  <c r="BK134" i="5"/>
  <c r="BK131" i="7"/>
  <c r="BK101" i="7"/>
  <c r="J133" i="7"/>
  <c r="J106" i="2"/>
  <c r="J446" i="3"/>
  <c r="J886" i="3"/>
  <c r="BK109" i="3"/>
  <c r="BK102" i="3"/>
  <c r="J126" i="4"/>
  <c r="BK127" i="5"/>
  <c r="BK95" i="5"/>
  <c r="J88" i="6"/>
  <c r="J118" i="7"/>
  <c r="J152" i="7"/>
  <c r="J257" i="2"/>
  <c r="BK175" i="2"/>
  <c r="BK959" i="3"/>
  <c r="BK1098" i="3"/>
  <c r="BK602" i="3"/>
  <c r="BK96" i="4"/>
  <c r="J152" i="5"/>
  <c r="J103" i="5"/>
  <c r="BK98" i="7"/>
  <c r="J146" i="7"/>
  <c r="J131" i="7"/>
  <c r="J1041" i="3"/>
  <c r="BK185" i="3"/>
  <c r="BK90" i="4"/>
  <c r="J127" i="5"/>
  <c r="BK89" i="5"/>
  <c r="J92" i="6"/>
  <c r="BK152" i="7"/>
  <c r="J127" i="7"/>
  <c r="J124" i="7"/>
  <c r="BK385" i="2"/>
  <c r="J302" i="2"/>
  <c r="BK245" i="2"/>
  <c r="BK139" i="2"/>
  <c r="BK1249" i="3"/>
  <c r="BK554" i="3"/>
  <c r="J105" i="4"/>
  <c r="BK103" i="5"/>
  <c r="J107" i="5"/>
  <c r="BK160" i="7"/>
  <c r="J169" i="7"/>
  <c r="J111" i="7"/>
  <c r="J262" i="3"/>
  <c r="BK665" i="3"/>
  <c r="J473" i="3"/>
  <c r="BK1002" i="3"/>
  <c r="J87" i="4"/>
  <c r="BK129" i="5"/>
  <c r="J134" i="5"/>
  <c r="BK84" i="6"/>
  <c r="J121" i="7"/>
  <c r="BK167" i="7"/>
  <c r="J144" i="7"/>
  <c r="BK134" i="2"/>
  <c r="BK931" i="3"/>
  <c r="J1249" i="3"/>
  <c r="J108" i="5"/>
  <c r="J138" i="5"/>
  <c r="BK119" i="7"/>
  <c r="J108" i="7"/>
  <c r="BK140" i="7"/>
  <c r="J128" i="2"/>
  <c r="J1002" i="3"/>
  <c r="J655" i="3"/>
  <c r="BK111" i="4"/>
  <c r="BK144" i="5"/>
  <c r="BK135" i="5"/>
  <c r="J93" i="6"/>
  <c r="BK114" i="7"/>
  <c r="BK161" i="7"/>
  <c r="J148" i="7"/>
  <c r="J395" i="2"/>
  <c r="J323" i="2"/>
  <c r="J269" i="2"/>
  <c r="BK215" i="2"/>
  <c r="BK110" i="2"/>
  <c r="BK213" i="3"/>
  <c r="BK1161" i="3"/>
  <c r="J665" i="3"/>
  <c r="BK152" i="5"/>
  <c r="J132" i="5"/>
  <c r="BK137" i="5"/>
  <c r="J158" i="7"/>
  <c r="J94" i="7"/>
  <c r="BK146" i="7"/>
  <c r="J113" i="7"/>
  <c r="BK467" i="3"/>
  <c r="J1023" i="3"/>
  <c r="J1306" i="3"/>
  <c r="BK138" i="4"/>
  <c r="J146" i="5"/>
  <c r="J91" i="5"/>
  <c r="BK90" i="5"/>
  <c r="BK95" i="7"/>
  <c r="BK127" i="7"/>
  <c r="J102" i="8"/>
  <c r="BK380" i="2"/>
  <c r="BK274" i="2"/>
  <c r="BK247" i="2"/>
  <c r="BK154" i="2"/>
  <c r="BK298" i="3"/>
  <c r="J154" i="3"/>
  <c r="J1295" i="3"/>
  <c r="BK102" i="4"/>
  <c r="BK139" i="5"/>
  <c r="J133" i="5"/>
  <c r="J142" i="7"/>
  <c r="J107" i="7"/>
  <c r="BK157" i="7"/>
  <c r="J1158" i="3"/>
  <c r="J1198" i="3"/>
  <c r="BK711" i="3"/>
  <c r="J96" i="4"/>
  <c r="BK150" i="5"/>
  <c r="J117" i="5"/>
  <c r="J83" i="6"/>
  <c r="BK150" i="7"/>
  <c r="BK134" i="7"/>
  <c r="BK124" i="7"/>
  <c r="J90" i="8"/>
  <c r="BK670" i="3"/>
  <c r="J420" i="3"/>
  <c r="BK1292" i="3"/>
  <c r="J129" i="5"/>
  <c r="BK84" i="5"/>
  <c r="BK87" i="6"/>
  <c r="J122" i="7"/>
  <c r="BK166" i="7"/>
  <c r="J147" i="7"/>
  <c r="BK118" i="7"/>
  <c r="BK115" i="2"/>
  <c r="BK861" i="3"/>
  <c r="BK420" i="3"/>
  <c r="J141" i="4"/>
  <c r="J136" i="5"/>
  <c r="BK114" i="5"/>
  <c r="BK149" i="7"/>
  <c r="BK135" i="7"/>
  <c r="J101" i="7"/>
  <c r="BK82" i="8"/>
  <c r="BK1198" i="3"/>
  <c r="J1059" i="3"/>
  <c r="J956" i="3"/>
  <c r="J345" i="3"/>
  <c r="J84" i="4"/>
  <c r="BK128" i="5"/>
  <c r="J142" i="5"/>
  <c r="BK106" i="5"/>
  <c r="J99" i="7"/>
  <c r="J90" i="7"/>
  <c r="J115" i="7"/>
  <c r="J997" i="3"/>
  <c r="J391" i="3"/>
  <c r="J1119" i="3"/>
  <c r="J129" i="4"/>
  <c r="BK117" i="5"/>
  <c r="BK125" i="5"/>
  <c r="J125" i="5"/>
  <c r="BK141" i="7"/>
  <c r="J102" i="7"/>
  <c r="J126" i="7"/>
  <c r="J390" i="2"/>
  <c r="J312" i="2"/>
  <c r="J253" i="2"/>
  <c r="BK194" i="2"/>
  <c r="AS54" i="1"/>
  <c r="BK394" i="3"/>
  <c r="J119" i="5"/>
  <c r="J106" i="5"/>
  <c r="BK130" i="5"/>
  <c r="BK132" i="7"/>
  <c r="J128" i="7"/>
  <c r="J150" i="7"/>
  <c r="BK106" i="2"/>
  <c r="J1095" i="3"/>
  <c r="J1232" i="3"/>
  <c r="J117" i="4"/>
  <c r="BK87" i="5"/>
  <c r="BK93" i="5"/>
  <c r="J165" i="7"/>
  <c r="BK90" i="7"/>
  <c r="BK96" i="7"/>
  <c r="BK106" i="8"/>
  <c r="J134" i="2"/>
  <c r="BK1232" i="3"/>
  <c r="J98" i="3"/>
  <c r="BK398" i="3"/>
  <c r="BK138" i="5"/>
  <c r="BK151" i="5"/>
  <c r="J98" i="5"/>
  <c r="J145" i="7"/>
  <c r="J129" i="7"/>
  <c r="BK156" i="7"/>
  <c r="J106" i="8"/>
  <c r="BK402" i="3"/>
  <c r="BK1158" i="3"/>
  <c r="J126" i="3"/>
  <c r="J85" i="5"/>
  <c r="J110" i="5"/>
  <c r="BK90" i="6"/>
  <c r="J84" i="6"/>
  <c r="J138" i="7"/>
  <c r="BK123" i="7"/>
  <c r="J91" i="7"/>
  <c r="J670" i="3"/>
  <c r="J451" i="3"/>
  <c r="J931" i="3"/>
  <c r="BK105" i="4"/>
  <c r="BK141" i="5"/>
  <c r="BK121" i="5"/>
  <c r="BK85" i="6"/>
  <c r="J159" i="7"/>
  <c r="J141" i="7"/>
  <c r="J110" i="7"/>
  <c r="J959" i="3"/>
  <c r="BK1164" i="3"/>
  <c r="J927" i="3"/>
  <c r="J1215" i="3"/>
  <c r="J95" i="5"/>
  <c r="BK118" i="5"/>
  <c r="J82" i="6"/>
  <c r="BK169" i="7"/>
  <c r="J149" i="7"/>
  <c r="J94" i="8"/>
  <c r="J109" i="3"/>
  <c r="BK456" i="3"/>
  <c r="J230" i="3"/>
  <c r="J138" i="4"/>
  <c r="J150" i="5"/>
  <c r="BK131" i="5"/>
  <c r="BK94" i="6"/>
  <c r="BK148" i="7"/>
  <c r="BK116" i="7"/>
  <c r="J119" i="7"/>
  <c r="BK98" i="8"/>
  <c r="J342" i="2"/>
  <c r="J274" i="2"/>
  <c r="J245" i="2"/>
  <c r="BK128" i="2"/>
  <c r="BK749" i="3"/>
  <c r="BK1215" i="3"/>
  <c r="J93" i="4"/>
  <c r="J137" i="5"/>
  <c r="J145" i="5"/>
  <c r="J94" i="6"/>
  <c r="BK158" i="7"/>
  <c r="J106" i="7"/>
  <c r="J86" i="7"/>
  <c r="J652" i="3"/>
  <c r="J825" i="3"/>
  <c r="J485" i="3"/>
  <c r="BK1258" i="3"/>
  <c r="BK141" i="4"/>
  <c r="J109" i="5"/>
  <c r="BK112" i="5"/>
  <c r="BK82" i="6"/>
  <c r="BK105" i="7"/>
  <c r="J104" i="7"/>
  <c r="J167" i="7"/>
  <c r="BK395" i="2"/>
  <c r="BK312" i="2"/>
  <c r="BK253" i="2"/>
  <c r="J194" i="2"/>
  <c r="BK98" i="2"/>
  <c r="J1098" i="3"/>
  <c r="J1161" i="3"/>
  <c r="BK93" i="4"/>
  <c r="BK133" i="5"/>
  <c r="BK108" i="5"/>
  <c r="J88" i="5"/>
  <c r="BK115" i="7"/>
  <c r="J132" i="7"/>
  <c r="BK86" i="8"/>
  <c r="J102" i="2"/>
  <c r="BK953" i="3"/>
  <c r="BK787" i="3"/>
  <c r="BK135" i="4"/>
  <c r="J99" i="5"/>
  <c r="J97" i="5"/>
  <c r="J87" i="6"/>
  <c r="J92" i="7"/>
  <c r="J114" i="7"/>
  <c r="BK97" i="7"/>
  <c r="J1252" i="3"/>
  <c r="BK473" i="3"/>
  <c r="J673" i="3"/>
  <c r="J467" i="3"/>
  <c r="BK132" i="5"/>
  <c r="BK92" i="5"/>
  <c r="J86" i="6"/>
  <c r="BK139" i="7"/>
  <c r="J97" i="7"/>
  <c r="J95" i="7"/>
  <c r="J139" i="2"/>
  <c r="BK154" i="3"/>
  <c r="J402" i="3"/>
  <c r="J439" i="3"/>
  <c r="BK111" i="5"/>
  <c r="BK109" i="5"/>
  <c r="BK83" i="6"/>
  <c r="BK110" i="7"/>
  <c r="BK86" i="7"/>
  <c r="J100" i="7"/>
  <c r="J121" i="2"/>
  <c r="J479" i="3"/>
  <c r="BK439" i="3"/>
  <c r="BK879" i="3"/>
  <c r="BK87" i="4"/>
  <c r="BK147" i="5"/>
  <c r="J93" i="5"/>
  <c r="J90" i="6"/>
  <c r="J143" i="7"/>
  <c r="BK91" i="7"/>
  <c r="BK149" i="2"/>
  <c r="BK886" i="3"/>
  <c r="J213" i="3"/>
  <c r="J1258" i="3"/>
  <c r="BK123" i="4"/>
  <c r="J113" i="5"/>
  <c r="BK96" i="5"/>
  <c r="BK92" i="6"/>
  <c r="J168" i="7"/>
  <c r="BK143" i="7"/>
  <c r="BK104" i="7"/>
  <c r="BK90" i="8"/>
  <c r="J394" i="3"/>
  <c r="J536" i="3"/>
  <c r="BK660" i="3"/>
  <c r="J99" i="4"/>
  <c r="BK140" i="5"/>
  <c r="J147" i="5"/>
  <c r="BK154" i="7"/>
  <c r="BK145" i="7"/>
  <c r="BK130" i="7"/>
  <c r="J406" i="2"/>
  <c r="BK323" i="2"/>
  <c r="BK257" i="2"/>
  <c r="BK256" i="2" s="1"/>
  <c r="J256" i="2" s="1"/>
  <c r="J68" i="2" s="1"/>
  <c r="J241" i="2"/>
  <c r="BK956" i="3"/>
  <c r="BK673" i="3"/>
  <c r="BK114" i="4"/>
  <c r="J86" i="5"/>
  <c r="J124" i="5"/>
  <c r="J85" i="6"/>
  <c r="BK122" i="7"/>
  <c r="BK168" i="7"/>
  <c r="BK843" i="3"/>
  <c r="BK997" i="3"/>
  <c r="J1275" i="3"/>
  <c r="J90" i="4"/>
  <c r="J111" i="5"/>
  <c r="BK149" i="5"/>
  <c r="BK93" i="6"/>
  <c r="J156" i="7"/>
  <c r="BK153" i="7"/>
  <c r="J123" i="7"/>
  <c r="J1005" i="3"/>
  <c r="BK391" i="3"/>
  <c r="J456" i="3"/>
  <c r="J92" i="5"/>
  <c r="BK110" i="5"/>
  <c r="J120" i="5"/>
  <c r="J95" i="6"/>
  <c r="J88" i="7"/>
  <c r="BK85" i="7"/>
  <c r="J162" i="7"/>
  <c r="BK102" i="2"/>
  <c r="BK436" i="3"/>
  <c r="J953" i="3"/>
  <c r="BK132" i="4"/>
  <c r="BK85" i="5"/>
  <c r="BK94" i="5"/>
  <c r="BK89" i="6"/>
  <c r="J135" i="7"/>
  <c r="BK129" i="7"/>
  <c r="J140" i="7"/>
  <c r="J140" i="5"/>
  <c r="J100" i="5"/>
  <c r="BK144" i="7"/>
  <c r="BK165" i="7"/>
  <c r="BK159" i="7"/>
  <c r="J98" i="2"/>
  <c r="BK230" i="3"/>
  <c r="BK652" i="3"/>
  <c r="BK126" i="3"/>
  <c r="J149" i="5"/>
  <c r="BK122" i="5"/>
  <c r="BK86" i="6"/>
  <c r="BK89" i="7"/>
  <c r="BK107" i="7"/>
  <c r="BK88" i="7"/>
  <c r="BK406" i="2"/>
  <c r="J362" i="2"/>
  <c r="BK302" i="2"/>
  <c r="J250" i="2"/>
  <c r="BK180" i="2"/>
  <c r="BK1252" i="3"/>
  <c r="J1137" i="3"/>
  <c r="BK503" i="3"/>
  <c r="BK1275" i="3"/>
  <c r="BK126" i="4"/>
  <c r="J130" i="5"/>
  <c r="BK100" i="5"/>
  <c r="BK120" i="7"/>
  <c r="BK133" i="7"/>
  <c r="BK100" i="7"/>
  <c r="BK87" i="7"/>
  <c r="J1164" i="3"/>
  <c r="J185" i="3"/>
  <c r="BK451" i="3"/>
  <c r="J132" i="4"/>
  <c r="J114" i="5"/>
  <c r="J143" i="5"/>
  <c r="BK124" i="5"/>
  <c r="J112" i="7"/>
  <c r="BK164" i="7"/>
  <c r="BK142" i="7"/>
  <c r="BK390" i="2"/>
  <c r="BK292" i="2"/>
  <c r="BK250" i="2"/>
  <c r="J215" i="2"/>
  <c r="BK121" i="2"/>
  <c r="J711" i="3"/>
  <c r="BK1181" i="3"/>
  <c r="BK279" i="3"/>
  <c r="BK146" i="5"/>
  <c r="J112" i="5"/>
  <c r="J131" i="5"/>
  <c r="BK103" i="7"/>
  <c r="BK162" i="7"/>
  <c r="BK113" i="7"/>
  <c r="J924" i="3"/>
  <c r="BK655" i="3"/>
  <c r="BK262" i="3"/>
  <c r="J108" i="4"/>
  <c r="BK107" i="5"/>
  <c r="J101" i="5"/>
  <c r="J126" i="5"/>
  <c r="J116" i="7"/>
  <c r="J105" i="7"/>
  <c r="J164" i="7"/>
  <c r="J110" i="2"/>
  <c r="BK1023" i="3"/>
  <c r="J843" i="3"/>
  <c r="BK86" i="5"/>
  <c r="BK97" i="5"/>
  <c r="BK101" i="5"/>
  <c r="BK147" i="7"/>
  <c r="J130" i="7"/>
  <c r="J134" i="7"/>
  <c r="BK1119" i="3"/>
  <c r="J787" i="3"/>
  <c r="J602" i="3"/>
  <c r="BK117" i="4"/>
  <c r="J121" i="5"/>
  <c r="BK116" i="5"/>
  <c r="J115" i="5"/>
  <c r="BK163" i="7"/>
  <c r="J161" i="7"/>
  <c r="BK155" i="7"/>
  <c r="J149" i="2"/>
  <c r="J1116" i="3"/>
  <c r="J167" i="3"/>
  <c r="BK446" i="3"/>
  <c r="BK485" i="3"/>
  <c r="BK99" i="4"/>
  <c r="BK113" i="5"/>
  <c r="J89" i="6"/>
  <c r="BK108" i="7"/>
  <c r="J103" i="7"/>
  <c r="J98" i="8"/>
  <c r="BK1005" i="3"/>
  <c r="J861" i="3"/>
  <c r="BK1317" i="3"/>
  <c r="BK84" i="4"/>
  <c r="J139" i="5"/>
  <c r="BK105" i="5"/>
  <c r="BK99" i="5"/>
  <c r="J151" i="7"/>
  <c r="BK137" i="7"/>
  <c r="BK112" i="7"/>
  <c r="J400" i="2"/>
  <c r="J380" i="2"/>
  <c r="J285" i="2"/>
  <c r="BK241" i="2"/>
  <c r="J154" i="2"/>
  <c r="J102" i="3"/>
  <c r="BK167" i="3"/>
  <c r="BK1306" i="3"/>
  <c r="J120" i="4"/>
  <c r="J104" i="5"/>
  <c r="J116" i="5"/>
  <c r="BK120" i="5"/>
  <c r="BK102" i="7"/>
  <c r="J163" i="7"/>
  <c r="BK99" i="7"/>
  <c r="J82" i="8"/>
  <c r="BK1077" i="3"/>
  <c r="BK1041" i="3"/>
  <c r="BK345" i="3"/>
  <c r="BK145" i="5"/>
  <c r="BK115" i="5"/>
  <c r="BK119" i="5"/>
  <c r="J137" i="7"/>
  <c r="J89" i="7"/>
  <c r="J96" i="7"/>
  <c r="BK400" i="2"/>
  <c r="BK342" i="2"/>
  <c r="BK269" i="2"/>
  <c r="J243" i="2"/>
  <c r="BK164" i="2"/>
  <c r="BK825" i="3"/>
  <c r="J436" i="3"/>
  <c r="BK536" i="3"/>
  <c r="J105" i="5"/>
  <c r="J135" i="5"/>
  <c r="J91" i="6"/>
  <c r="J153" i="7"/>
  <c r="J154" i="7"/>
  <c r="J115" i="2"/>
  <c r="BK98" i="3"/>
  <c r="J1317" i="3"/>
  <c r="J123" i="4"/>
  <c r="BK136" i="5"/>
  <c r="J96" i="5"/>
  <c r="J93" i="7"/>
  <c r="BK92" i="7"/>
  <c r="BK93" i="7"/>
  <c r="J175" i="2"/>
  <c r="BK1095" i="3"/>
  <c r="BK927" i="3"/>
  <c r="J1181" i="3"/>
  <c r="J128" i="5"/>
  <c r="J122" i="5"/>
  <c r="J144" i="5"/>
  <c r="J109" i="7"/>
  <c r="BK109" i="7"/>
  <c r="J155" i="7"/>
  <c r="BK1059" i="3"/>
  <c r="BK924" i="3"/>
  <c r="J1292" i="3"/>
  <c r="BK129" i="4"/>
  <c r="J118" i="5"/>
  <c r="BK143" i="5"/>
  <c r="BK88" i="6"/>
  <c r="BK106" i="7"/>
  <c r="J160" i="7"/>
  <c r="J87" i="7"/>
  <c r="J86" i="8"/>
  <c r="J749" i="3"/>
  <c r="J554" i="3"/>
  <c r="BK1295" i="3"/>
  <c r="J114" i="4"/>
  <c r="BK108" i="4"/>
  <c r="J90" i="5"/>
  <c r="J141" i="5"/>
  <c r="J166" i="7"/>
  <c r="BK121" i="7"/>
  <c r="BK94" i="7"/>
  <c r="J503" i="3"/>
  <c r="BK1116" i="3"/>
  <c r="BK479" i="3"/>
  <c r="BK88" i="5"/>
  <c r="BK98" i="5"/>
  <c r="J84" i="5"/>
  <c r="BK111" i="7"/>
  <c r="J157" i="7"/>
  <c r="BK151" i="7"/>
  <c r="BK94" i="8"/>
  <c r="J385" i="2"/>
  <c r="J292" i="2"/>
  <c r="J247" i="2"/>
  <c r="J164" i="2"/>
  <c r="J879" i="3"/>
  <c r="J660" i="3"/>
  <c r="J102" i="4"/>
  <c r="J89" i="5"/>
  <c r="BK142" i="5"/>
  <c r="J1077" i="3"/>
  <c r="J111" i="4"/>
  <c r="J87" i="5"/>
  <c r="BK91" i="5"/>
  <c r="BK91" i="6"/>
  <c r="BK128" i="7"/>
  <c r="J85" i="7"/>
  <c r="J98" i="7"/>
  <c r="BK362" i="2"/>
  <c r="BK285" i="2"/>
  <c r="BK243" i="2"/>
  <c r="J180" i="2"/>
  <c r="BK1137" i="3"/>
  <c r="J298" i="3"/>
  <c r="J279" i="3"/>
  <c r="J135" i="4"/>
  <c r="BK126" i="5"/>
  <c r="J94" i="5"/>
  <c r="BK95" i="6"/>
  <c r="BK138" i="7"/>
  <c r="J139" i="7"/>
  <c r="R322" i="2" l="1"/>
  <c r="T97" i="3"/>
  <c r="T322" i="2"/>
  <c r="J34" i="2"/>
  <c r="F35" i="2"/>
  <c r="P322" i="2"/>
  <c r="R97" i="3"/>
  <c r="J34" i="6"/>
  <c r="P273" i="2"/>
  <c r="F36" i="4"/>
  <c r="F37" i="2"/>
  <c r="P97" i="3"/>
  <c r="R138" i="2"/>
  <c r="P125" i="3"/>
  <c r="P124" i="3" s="1"/>
  <c r="BK401" i="3"/>
  <c r="T672" i="3"/>
  <c r="R1163" i="3"/>
  <c r="T84" i="7"/>
  <c r="T136" i="7"/>
  <c r="BK138" i="2"/>
  <c r="J138" i="2" s="1"/>
  <c r="J64" i="2" s="1"/>
  <c r="R291" i="2"/>
  <c r="R379" i="2"/>
  <c r="P344" i="3"/>
  <c r="P296" i="3"/>
  <c r="T438" i="3"/>
  <c r="T654" i="3"/>
  <c r="T1004" i="3"/>
  <c r="T1294" i="3"/>
  <c r="T83" i="4"/>
  <c r="T82" i="4" s="1"/>
  <c r="T81" i="4" s="1"/>
  <c r="BK123" i="5"/>
  <c r="J123" i="5" s="1"/>
  <c r="J62" i="5" s="1"/>
  <c r="R117" i="7"/>
  <c r="BK125" i="7"/>
  <c r="J125" i="7" s="1"/>
  <c r="J62" i="7" s="1"/>
  <c r="R125" i="7"/>
  <c r="T97" i="2"/>
  <c r="P120" i="2"/>
  <c r="BK240" i="2"/>
  <c r="J240" i="2" s="1"/>
  <c r="J65" i="2" s="1"/>
  <c r="P291" i="2"/>
  <c r="R344" i="3"/>
  <c r="R296" i="3" s="1"/>
  <c r="P438" i="3"/>
  <c r="BK654" i="3"/>
  <c r="J654" i="3" s="1"/>
  <c r="J71" i="3" s="1"/>
  <c r="R1004" i="3"/>
  <c r="P1294" i="3"/>
  <c r="R83" i="4"/>
  <c r="R82" i="4" s="1"/>
  <c r="R81" i="4" s="1"/>
  <c r="P83" i="5"/>
  <c r="P123" i="5"/>
  <c r="T138" i="2"/>
  <c r="T379" i="2"/>
  <c r="T125" i="3"/>
  <c r="T124" i="3" s="1"/>
  <c r="R401" i="3"/>
  <c r="P672" i="3"/>
  <c r="P1163" i="3"/>
  <c r="BK102" i="5"/>
  <c r="J102" i="5" s="1"/>
  <c r="J61" i="5" s="1"/>
  <c r="T123" i="5"/>
  <c r="P81" i="6"/>
  <c r="P80" i="6" s="1"/>
  <c r="AU59" i="1" s="1"/>
  <c r="P84" i="7"/>
  <c r="T117" i="7"/>
  <c r="P125" i="7"/>
  <c r="T125" i="7"/>
  <c r="P97" i="2"/>
  <c r="R120" i="2"/>
  <c r="R119" i="2" s="1"/>
  <c r="T240" i="2"/>
  <c r="BK291" i="2"/>
  <c r="J291" i="2" s="1"/>
  <c r="J71" i="2" s="1"/>
  <c r="BK379" i="2"/>
  <c r="J379" i="2" s="1"/>
  <c r="J74" i="2" s="1"/>
  <c r="BK344" i="3"/>
  <c r="J344" i="3" s="1"/>
  <c r="J66" i="3" s="1"/>
  <c r="BK438" i="3"/>
  <c r="J438" i="3" s="1"/>
  <c r="J70" i="3" s="1"/>
  <c r="P654" i="3"/>
  <c r="BK1004" i="3"/>
  <c r="J1004" i="3" s="1"/>
  <c r="J73" i="3" s="1"/>
  <c r="R1294" i="3"/>
  <c r="BK83" i="5"/>
  <c r="J83" i="5" s="1"/>
  <c r="J60" i="5" s="1"/>
  <c r="P102" i="5"/>
  <c r="BK81" i="8"/>
  <c r="BK80" i="8" s="1"/>
  <c r="J80" i="8" s="1"/>
  <c r="J59" i="8" s="1"/>
  <c r="BK97" i="2"/>
  <c r="J97" i="2" s="1"/>
  <c r="J61" i="2" s="1"/>
  <c r="BK120" i="2"/>
  <c r="J120" i="2" s="1"/>
  <c r="J63" i="2" s="1"/>
  <c r="P240" i="2"/>
  <c r="T344" i="3"/>
  <c r="T296" i="3" s="1"/>
  <c r="R438" i="3"/>
  <c r="R654" i="3"/>
  <c r="P1004" i="3"/>
  <c r="BK1294" i="3"/>
  <c r="J1294" i="3" s="1"/>
  <c r="J75" i="3" s="1"/>
  <c r="P83" i="4"/>
  <c r="P82" i="4" s="1"/>
  <c r="P81" i="4" s="1"/>
  <c r="AU57" i="1" s="1"/>
  <c r="T83" i="5"/>
  <c r="R123" i="5"/>
  <c r="T81" i="6"/>
  <c r="T80" i="6"/>
  <c r="P117" i="7"/>
  <c r="R136" i="7"/>
  <c r="P81" i="8"/>
  <c r="P80" i="8" s="1"/>
  <c r="AU61" i="1" s="1"/>
  <c r="P138" i="2"/>
  <c r="T291" i="2"/>
  <c r="T255" i="2" s="1"/>
  <c r="P379" i="2"/>
  <c r="BK125" i="3"/>
  <c r="J125" i="3" s="1"/>
  <c r="J63" i="3" s="1"/>
  <c r="T401" i="3"/>
  <c r="R672" i="3"/>
  <c r="T1163" i="3"/>
  <c r="BK83" i="4"/>
  <c r="BK82" i="4" s="1"/>
  <c r="R102" i="5"/>
  <c r="BK81" i="6"/>
  <c r="J81" i="6" s="1"/>
  <c r="J60" i="6" s="1"/>
  <c r="R84" i="7"/>
  <c r="R83" i="7" s="1"/>
  <c r="P136" i="7"/>
  <c r="R81" i="8"/>
  <c r="R80" i="8"/>
  <c r="R97" i="2"/>
  <c r="T120" i="2"/>
  <c r="R240" i="2"/>
  <c r="R125" i="3"/>
  <c r="R124" i="3" s="1"/>
  <c r="R96" i="3" s="1"/>
  <c r="P401" i="3"/>
  <c r="P400" i="3" s="1"/>
  <c r="BK672" i="3"/>
  <c r="J672" i="3" s="1"/>
  <c r="J72" i="3" s="1"/>
  <c r="BK1163" i="3"/>
  <c r="J1163" i="3" s="1"/>
  <c r="J74" i="3" s="1"/>
  <c r="R83" i="5"/>
  <c r="R82" i="5" s="1"/>
  <c r="T102" i="5"/>
  <c r="R81" i="6"/>
  <c r="R80" i="6" s="1"/>
  <c r="BK84" i="7"/>
  <c r="J84" i="7"/>
  <c r="J60" i="7" s="1"/>
  <c r="BK117" i="7"/>
  <c r="J117" i="7" s="1"/>
  <c r="J61" i="7" s="1"/>
  <c r="BK136" i="7"/>
  <c r="J136" i="7" s="1"/>
  <c r="J63" i="7" s="1"/>
  <c r="T81" i="8"/>
  <c r="T80" i="8" s="1"/>
  <c r="BK297" i="3"/>
  <c r="BK361" i="2"/>
  <c r="J361" i="2" s="1"/>
  <c r="J73" i="2" s="1"/>
  <c r="BK405" i="2"/>
  <c r="J405" i="2" s="1"/>
  <c r="J75" i="2" s="1"/>
  <c r="BK273" i="2"/>
  <c r="J273" i="2" s="1"/>
  <c r="J70" i="2" s="1"/>
  <c r="BK97" i="3"/>
  <c r="J97" i="3" s="1"/>
  <c r="J61" i="3" s="1"/>
  <c r="BK397" i="3"/>
  <c r="J397" i="3" s="1"/>
  <c r="J67" i="3" s="1"/>
  <c r="BK322" i="2"/>
  <c r="J322" i="2" s="1"/>
  <c r="J72" i="2" s="1"/>
  <c r="BK252" i="2"/>
  <c r="J252" i="2" s="1"/>
  <c r="J66" i="2" s="1"/>
  <c r="BK268" i="2"/>
  <c r="J268" i="2"/>
  <c r="J69" i="2" s="1"/>
  <c r="BE82" i="8"/>
  <c r="J52" i="8"/>
  <c r="BE86" i="8"/>
  <c r="BE106" i="8"/>
  <c r="BE90" i="8"/>
  <c r="BE102" i="8"/>
  <c r="E48" i="8"/>
  <c r="BE94" i="8"/>
  <c r="BE98" i="8"/>
  <c r="F77" i="8"/>
  <c r="J52" i="7"/>
  <c r="F80" i="7"/>
  <c r="BE106" i="7"/>
  <c r="BE107" i="7"/>
  <c r="BE108" i="7"/>
  <c r="BE109" i="7"/>
  <c r="BE121" i="7"/>
  <c r="BE145" i="7"/>
  <c r="E73" i="7"/>
  <c r="BE90" i="7"/>
  <c r="BE105" i="7"/>
  <c r="BE111" i="7"/>
  <c r="BE112" i="7"/>
  <c r="BE122" i="7"/>
  <c r="BE128" i="7"/>
  <c r="BE129" i="7"/>
  <c r="BE133" i="7"/>
  <c r="BE137" i="7"/>
  <c r="BE138" i="7"/>
  <c r="BE147" i="7"/>
  <c r="BE161" i="7"/>
  <c r="BE162" i="7"/>
  <c r="BE166" i="7"/>
  <c r="BE99" i="7"/>
  <c r="BE102" i="7"/>
  <c r="BE103" i="7"/>
  <c r="BE104" i="7"/>
  <c r="BE110" i="7"/>
  <c r="BE116" i="7"/>
  <c r="BE118" i="7"/>
  <c r="BE119" i="7"/>
  <c r="BE120" i="7"/>
  <c r="BE135" i="7"/>
  <c r="BE148" i="7"/>
  <c r="BE149" i="7"/>
  <c r="BE157" i="7"/>
  <c r="BE92" i="7"/>
  <c r="BE95" i="7"/>
  <c r="BE96" i="7"/>
  <c r="BE113" i="7"/>
  <c r="BE114" i="7"/>
  <c r="BE115" i="7"/>
  <c r="BE126" i="7"/>
  <c r="BE127" i="7"/>
  <c r="BE139" i="7"/>
  <c r="BE140" i="7"/>
  <c r="BE141" i="7"/>
  <c r="BE142" i="7"/>
  <c r="BE143" i="7"/>
  <c r="BE144" i="7"/>
  <c r="BE150" i="7"/>
  <c r="BE151" i="7"/>
  <c r="BE152" i="7"/>
  <c r="BE153" i="7"/>
  <c r="BE154" i="7"/>
  <c r="BE155" i="7"/>
  <c r="BK80" i="6"/>
  <c r="J80" i="6"/>
  <c r="J59" i="6" s="1"/>
  <c r="BE91" i="7"/>
  <c r="BE93" i="7"/>
  <c r="BE98" i="7"/>
  <c r="BE131" i="7"/>
  <c r="BE132" i="7"/>
  <c r="BE146" i="7"/>
  <c r="BE163" i="7"/>
  <c r="BE164" i="7"/>
  <c r="BE165" i="7"/>
  <c r="BE167" i="7"/>
  <c r="BE85" i="7"/>
  <c r="BE86" i="7"/>
  <c r="BE87" i="7"/>
  <c r="BE88" i="7"/>
  <c r="BE89" i="7"/>
  <c r="BE100" i="7"/>
  <c r="BE101" i="7"/>
  <c r="BE123" i="7"/>
  <c r="BE124" i="7"/>
  <c r="BE134" i="7"/>
  <c r="BE156" i="7"/>
  <c r="BE168" i="7"/>
  <c r="BE169" i="7"/>
  <c r="BE94" i="7"/>
  <c r="BE97" i="7"/>
  <c r="BE130" i="7"/>
  <c r="BE158" i="7"/>
  <c r="BE159" i="7"/>
  <c r="BE160" i="7"/>
  <c r="J74" i="6"/>
  <c r="F77" i="6"/>
  <c r="BE82" i="6"/>
  <c r="BE83" i="6"/>
  <c r="BE89" i="6"/>
  <c r="BE90" i="6"/>
  <c r="E70" i="6"/>
  <c r="BE85" i="6"/>
  <c r="BE86" i="6"/>
  <c r="BE87" i="6"/>
  <c r="BE88" i="6"/>
  <c r="BE91" i="6"/>
  <c r="BE84" i="6"/>
  <c r="BE95" i="6"/>
  <c r="BE92" i="6"/>
  <c r="BE93" i="6"/>
  <c r="BE94" i="6"/>
  <c r="AW59" i="1"/>
  <c r="F79" i="5"/>
  <c r="BE93" i="5"/>
  <c r="BE105" i="5"/>
  <c r="BE112" i="5"/>
  <c r="BE113" i="5"/>
  <c r="BE118" i="5"/>
  <c r="BE135" i="5"/>
  <c r="BE139" i="5"/>
  <c r="BE142" i="5"/>
  <c r="BE149" i="5"/>
  <c r="E72" i="5"/>
  <c r="BE90" i="5"/>
  <c r="BE111" i="5"/>
  <c r="BE125" i="5"/>
  <c r="BE128" i="5"/>
  <c r="BE129" i="5"/>
  <c r="BE140" i="5"/>
  <c r="BE145" i="5"/>
  <c r="BE107" i="5"/>
  <c r="BE126" i="5"/>
  <c r="BE147" i="5"/>
  <c r="J83" i="4"/>
  <c r="J61" i="4" s="1"/>
  <c r="BE88" i="5"/>
  <c r="BE110" i="5"/>
  <c r="BE119" i="5"/>
  <c r="BE127" i="5"/>
  <c r="BE130" i="5"/>
  <c r="BE146" i="5"/>
  <c r="BE152" i="5"/>
  <c r="BE86" i="5"/>
  <c r="BE96" i="5"/>
  <c r="BE99" i="5"/>
  <c r="BE104" i="5"/>
  <c r="BE108" i="5"/>
  <c r="BE117" i="5"/>
  <c r="BE137" i="5"/>
  <c r="BE85" i="5"/>
  <c r="BE87" i="5"/>
  <c r="BE91" i="5"/>
  <c r="BE92" i="5"/>
  <c r="BE94" i="5"/>
  <c r="BE100" i="5"/>
  <c r="BE114" i="5"/>
  <c r="BE115" i="5"/>
  <c r="BE124" i="5"/>
  <c r="BE138" i="5"/>
  <c r="BE144" i="5"/>
  <c r="J52" i="5"/>
  <c r="BE89" i="5"/>
  <c r="BE95" i="5"/>
  <c r="BE97" i="5"/>
  <c r="BE98" i="5"/>
  <c r="BE106" i="5"/>
  <c r="BE109" i="5"/>
  <c r="BE116" i="5"/>
  <c r="BE120" i="5"/>
  <c r="BE121" i="5"/>
  <c r="BE122" i="5"/>
  <c r="BE131" i="5"/>
  <c r="BE132" i="5"/>
  <c r="BE134" i="5"/>
  <c r="BE141" i="5"/>
  <c r="BE84" i="5"/>
  <c r="BE101" i="5"/>
  <c r="BE103" i="5"/>
  <c r="BE133" i="5"/>
  <c r="BE136" i="5"/>
  <c r="BE143" i="5"/>
  <c r="BE150" i="5"/>
  <c r="BE151" i="5"/>
  <c r="BK124" i="3"/>
  <c r="J124" i="3" s="1"/>
  <c r="J62" i="3" s="1"/>
  <c r="J297" i="3"/>
  <c r="J65" i="3" s="1"/>
  <c r="J401" i="3"/>
  <c r="J69" i="3" s="1"/>
  <c r="BE84" i="4"/>
  <c r="BE96" i="4"/>
  <c r="BE111" i="4"/>
  <c r="BE117" i="4"/>
  <c r="BE135" i="4"/>
  <c r="J75" i="4"/>
  <c r="BE87" i="4"/>
  <c r="BE102" i="4"/>
  <c r="BE114" i="4"/>
  <c r="BE123" i="4"/>
  <c r="BE132" i="4"/>
  <c r="BE141" i="4"/>
  <c r="BE120" i="4"/>
  <c r="F55" i="4"/>
  <c r="BE90" i="4"/>
  <c r="BE99" i="4"/>
  <c r="BE105" i="4"/>
  <c r="BE108" i="4"/>
  <c r="BE126" i="4"/>
  <c r="BE138" i="4"/>
  <c r="E48" i="4"/>
  <c r="BE93" i="4"/>
  <c r="BE129" i="4"/>
  <c r="BC57" i="1"/>
  <c r="F92" i="3"/>
  <c r="BE109" i="3"/>
  <c r="BE420" i="3"/>
  <c r="BE446" i="3"/>
  <c r="BE652" i="3"/>
  <c r="BE749" i="3"/>
  <c r="BE787" i="3"/>
  <c r="BE1077" i="3"/>
  <c r="BE1095" i="3"/>
  <c r="BE1116" i="3"/>
  <c r="BE1119" i="3"/>
  <c r="BE1249" i="3"/>
  <c r="BE1252" i="3"/>
  <c r="BE1258" i="3"/>
  <c r="BE1275" i="3"/>
  <c r="BE1292" i="3"/>
  <c r="BE1295" i="3"/>
  <c r="BE1306" i="3"/>
  <c r="BE1317" i="3"/>
  <c r="J52" i="3"/>
  <c r="BE102" i="3"/>
  <c r="BE154" i="3"/>
  <c r="BE391" i="3"/>
  <c r="BE439" i="3"/>
  <c r="BE473" i="3"/>
  <c r="BE665" i="3"/>
  <c r="BE670" i="3"/>
  <c r="BE886" i="3"/>
  <c r="BE924" i="3"/>
  <c r="BE927" i="3"/>
  <c r="BE956" i="3"/>
  <c r="BE1023" i="3"/>
  <c r="BE1041" i="3"/>
  <c r="BE1181" i="3"/>
  <c r="E48" i="3"/>
  <c r="BE98" i="3"/>
  <c r="BE394" i="3"/>
  <c r="BE398" i="3"/>
  <c r="BE843" i="3"/>
  <c r="BE861" i="3"/>
  <c r="BE1098" i="3"/>
  <c r="BE1137" i="3"/>
  <c r="BE1140" i="3"/>
  <c r="BE167" i="3"/>
  <c r="BE185" i="3"/>
  <c r="BE213" i="3"/>
  <c r="BE279" i="3"/>
  <c r="BE298" i="3"/>
  <c r="BE345" i="3"/>
  <c r="BE451" i="3"/>
  <c r="BE456" i="3"/>
  <c r="BE602" i="3"/>
  <c r="BE825" i="3"/>
  <c r="BE1005" i="3"/>
  <c r="BE1059" i="3"/>
  <c r="BE126" i="3"/>
  <c r="BE230" i="3"/>
  <c r="BE262" i="3"/>
  <c r="BE402" i="3"/>
  <c r="BE467" i="3"/>
  <c r="BE479" i="3"/>
  <c r="BE673" i="3"/>
  <c r="BE1161" i="3"/>
  <c r="BE536" i="3"/>
  <c r="BE655" i="3"/>
  <c r="BE953" i="3"/>
  <c r="BE959" i="3"/>
  <c r="BE1002" i="3"/>
  <c r="BE1158" i="3"/>
  <c r="BE1164" i="3"/>
  <c r="BE1215" i="3"/>
  <c r="BE485" i="3"/>
  <c r="BE503" i="3"/>
  <c r="BE660" i="3"/>
  <c r="BE931" i="3"/>
  <c r="BE997" i="3"/>
  <c r="BE1198" i="3"/>
  <c r="BE1232" i="3"/>
  <c r="BE436" i="3"/>
  <c r="BE554" i="3"/>
  <c r="BE711" i="3"/>
  <c r="BE879" i="3"/>
  <c r="E48" i="2"/>
  <c r="J52" i="2"/>
  <c r="F55" i="2"/>
  <c r="BE98" i="2"/>
  <c r="BE102" i="2"/>
  <c r="BE106" i="2"/>
  <c r="BE110" i="2"/>
  <c r="BE115" i="2"/>
  <c r="BE121" i="2"/>
  <c r="BE128" i="2"/>
  <c r="BE134" i="2"/>
  <c r="BE139" i="2"/>
  <c r="BE149" i="2"/>
  <c r="BE154" i="2"/>
  <c r="BE164" i="2"/>
  <c r="BE175" i="2"/>
  <c r="BE180" i="2"/>
  <c r="BE194" i="2"/>
  <c r="BE215" i="2"/>
  <c r="BE241" i="2"/>
  <c r="BE243" i="2"/>
  <c r="BE245" i="2"/>
  <c r="BE247" i="2"/>
  <c r="BE250" i="2"/>
  <c r="BE253" i="2"/>
  <c r="BE257" i="2"/>
  <c r="BE269" i="2"/>
  <c r="BE274" i="2"/>
  <c r="BE285" i="2"/>
  <c r="BE292" i="2"/>
  <c r="BE302" i="2"/>
  <c r="BE312" i="2"/>
  <c r="BE323" i="2"/>
  <c r="BE342" i="2"/>
  <c r="BE362" i="2"/>
  <c r="BE380" i="2"/>
  <c r="BE385" i="2"/>
  <c r="BE390" i="2"/>
  <c r="BE395" i="2"/>
  <c r="BE400" i="2"/>
  <c r="BE406" i="2"/>
  <c r="AW55" i="1"/>
  <c r="BA55" i="1"/>
  <c r="BC55" i="1"/>
  <c r="BB55" i="1"/>
  <c r="BD55" i="1"/>
  <c r="F36" i="6"/>
  <c r="BC59" i="1" s="1"/>
  <c r="F36" i="3"/>
  <c r="BC56" i="1" s="1"/>
  <c r="F35" i="5"/>
  <c r="BB58" i="1" s="1"/>
  <c r="F36" i="5"/>
  <c r="BC58" i="1" s="1"/>
  <c r="F37" i="3"/>
  <c r="BD56" i="1" s="1"/>
  <c r="F36" i="8"/>
  <c r="BC61" i="1" s="1"/>
  <c r="F34" i="3"/>
  <c r="BA56" i="1" s="1"/>
  <c r="J34" i="4"/>
  <c r="AW57" i="1" s="1"/>
  <c r="J34" i="3"/>
  <c r="AW56" i="1" s="1"/>
  <c r="F35" i="6"/>
  <c r="BB59" i="1" s="1"/>
  <c r="F34" i="8"/>
  <c r="BA61" i="1" s="1"/>
  <c r="F34" i="5"/>
  <c r="BA58" i="1" s="1"/>
  <c r="F35" i="8"/>
  <c r="BB61" i="1" s="1"/>
  <c r="F34" i="4"/>
  <c r="BA57" i="1" s="1"/>
  <c r="J34" i="5"/>
  <c r="AW58" i="1" s="1"/>
  <c r="F37" i="6"/>
  <c r="BD59" i="1" s="1"/>
  <c r="F37" i="7"/>
  <c r="BD60" i="1" s="1"/>
  <c r="F35" i="7"/>
  <c r="BB60" i="1" s="1"/>
  <c r="F36" i="7"/>
  <c r="BC60" i="1" s="1"/>
  <c r="J34" i="7"/>
  <c r="AW60" i="1" s="1"/>
  <c r="F37" i="8"/>
  <c r="BD61" i="1" s="1"/>
  <c r="F34" i="6"/>
  <c r="BA59" i="1" s="1"/>
  <c r="J34" i="8"/>
  <c r="AW61" i="1" s="1"/>
  <c r="F37" i="4"/>
  <c r="BD57" i="1" s="1"/>
  <c r="F34" i="7"/>
  <c r="BA60" i="1"/>
  <c r="F37" i="5"/>
  <c r="BD58" i="1"/>
  <c r="F35" i="4"/>
  <c r="BB57" i="1"/>
  <c r="F35" i="3"/>
  <c r="BB56" i="1" s="1"/>
  <c r="BK82" i="5" l="1"/>
  <c r="J82" i="5" s="1"/>
  <c r="J30" i="5" s="1"/>
  <c r="R255" i="2"/>
  <c r="BK296" i="3"/>
  <c r="J296" i="3" s="1"/>
  <c r="J64" i="3" s="1"/>
  <c r="T119" i="2"/>
  <c r="T96" i="2" s="1"/>
  <c r="T95" i="2" s="1"/>
  <c r="J82" i="4"/>
  <c r="J60" i="4" s="1"/>
  <c r="BK81" i="4"/>
  <c r="J81" i="4" s="1"/>
  <c r="J59" i="4" s="1"/>
  <c r="BK83" i="7"/>
  <c r="J83" i="7" s="1"/>
  <c r="J59" i="7" s="1"/>
  <c r="P255" i="2"/>
  <c r="T82" i="5"/>
  <c r="P83" i="7"/>
  <c r="AU60" i="1" s="1"/>
  <c r="P82" i="5"/>
  <c r="AU58" i="1" s="1"/>
  <c r="R400" i="3"/>
  <c r="R95" i="3"/>
  <c r="R96" i="2"/>
  <c r="R95" i="2" s="1"/>
  <c r="P119" i="2"/>
  <c r="P96" i="2" s="1"/>
  <c r="P95" i="2" s="1"/>
  <c r="AU55" i="1" s="1"/>
  <c r="T83" i="7"/>
  <c r="BK400" i="3"/>
  <c r="J400" i="3" s="1"/>
  <c r="J68" i="3" s="1"/>
  <c r="P96" i="3"/>
  <c r="P95" i="3"/>
  <c r="AU56" i="1"/>
  <c r="T96" i="3"/>
  <c r="T400" i="3"/>
  <c r="BK255" i="2"/>
  <c r="J81" i="8"/>
  <c r="J60" i="8" s="1"/>
  <c r="BK119" i="2"/>
  <c r="J119" i="2"/>
  <c r="J62" i="2"/>
  <c r="AG58" i="1"/>
  <c r="J59" i="5"/>
  <c r="BK96" i="3"/>
  <c r="J96" i="3" s="1"/>
  <c r="J60" i="3" s="1"/>
  <c r="BA54" i="1"/>
  <c r="W30" i="1" s="1"/>
  <c r="J33" i="2"/>
  <c r="AV55" i="1" s="1"/>
  <c r="AT55" i="1" s="1"/>
  <c r="J30" i="8"/>
  <c r="AG61" i="1"/>
  <c r="J30" i="6"/>
  <c r="AG59" i="1"/>
  <c r="J33" i="3"/>
  <c r="AV56" i="1" s="1"/>
  <c r="AT56" i="1" s="1"/>
  <c r="F33" i="5"/>
  <c r="AZ58" i="1" s="1"/>
  <c r="J33" i="5"/>
  <c r="AV58" i="1" s="1"/>
  <c r="AT58" i="1" s="1"/>
  <c r="F33" i="2"/>
  <c r="AZ55" i="1" s="1"/>
  <c r="BD54" i="1"/>
  <c r="W33" i="1" s="1"/>
  <c r="BC54" i="1"/>
  <c r="W32" i="1" s="1"/>
  <c r="BB54" i="1"/>
  <c r="W31" i="1"/>
  <c r="J33" i="4"/>
  <c r="AV57" i="1" s="1"/>
  <c r="AT57" i="1" s="1"/>
  <c r="J33" i="6"/>
  <c r="AV59" i="1" s="1"/>
  <c r="AT59" i="1" s="1"/>
  <c r="F33" i="7"/>
  <c r="AZ60" i="1" s="1"/>
  <c r="F33" i="8"/>
  <c r="AZ61" i="1" s="1"/>
  <c r="F33" i="4"/>
  <c r="AZ57" i="1"/>
  <c r="F33" i="6"/>
  <c r="AZ59" i="1" s="1"/>
  <c r="J30" i="4"/>
  <c r="AG57" i="1"/>
  <c r="J30" i="7"/>
  <c r="AG60" i="1" s="1"/>
  <c r="J33" i="8"/>
  <c r="AV61" i="1" s="1"/>
  <c r="AT61" i="1" s="1"/>
  <c r="AN61" i="1" s="1"/>
  <c r="J33" i="7"/>
  <c r="AV60" i="1" s="1"/>
  <c r="AT60" i="1" s="1"/>
  <c r="F33" i="3"/>
  <c r="AZ56" i="1" s="1"/>
  <c r="AN58" i="1" l="1"/>
  <c r="T95" i="3"/>
  <c r="BK96" i="2"/>
  <c r="J96" i="2"/>
  <c r="J60" i="2" s="1"/>
  <c r="J255" i="2"/>
  <c r="J67" i="2" s="1"/>
  <c r="AN60" i="1"/>
  <c r="J39" i="8"/>
  <c r="AN59" i="1"/>
  <c r="J39" i="7"/>
  <c r="J39" i="6"/>
  <c r="AN57" i="1"/>
  <c r="J39" i="5"/>
  <c r="BK95" i="3"/>
  <c r="J95" i="3"/>
  <c r="J39" i="4"/>
  <c r="AY54" i="1"/>
  <c r="AZ54" i="1"/>
  <c r="W29" i="1" s="1"/>
  <c r="AW54" i="1"/>
  <c r="AK30" i="1" s="1"/>
  <c r="AX54" i="1"/>
  <c r="AU54" i="1"/>
  <c r="J30" i="3"/>
  <c r="AG56" i="1" s="1"/>
  <c r="BK95" i="2" l="1"/>
  <c r="J95" i="2" s="1"/>
  <c r="J59" i="2" s="1"/>
  <c r="J39" i="3"/>
  <c r="J59" i="3"/>
  <c r="AN56" i="1"/>
  <c r="AV54" i="1"/>
  <c r="AK29" i="1" s="1"/>
  <c r="J30" i="2" l="1"/>
  <c r="AG55" i="1" s="1"/>
  <c r="AG54" i="1" s="1"/>
  <c r="AN54" i="1" s="1"/>
  <c r="AT54" i="1"/>
  <c r="AK26" i="1" l="1"/>
  <c r="J39" i="2"/>
  <c r="AN55" i="1"/>
  <c r="AK35" i="1"/>
</calcChain>
</file>

<file path=xl/sharedStrings.xml><?xml version="1.0" encoding="utf-8"?>
<sst xmlns="http://schemas.openxmlformats.org/spreadsheetml/2006/main" count="18899" uniqueCount="1972">
  <si>
    <t>Export Komplet</t>
  </si>
  <si>
    <t>VZ</t>
  </si>
  <si>
    <t>2.0</t>
  </si>
  <si>
    <t>ZAMOK</t>
  </si>
  <si>
    <t>False</t>
  </si>
  <si>
    <t>{3a4dd2ca-9d1e-4228-817e-b4c515bf0e61}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</si>
  <si>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</si>
  <si>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</si>
  <si>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</si>
  <si>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</si>
  <si>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</si>
  <si>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</si>
  <si>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</si>
  <si>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</si>
  <si>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JS25-013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</si>
  <si>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</si>
  <si>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</si>
  <si>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Změna užívání části přízemí objektu koleje blok E</t>
  </si>
  <si>
    <t>KSO:</t>
  </si>
  <si>
    <t/>
  </si>
  <si>
    <t>CC-CZ:</t>
  </si>
  <si>
    <t>Místo:</t>
  </si>
  <si>
    <t>Jeseniova 355/212, 130 00 Praha 3</t>
  </si>
  <si>
    <t>Datum:</t>
  </si>
  <si>
    <t>26. 2. 2025</t>
  </si>
  <si>
    <t>Zadavatel:</t>
  </si>
  <si>
    <t>IČ:</t>
  </si>
  <si>
    <t>61384399</t>
  </si>
  <si>
    <t>Vysoká škola ekonomická v Praze</t>
  </si>
  <si>
    <t>DIČ:</t>
  </si>
  <si>
    <t>CZ61384399</t>
  </si>
  <si>
    <t>Účastník:</t>
  </si>
  <si>
    <t>Vyplň údaj</t>
  </si>
  <si>
    <t>Projektant:</t>
  </si>
  <si>
    <t>26499924</t>
  </si>
  <si>
    <t>DROBNÝ ARCHITECTS, s.r.o.</t>
  </si>
  <si>
    <t>CZ26499924</t>
  </si>
  <si>
    <t>True</t>
  </si>
  <si>
    <t>Zpracovatel:</t>
  </si>
  <si>
    <t>08660361</t>
  </si>
  <si>
    <t>Ing. Jaroslav Stolička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</si>
  <si>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</si>
  <si>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_x000D_
Nabídková cena obsahuje veškeré práce a dodávky obsažené v projektové dokumentaci, výkazu výměr, technické zprávě a ve výkresové části.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</si>
  <si>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</si>
  <si>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</si>
  <si>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</si>
  <si>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</si>
  <si>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</si>
  <si>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</si>
  <si>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</si>
  <si>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</si>
  <si>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</si>
  <si>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</si>
  <si>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</si>
  <si>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</si>
  <si>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</si>
  <si>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</si>
  <si>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</si>
  <si>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</si>
  <si>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</si>
  <si>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</si>
  <si>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</si>
  <si>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</si>
  <si>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</si>
  <si>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</si>
  <si>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</si>
  <si>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</si>
  <si>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</si>
  <si>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</si>
  <si>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</si>
  <si>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</si>
  <si>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</si>
  <si>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</si>
  <si>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</si>
  <si>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</si>
  <si>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</si>
  <si>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</si>
  <si>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</si>
  <si>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</si>
  <si>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</si>
  <si>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</si>
  <si>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</si>
  <si>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</si>
  <si>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Bourací práce</t>
  </si>
  <si>
    <t>STA</t>
  </si>
  <si>
    <t>1</t>
  </si>
  <si>
    <t>{1d4f4f94-a2b8-4a01-bbee-2848124c3db8}</t>
  </si>
  <si>
    <t>2</t>
  </si>
  <si>
    <t>02</t>
  </si>
  <si>
    <t>Stavební úpravy</t>
  </si>
  <si>
    <t>{9f20bc5b-3657-4fea-9572-3def79631077}</t>
  </si>
  <si>
    <t>03</t>
  </si>
  <si>
    <t>Truhlářské práce</t>
  </si>
  <si>
    <t>{72666317-2074-4916-bc1f-04cfd2bfd9ca}</t>
  </si>
  <si>
    <t>04</t>
  </si>
  <si>
    <t>Zdravotechnika</t>
  </si>
  <si>
    <t>{07a29a98-70a3-445c-a857-78ad3f291ef3}</t>
  </si>
  <si>
    <t>05</t>
  </si>
  <si>
    <t>Vzduchotechnika</t>
  </si>
  <si>
    <t>{e0de8fff-c39f-4917-a9f8-ab8d11e5283f}</t>
  </si>
  <si>
    <t>06</t>
  </si>
  <si>
    <t>Elektroinstalace</t>
  </si>
  <si>
    <t>{9cdcbd8a-89a7-4392-a7da-82acbe5cbe9d}</t>
  </si>
  <si>
    <t>VRN</t>
  </si>
  <si>
    <t>Vedlejší rozpočtové náklady</t>
  </si>
  <si>
    <t>{f7af8a7a-5223-463f-aacb-96811f4379e2}</t>
  </si>
  <si>
    <t>KRYCÍ LIST SOUPISU PRACÍ</t>
  </si>
  <si>
    <t>Objekt:</t>
  </si>
  <si>
    <t>01 -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</si>
  <si>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</si>
  <si>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</si>
  <si>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</si>
  <si>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</si>
  <si>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</si>
  <si>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</si>
  <si>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9 - Ostatní konstrukce a práce, bourání</t>
  </si>
  <si>
    <t xml:space="preserve">      96 - Bourání konstrukcí</t>
  </si>
  <si>
    <t xml:space="preserve">      97 - Prorážení otvorů a ostatní bourací práce</t>
  </si>
  <si>
    <t xml:space="preserve">    997 - Přesun sutě</t>
  </si>
  <si>
    <t xml:space="preserve">    998 - Přesun hmot</t>
  </si>
  <si>
    <t>PSV - Práce a dodávky PSV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</si>
  <si>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</si>
  <si>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</si>
  <si>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</si>
  <si>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</si>
  <si>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</si>
  <si>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</si>
  <si>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</si>
  <si>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</si>
  <si>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</si>
  <si>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</si>
  <si>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</si>
  <si>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</si>
  <si>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</si>
  <si>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</si>
  <si>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</si>
  <si>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</si>
  <si>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</si>
  <si>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</si>
  <si>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</si>
  <si>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</si>
  <si>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</si>
  <si>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</si>
  <si>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</si>
  <si>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</si>
  <si>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</si>
  <si>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</si>
  <si>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</si>
  <si>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317944321</t>
  </si>
  <si>
    <t>Válcované nosníky dodatečně osazované do připravených otvorů bez zazdění hlav do č. 12</t>
  </si>
  <si>
    <t>t</t>
  </si>
  <si>
    <t>CS ÚRS 2025 01</t>
  </si>
  <si>
    <t>4</t>
  </si>
  <si>
    <t>-2037680553</t>
  </si>
  <si>
    <t>Online PSC</t>
  </si>
  <si>
    <t>https://podminky.urs.cz/item/CS_URS_2025_01/317944321</t>
  </si>
  <si>
    <t>VV</t>
  </si>
  <si>
    <t>11*0,95*11,1/1000 "Pr1 - I 120"</t>
  </si>
  <si>
    <t>Součet</t>
  </si>
  <si>
    <t>317944323</t>
  </si>
  <si>
    <t>Válcované nosníky dodatečně osazované do připravených otvorů bez zazdění hlav č. 14 až 22</t>
  </si>
  <si>
    <t>-525096661</t>
  </si>
  <si>
    <t>https://podminky.urs.cz/item/CS_URS_2025_01/317944323</t>
  </si>
  <si>
    <t>14*3*1,4*14,4/1000 "Pr2 - I 140"</t>
  </si>
  <si>
    <t>317234410</t>
  </si>
  <si>
    <t>Vyzdívka mezi nosníky cihlami pálenými na maltu cementovou</t>
  </si>
  <si>
    <t>m3</t>
  </si>
  <si>
    <t>623128050</t>
  </si>
  <si>
    <t>https://podminky.urs.cz/item/CS_URS_2025_01/317234410</t>
  </si>
  <si>
    <t>14*0,3*0,14*1,4 "Pr2 - I 140"</t>
  </si>
  <si>
    <t>346244381</t>
  </si>
  <si>
    <t>Plentování ocelových válcovaných nosníků jednostranné cihlami na maltu, výška stojiny do 200 mm</t>
  </si>
  <si>
    <t>m2</t>
  </si>
  <si>
    <t>152578935</t>
  </si>
  <si>
    <t>https://podminky.urs.cz/item/CS_URS_2025_01/346244381</t>
  </si>
  <si>
    <t>11*0,12*0,95 "Pr1 - I 120"</t>
  </si>
  <si>
    <t>14*2*0,14*1,4 "Pr2 - I 140"</t>
  </si>
  <si>
    <t>5</t>
  </si>
  <si>
    <t>319201321R</t>
  </si>
  <si>
    <t>Vyrovnání nerovného povrchu vnitřního i vnějšího zdiva bez odsekání vadných cihel, betonem (s dodáním hmot) včetně bednění tl. do 100 mm</t>
  </si>
  <si>
    <t>-2093621435</t>
  </si>
  <si>
    <t>11*2*0,25*0,15 "Pr1 - I 120"</t>
  </si>
  <si>
    <t>14*2*0,25*0,5 "Pr2 - I 140"</t>
  </si>
  <si>
    <t>9</t>
  </si>
  <si>
    <t>Ostatní konstrukce a práce, bourání</t>
  </si>
  <si>
    <t>96</t>
  </si>
  <si>
    <t>Bourání konstrukcí</t>
  </si>
  <si>
    <t>6</t>
  </si>
  <si>
    <t>962031133R</t>
  </si>
  <si>
    <t>Bourání příček nebo přizdívek z cihel pálených plných nebo dutých</t>
  </si>
  <si>
    <t>-1363724275</t>
  </si>
  <si>
    <t>A2.1:</t>
  </si>
  <si>
    <t>2,7*(0,91+4,73+4,73+4,73+4,73+4,36+0,22+0,35+4,74+4,74+1,09+0,95+4,74+2,09+1,25+0,85+1,25+0,74+0,84+0,28+0,51+0,34+1,07+1,35+1,15+4,17+1,78+1,68+2,95)</t>
  </si>
  <si>
    <t>2,7*(0,97+0,82+0,48+1,43+0,69+0,79+1,05+0,6+1,84+1,49)</t>
  </si>
  <si>
    <t>2,05*0,42</t>
  </si>
  <si>
    <t>-1,0*2,05*2-0,9*2,05-0,8*2,05-0,7*2,05*4 "odpočet otvorů"</t>
  </si>
  <si>
    <t>7</t>
  </si>
  <si>
    <t>968072455</t>
  </si>
  <si>
    <t>Vybourání kovových rámů oken s křídly, dveřních zárubní, vrat, stěn, ostění nebo obkladů dveřních zárubní, plochy do 2 m2</t>
  </si>
  <si>
    <t>222414705</t>
  </si>
  <si>
    <t>https://podminky.urs.cz/item/CS_URS_2025_01/968072455</t>
  </si>
  <si>
    <t>0,9*2,02*13</t>
  </si>
  <si>
    <t>0,8*2,02</t>
  </si>
  <si>
    <t>0,7*2,02*6</t>
  </si>
  <si>
    <t>8</t>
  </si>
  <si>
    <t>968072456</t>
  </si>
  <si>
    <t>Vybourání kovových rámů oken s křídly, dveřních zárubní, vrat, stěn, ostění nebo obkladů dveřních zárubní, plochy přes 2 m2</t>
  </si>
  <si>
    <t>-185234917</t>
  </si>
  <si>
    <t>https://podminky.urs.cz/item/CS_URS_2025_01/968072456</t>
  </si>
  <si>
    <t>1,0*2,02*3</t>
  </si>
  <si>
    <t>97</t>
  </si>
  <si>
    <t>Prorážení otvorů a ostatní bourací práce</t>
  </si>
  <si>
    <t>971033531</t>
  </si>
  <si>
    <t>Vybourání otvorů ve zdivu základovém nebo nadzákladovém z cihel, tvárnic, příčkovek z cihel pálených na maltu vápennou nebo vápenocementovou plochy do 1 m2, tl. do 150 mm</t>
  </si>
  <si>
    <t>768521835</t>
  </si>
  <si>
    <t>https://podminky.urs.cz/item/CS_URS_2025_01/971033531</t>
  </si>
  <si>
    <t>0,39*1,2</t>
  </si>
  <si>
    <t>0,4*1,2</t>
  </si>
  <si>
    <t>0,45*1,2</t>
  </si>
  <si>
    <t>0,42*1,2</t>
  </si>
  <si>
    <t>0,44*1,2</t>
  </si>
  <si>
    <t>10</t>
  </si>
  <si>
    <t>971033541</t>
  </si>
  <si>
    <t>Vybourání otvorů ve zdivu základovém nebo nadzákladovém z cihel, tvárnic, příčkovek z cihel pálených na maltu vápennou nebo vápenocementovou plochy do 1 m2, tl. do 300 mm</t>
  </si>
  <si>
    <t>1927988400</t>
  </si>
  <si>
    <t>https://podminky.urs.cz/item/CS_URS_2025_01/971033541</t>
  </si>
  <si>
    <t>A1.1:</t>
  </si>
  <si>
    <t>0,18*0,28*2,05</t>
  </si>
  <si>
    <t>11</t>
  </si>
  <si>
    <t>971033561</t>
  </si>
  <si>
    <t>Vybourání otvorů ve zdivu základovém nebo nadzákladovém z cihel, tvárnic, příčkovek z cihel pálených na maltu vápennou nebo vápenocementovou plochy do 1 m2, tl. do 600 mm</t>
  </si>
  <si>
    <t>-606484595</t>
  </si>
  <si>
    <t>https://podminky.urs.cz/item/CS_URS_2025_01/971033561</t>
  </si>
  <si>
    <t>0,51*0,365*2,05</t>
  </si>
  <si>
    <t>0,51*0,32*2,05</t>
  </si>
  <si>
    <t>0,51*0,34*2,05</t>
  </si>
  <si>
    <t>0,51*0,31*2,05</t>
  </si>
  <si>
    <t>0,49*0,3*2,05</t>
  </si>
  <si>
    <t>0,49*0,21*2,05</t>
  </si>
  <si>
    <t>971033651</t>
  </si>
  <si>
    <t>Vybourání otvorů ve zdivu základovém nebo nadzákladovém z cihel, tvárnic, příčkovek z cihel pálených na maltu vápennou nebo vápenocementovou plochy do 4 m2, tl. do 600 mm</t>
  </si>
  <si>
    <t>-1178319968</t>
  </si>
  <si>
    <t>https://podminky.urs.cz/item/CS_URS_2025_01/971033651</t>
  </si>
  <si>
    <t>0,51*0,79*2,05</t>
  </si>
  <si>
    <t>0,51*1,0*2,05</t>
  </si>
  <si>
    <t>0,49*0,51*2,05</t>
  </si>
  <si>
    <t>0,49*1,0*2,05</t>
  </si>
  <si>
    <t>0,49*0,8*2,05</t>
  </si>
  <si>
    <t>0,49*0,9*2,05</t>
  </si>
  <si>
    <t>13</t>
  </si>
  <si>
    <t>974031664</t>
  </si>
  <si>
    <t>Vysekání rýh ve zdivu cihelném na maltu vápennou nebo vápenocementovou pro vtahování nosníků do zdí, před vybouráním otvoru do hl. 150 mm, při v. nosníku do 150 mm</t>
  </si>
  <si>
    <t>m</t>
  </si>
  <si>
    <t>-1292591447</t>
  </si>
  <si>
    <t>https://podminky.urs.cz/item/CS_URS_2025_01/974031664</t>
  </si>
  <si>
    <t>11*0,95 "Pr1 - I 120"</t>
  </si>
  <si>
    <t>14*3*1,4 "Pr2 - I 140"</t>
  </si>
  <si>
    <t>14</t>
  </si>
  <si>
    <t>977151122</t>
  </si>
  <si>
    <t>Jádrové vrty diamantovými korunkami do stavebních materiálů (železobetonu, betonu, cihel, obkladů, dlažeb, kamene) průměru přes 120 do 130 mm</t>
  </si>
  <si>
    <t>-1368611897</t>
  </si>
  <si>
    <t>https://podminky.urs.cz/item/CS_URS_2025_01/977151122</t>
  </si>
  <si>
    <t>0,75 "1,02"</t>
  </si>
  <si>
    <t>0,76*2 "1,03"</t>
  </si>
  <si>
    <t>0,76 "1,05"</t>
  </si>
  <si>
    <t>0,76 "1,07"</t>
  </si>
  <si>
    <t>0,76*2 "1,08"</t>
  </si>
  <si>
    <t>0,74*2 "1,10"</t>
  </si>
  <si>
    <t>0,74 "1,11"</t>
  </si>
  <si>
    <t>0,74 "1,13"</t>
  </si>
  <si>
    <t>0,74 "1,16"</t>
  </si>
  <si>
    <t>0,74 "1,20"</t>
  </si>
  <si>
    <t>0,74 "1,22"</t>
  </si>
  <si>
    <t>15</t>
  </si>
  <si>
    <t>978013121</t>
  </si>
  <si>
    <t>Otlučení vápenných nebo vápenocementových omítek vnitřních ploch stěn s vyškrabáním spar, s očištěním zdiva, v rozsahu přes 5 do 10 %</t>
  </si>
  <si>
    <t>-1999323862</t>
  </si>
  <si>
    <t>https://podminky.urs.cz/item/CS_URS_2025_01/978013121</t>
  </si>
  <si>
    <t>C3.1:</t>
  </si>
  <si>
    <t>2,7*(18,53-0,91-0,22-0,91)-2,05*1,33-1,72*1,45+0,33*(1,45+1,72+1,45) "1,02"</t>
  </si>
  <si>
    <t>2,7*(16,37-4,73)-2,05*1,0-1,72*1,45+0,31*(1,45+1,72+1,45) "1,03"</t>
  </si>
  <si>
    <t>2,7*(16,32-4,73-4,73)-1,2*0,39-2,05*1,29-1,72*1,45+0,31*(1,45+1,72+1,45) "1,04"</t>
  </si>
  <si>
    <t>2,7*(16,38-4,73)-2,05*1,74-1,72*1,45+0,31*(1,45+1,72+1,45) "1,05"</t>
  </si>
  <si>
    <t>2,7*(15,79-4,73)-1,2*0,4-2,05*1,28-1,72*1,45+0,31*(1,45+1,72+1,45) "1,06"</t>
  </si>
  <si>
    <t>2,7*(16,29-4,73-4,73)-2,05*(1,0+1,01)-1,72*1,45+0,31*(1,45+1,72+1,45) "1,07"</t>
  </si>
  <si>
    <t>2,7*(4,36+2,6)-1,72*1,44+0,31*(1,44+1,72+1,44) "1,08"</t>
  </si>
  <si>
    <t>2,7*(4,36+1,81)-1,2*0,45-2,05*1,78 "1,09"</t>
  </si>
  <si>
    <t>2,7*(18,15-4,74)-1,2*0,45-2,05*1,76-1,72*1,45+0,41*(1,45+1,72+1,45) "1,10"</t>
  </si>
  <si>
    <t>2,7*(16,32-4,74-4,74)-2,05*(1,0+0,94)-1,72*1,47+0,41*(1,47+1,72+1,47) "1,11"</t>
  </si>
  <si>
    <t>2,7*(15,81-4,74)-1,2*0,42-2,05*1,25-1,72*1,45+0,41*(1,45+1,72+1,45) "1,12"</t>
  </si>
  <si>
    <t>2,7*(16,44-4,74-0,95-1,09)-2,05*1,75-1,72*1,45+0,41*(1,45+1,72+1,45) "1,13"</t>
  </si>
  <si>
    <t>2,7*2,6-2,05*1,02 "1,14"</t>
  </si>
  <si>
    <t>2,7*(2,61+2,61)-1,2*0,45-2,05*1,04-1,72*1,45+0,41*(1,45+1,72+1,45) "1,15"</t>
  </si>
  <si>
    <t>2,7*2,25-1,72*1,45+0,41*(1,45+1,72+1,45) "1,16"</t>
  </si>
  <si>
    <t>2,7*2,63-1,2*0,38-2,05*1,49 "1,17"</t>
  </si>
  <si>
    <t>2,7*(1,0+0,86)-2,05*0,72 "1,23"</t>
  </si>
  <si>
    <t>16</t>
  </si>
  <si>
    <t>978011121</t>
  </si>
  <si>
    <t>Otlučení vápenných nebo vápenocementových omítek vnitřních ploch stropů, v rozsahu přes 5 do 10 %</t>
  </si>
  <si>
    <t>-738129620</t>
  </si>
  <si>
    <t>https://podminky.urs.cz/item/CS_URS_2025_01/978011121</t>
  </si>
  <si>
    <t>C4.1:</t>
  </si>
  <si>
    <t>14,32 "1,02"</t>
  </si>
  <si>
    <t>16,34 "1,03"</t>
  </si>
  <si>
    <t>16,22 "1,04"</t>
  </si>
  <si>
    <t>16,36 "1,05"</t>
  </si>
  <si>
    <t>14,96 "1,06"</t>
  </si>
  <si>
    <t>16,16 "1,07"</t>
  </si>
  <si>
    <t>12,22 "1,08"</t>
  </si>
  <si>
    <t>7,88 "1,09"</t>
  </si>
  <si>
    <t>20,54 "1,10"</t>
  </si>
  <si>
    <t>16,25 "1,11"</t>
  </si>
  <si>
    <t>14,99 "1,12"</t>
  </si>
  <si>
    <t>15,46 "1,13"</t>
  </si>
  <si>
    <t>3,76 "1,14"</t>
  </si>
  <si>
    <t>13,45 "1,15"</t>
  </si>
  <si>
    <t>7,74 "1,16"</t>
  </si>
  <si>
    <t>4,44 "1,17"</t>
  </si>
  <si>
    <t>4,43 "1,18"</t>
  </si>
  <si>
    <t>2,39 "1,19"</t>
  </si>
  <si>
    <t>5,35 "1,20"</t>
  </si>
  <si>
    <t>2,55 "1,21"</t>
  </si>
  <si>
    <t>1,14 "1,22"</t>
  </si>
  <si>
    <t>997</t>
  </si>
  <si>
    <t>Přesun sutě</t>
  </si>
  <si>
    <t>17</t>
  </si>
  <si>
    <t>997013211</t>
  </si>
  <si>
    <t>Vnitrostaveništní doprava suti a vybouraných hmot vodorovně do 50 m s naložením ručně pro budovy a haly výšky do 6 m</t>
  </si>
  <si>
    <t>85505906</t>
  </si>
  <si>
    <t>https://podminky.urs.cz/item/CS_URS_2025_01/997013211</t>
  </si>
  <si>
    <t>18</t>
  </si>
  <si>
    <t>997006012</t>
  </si>
  <si>
    <t>Úprava stavebního odpadu třídění ruční</t>
  </si>
  <si>
    <t>1897334951</t>
  </si>
  <si>
    <t>https://podminky.urs.cz/item/CS_URS_2025_01/997006012</t>
  </si>
  <si>
    <t>19</t>
  </si>
  <si>
    <t>997006512</t>
  </si>
  <si>
    <t>Vodorovná doprava suti na skládku s naložením na dopravní prostředek a složením přes 100 m do 1 km</t>
  </si>
  <si>
    <t>2082631710</t>
  </si>
  <si>
    <t>https://podminky.urs.cz/item/CS_URS_2025_01/997006512</t>
  </si>
  <si>
    <t>20</t>
  </si>
  <si>
    <t>997006519</t>
  </si>
  <si>
    <t>Vodorovná doprava suti na skládku Příplatek k ceně -6512 za každý další i započatý 1 km</t>
  </si>
  <si>
    <t>-1178685725</t>
  </si>
  <si>
    <t>https://podminky.urs.cz/item/CS_URS_2025_01/997006519</t>
  </si>
  <si>
    <t>89,288*9 'Přepočtené koeficientem množství</t>
  </si>
  <si>
    <t>997013631</t>
  </si>
  <si>
    <t>Poplatek za uložení stavebního odpadu na skládce (skládkovné) směsného stavebního a demoličního zatříděného do Katalogu odpadů pod kódem 17 09 04</t>
  </si>
  <si>
    <t>-1397667347</t>
  </si>
  <si>
    <t>https://podminky.urs.cz/item/CS_URS_2025_01/997013631</t>
  </si>
  <si>
    <t>998</t>
  </si>
  <si>
    <t>Přesun hmot</t>
  </si>
  <si>
    <t>22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</si>
  <si>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</si>
  <si>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</si>
  <si>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1104803914</t>
  </si>
  <si>
    <t>https://podminky.urs.cz/item/CS_URS_2025_01/998018001</t>
  </si>
  <si>
    <t>PSV</t>
  </si>
  <si>
    <t>Práce a dodávky PSV</t>
  </si>
  <si>
    <t>763</t>
  </si>
  <si>
    <t>Konstrukce suché výstavby</t>
  </si>
  <si>
    <t>23</t>
  </si>
  <si>
    <t>763131821</t>
  </si>
  <si>
    <t>Demontáž podhledu nebo samostatného požárního předělu ze sádrokartonových desek s nosnou konstrukcí dvouvrstvou z ocelových profilů, opláštění jednoduché</t>
  </si>
  <si>
    <t>1655671550</t>
  </si>
  <si>
    <t>https://podminky.urs.cz/item/CS_URS_2025_01/763131821</t>
  </si>
  <si>
    <t>B4:</t>
  </si>
  <si>
    <t>2,75 "1,07"</t>
  </si>
  <si>
    <t>0,64 "1,10"</t>
  </si>
  <si>
    <t>766</t>
  </si>
  <si>
    <t>Konstrukce truhlářské</t>
  </si>
  <si>
    <t>24</t>
  </si>
  <si>
    <t>766691914</t>
  </si>
  <si>
    <t>Ostatní práce vyvěšení nebo zavěšení křídel dřevěných dveřních, plochy do 2 m2</t>
  </si>
  <si>
    <t>kus</t>
  </si>
  <si>
    <t>-1802289810</t>
  </si>
  <si>
    <t>https://podminky.urs.cz/item/CS_URS_2025_01/766691914</t>
  </si>
  <si>
    <t>771</t>
  </si>
  <si>
    <t>Podlahy z dlaždic</t>
  </si>
  <si>
    <t>25</t>
  </si>
  <si>
    <t>771573810</t>
  </si>
  <si>
    <t>Demontáž podlah z dlaždic keramických lepených</t>
  </si>
  <si>
    <t>-126884013</t>
  </si>
  <si>
    <t>https://podminky.urs.cz/item/CS_URS_2025_01/771573810</t>
  </si>
  <si>
    <t>B2.3:</t>
  </si>
  <si>
    <t>1,65 "1,01"</t>
  </si>
  <si>
    <t>5,14 "1,18"</t>
  </si>
  <si>
    <t>1,24 "1,22"</t>
  </si>
  <si>
    <t>1,14 "1,23"</t>
  </si>
  <si>
    <t>26</t>
  </si>
  <si>
    <t>771473810</t>
  </si>
  <si>
    <t>Demontáž soklíků z dlaždic keramických lepených rovných</t>
  </si>
  <si>
    <t>891060552</t>
  </si>
  <si>
    <t>https://podminky.urs.cz/item/CS_URS_2025_01/771473810</t>
  </si>
  <si>
    <t>0,26 "1,01"</t>
  </si>
  <si>
    <t>4,51-0,7 "1,23"</t>
  </si>
  <si>
    <t>775</t>
  </si>
  <si>
    <t>Podlahy skládané</t>
  </si>
  <si>
    <t>27</t>
  </si>
  <si>
    <t>775541821</t>
  </si>
  <si>
    <t>Demontáž plovoucích podlah laminátových, dýhovaných, vinylových ap. zaklapávacích (spojených na zámek)</t>
  </si>
  <si>
    <t>-477214678</t>
  </si>
  <si>
    <t>https://podminky.urs.cz/item/CS_URS_2025_01/775541821</t>
  </si>
  <si>
    <t>B2.2:</t>
  </si>
  <si>
    <t>49,74 "1,01"</t>
  </si>
  <si>
    <t>14,73 "1,02"</t>
  </si>
  <si>
    <t>16,74 "1,03"</t>
  </si>
  <si>
    <t>4,31 "1,14"</t>
  </si>
  <si>
    <t>5,07 "1,17"</t>
  </si>
  <si>
    <t>28</t>
  </si>
  <si>
    <t>775145811</t>
  </si>
  <si>
    <t>Demontáž ostatních prvků skládaných podlah podložek a parozábran volně položených</t>
  </si>
  <si>
    <t>-1693933339</t>
  </si>
  <si>
    <t>https://podminky.urs.cz/item/CS_URS_2025_01/775145811</t>
  </si>
  <si>
    <t>29</t>
  </si>
  <si>
    <t>775411820</t>
  </si>
  <si>
    <t>Demontáž soklíků nebo lišt dřevěných do suti</t>
  </si>
  <si>
    <t>-1853829550</t>
  </si>
  <si>
    <t>https://podminky.urs.cz/item/CS_URS_2025_01/775411820</t>
  </si>
  <si>
    <t>53,91-1,0*2-0,9*12-0,7-1,28-1,7 "1,01"</t>
  </si>
  <si>
    <t>19,32-0,9 "1,02"</t>
  </si>
  <si>
    <t>17,16-0,9 "1,03"</t>
  </si>
  <si>
    <t>9,34-0,9*2-0,7 "1,14"</t>
  </si>
  <si>
    <t>17,46-0,9 "1,15"</t>
  </si>
  <si>
    <t>9,62-1,28 "1,17"</t>
  </si>
  <si>
    <t>776</t>
  </si>
  <si>
    <t>Podlahy povlakové</t>
  </si>
  <si>
    <t>30</t>
  </si>
  <si>
    <t>776201811</t>
  </si>
  <si>
    <t>Demontáž povlakových podlahovin lepených ručně</t>
  </si>
  <si>
    <t>1568493479</t>
  </si>
  <si>
    <t>https://podminky.urs.cz/item/CS_URS_2025_01/776201811</t>
  </si>
  <si>
    <t>B2.1:</t>
  </si>
  <si>
    <t>1,07+1,26 "1,01"</t>
  </si>
  <si>
    <t>16,63 "1,04"</t>
  </si>
  <si>
    <t>16,76 "1,05"</t>
  </si>
  <si>
    <t>15,36 "1,06"</t>
  </si>
  <si>
    <t>16,76 "1,07"</t>
  </si>
  <si>
    <t>20,67 "1,10"</t>
  </si>
  <si>
    <t>16,66 "1,11"</t>
  </si>
  <si>
    <t>15,36 "1,12"</t>
  </si>
  <si>
    <t>15,85 "1,13"</t>
  </si>
  <si>
    <t>Mezisoučet</t>
  </si>
  <si>
    <t>B2.4:</t>
  </si>
  <si>
    <t>8,49 "1,09"</t>
  </si>
  <si>
    <t>31</t>
  </si>
  <si>
    <t>776410811</t>
  </si>
  <si>
    <t>Demontáž soklíků nebo lišt pryžových nebo plastových</t>
  </si>
  <si>
    <t>1583570949</t>
  </si>
  <si>
    <t>https://podminky.urs.cz/item/CS_URS_2025_01/776410811</t>
  </si>
  <si>
    <t>8,17-1,7-1,24 "1,01"</t>
  </si>
  <si>
    <t>17,11-0,9 "1,04"</t>
  </si>
  <si>
    <t>17,17-0,9 "1,05"</t>
  </si>
  <si>
    <t>16,58-0,9 "1,06"</t>
  </si>
  <si>
    <t>17,08-0,9-1,0 "1,07"</t>
  </si>
  <si>
    <t>18,15-1,0-0,7 "1,10"</t>
  </si>
  <si>
    <t>17,1-0,9-0,7 "1,11"</t>
  </si>
  <si>
    <t>16,57-0,9 "1,12"</t>
  </si>
  <si>
    <t>17,21-0,9 "1,13"</t>
  </si>
  <si>
    <t>13,43-0,7 "1,16"</t>
  </si>
  <si>
    <t>14,36-1,0 "1,08"</t>
  </si>
  <si>
    <t>13,17-0,9 "1,09"</t>
  </si>
  <si>
    <t>781</t>
  </si>
  <si>
    <t>Dokončovací práce - obklady</t>
  </si>
  <si>
    <t>32</t>
  </si>
  <si>
    <t>781473810</t>
  </si>
  <si>
    <t>Demontáž obkladů z dlaždic keramických lepených</t>
  </si>
  <si>
    <t>-713587512</t>
  </si>
  <si>
    <t>https://podminky.urs.cz/item/CS_URS_2025_01/781473810</t>
  </si>
  <si>
    <t>C5:</t>
  </si>
  <si>
    <t>2,7*(16,37-4,73)-2,05*1,0-1,72*1,45+2,05*(0,4+0,4) "1,03"</t>
  </si>
  <si>
    <t>2,7*(16,32-4,73-4,73)-1,2*0,39-2,05*1,29-1,72*1,45+2,05*0,25 "1,04"</t>
  </si>
  <si>
    <t>2,7*(16,38-4,73)-2,05*1,74-1,72*1,45 "1,05"</t>
  </si>
  <si>
    <t>2,7*(15,79-4,73)-1,2*0,4-2,05*1,28-1,72*1,45 "1,06"</t>
  </si>
  <si>
    <t>2,7*(0,88+1,21) "1,07"</t>
  </si>
  <si>
    <t>2,7*(18,15-4,74)-1,2*0,45-2,05*1,76-1,72*1,45 "1,10"</t>
  </si>
  <si>
    <t>2,7*(16,33-4,74-4,74)-2,05*(1,0+0,98)-1,72*1,47 "1,11"</t>
  </si>
  <si>
    <t>2,7*(0,61+1,2) "1,12"</t>
  </si>
  <si>
    <t>2,7*(16,44-4,74-0,95-1,09)-2,05*1,75-1,72*1,45 "1,13"</t>
  </si>
  <si>
    <t>2,7*(1,09+0,66) "1,18"</t>
  </si>
  <si>
    <t>2,7*(1,86+0,77+1,41)-1,72*1,45+0,41*(1,45+1,72+1,45) "1,20"</t>
  </si>
  <si>
    <t>2,7*1,94 "1,21"</t>
  </si>
  <si>
    <t>2,7*1,39 "1,22"</t>
  </si>
  <si>
    <t>783</t>
  </si>
  <si>
    <t>Dokončovací práce - nátěry</t>
  </si>
  <si>
    <t>33</t>
  </si>
  <si>
    <t>783301303</t>
  </si>
  <si>
    <t>Příprava podkladu zámečnických konstrukcí před provedením nátěru odrezivění odrezovačem bezoplachovým</t>
  </si>
  <si>
    <t>1000270072</t>
  </si>
  <si>
    <t>https://podminky.urs.cz/item/CS_URS_2025_01/783301303</t>
  </si>
  <si>
    <t>11*0,95*(0,12+0,12+0,058+0,058+0,053+0,053) "Pr1 - I 120"</t>
  </si>
  <si>
    <t>14*3*1,4*(0,14+0,14+0,066+0,066+0,06+0,06) "Pr2 - I 140"</t>
  </si>
  <si>
    <t>34</t>
  </si>
  <si>
    <t>783301313</t>
  </si>
  <si>
    <t>Příprava podkladu zámečnických konstrukcí před provedením nátěru odmaštění odmašťovačem ředidlovým</t>
  </si>
  <si>
    <t>-853074639</t>
  </si>
  <si>
    <t>https://podminky.urs.cz/item/CS_URS_2025_01/783301313</t>
  </si>
  <si>
    <t>35</t>
  </si>
  <si>
    <t>783301401</t>
  </si>
  <si>
    <t>Příprava podkladu zámečnických konstrukcí před provedením nátěru ometení</t>
  </si>
  <si>
    <t>-573051651</t>
  </si>
  <si>
    <t>https://podminky.urs.cz/item/CS_URS_2025_01/783301401</t>
  </si>
  <si>
    <t>36</t>
  </si>
  <si>
    <t>783314203</t>
  </si>
  <si>
    <t>Základní antikorozní nátěr zámečnických konstrukcí jednonásobný syntetický samozákladující</t>
  </si>
  <si>
    <t>-1188113823</t>
  </si>
  <si>
    <t>https://podminky.urs.cz/item/CS_URS_2025_01/783314203</t>
  </si>
  <si>
    <t>37</t>
  </si>
  <si>
    <t>783317105</t>
  </si>
  <si>
    <t>Krycí nátěr (email) zámečnických konstrukcí jednonásobný syntetický samozákladující</t>
  </si>
  <si>
    <t>-1110501843</t>
  </si>
  <si>
    <t>https://podminky.urs.cz/item/CS_URS_2025_01/783317105</t>
  </si>
  <si>
    <t>784</t>
  </si>
  <si>
    <t>Dokončovací práce - malby a tapety</t>
  </si>
  <si>
    <t>38</t>
  </si>
  <si>
    <t>784121001</t>
  </si>
  <si>
    <t>Oškrabání malby v místnostech výšky do 3,80 m</t>
  </si>
  <si>
    <t>664451646</t>
  </si>
  <si>
    <t>https://podminky.urs.cz/item/CS_URS_2025_01/784121001</t>
  </si>
  <si>
    <t>301,296 "omítky stěn"</t>
  </si>
  <si>
    <t>226,95 "omítky stropů"</t>
  </si>
  <si>
    <t>02 - Stavební úpravy</t>
  </si>
  <si>
    <t xml:space="preserve">    6 - Úpravy povrchů, podlahy a osazování výplní</t>
  </si>
  <si>
    <t xml:space="preserve">      61 - Úprava povrchů vnitřních</t>
  </si>
  <si>
    <t xml:space="preserve">      94 - Lešení a stavební výtahy</t>
  </si>
  <si>
    <t xml:space="preserve">      95 - Různé dokončovací konstrukce a práce pozemních staveb</t>
  </si>
  <si>
    <t xml:space="preserve">    713 - Izolace tepelné</t>
  </si>
  <si>
    <t>310236241</t>
  </si>
  <si>
    <t>Zazdívka otvorů ve zdivu nadzákladovém cihlami pálenými plochy přes 0,0225 m2 do 0,09 m2, ve zdi tl. do 300 mm</t>
  </si>
  <si>
    <t>-787234330</t>
  </si>
  <si>
    <t>https://podminky.urs.cz/item/CS_URS_2025_01/310236241</t>
  </si>
  <si>
    <t>310238211</t>
  </si>
  <si>
    <t>Zazdívka otvorů ve zdivu nadzákladovém cihlami pálenými plochy přes 0,25 m2 do 1 m2 na maltu vápenocementovou</t>
  </si>
  <si>
    <t>-1881174223</t>
  </si>
  <si>
    <t>https://podminky.urs.cz/item/CS_URS_2025_01/310238211</t>
  </si>
  <si>
    <t>0,49*0,35*2,05</t>
  </si>
  <si>
    <t>0,51*0,43*2,05</t>
  </si>
  <si>
    <t>0,5*0,39*2,05</t>
  </si>
  <si>
    <t>0,51*0,38*2,05</t>
  </si>
  <si>
    <t>310239211</t>
  </si>
  <si>
    <t>Zazdívka otvorů ve zdivu nadzákladovém cihlami pálenými plochy přes 1 m2 do 4 m2 na maltu vápenocementovou</t>
  </si>
  <si>
    <t>1764138600</t>
  </si>
  <si>
    <t>https://podminky.urs.cz/item/CS_URS_2025_01/310239211</t>
  </si>
  <si>
    <t>0,32*1,26*2,05</t>
  </si>
  <si>
    <t>0,49*0,76*2,05</t>
  </si>
  <si>
    <t>0,49*0,98*2,05</t>
  </si>
  <si>
    <t>0,49*0,72*2,05</t>
  </si>
  <si>
    <t>0,49*0,85*2,05</t>
  </si>
  <si>
    <t>0,49*1,02*2,05</t>
  </si>
  <si>
    <t>0,49*0,49*2,05</t>
  </si>
  <si>
    <t>0,35*0,83*2,05</t>
  </si>
  <si>
    <t>0,5*0,84*2,05</t>
  </si>
  <si>
    <t>0,5*1,01*2,05</t>
  </si>
  <si>
    <t>0,51*0,78*2,05</t>
  </si>
  <si>
    <t>Úpravy povrchů, podlahy a osazování výplní</t>
  </si>
  <si>
    <t>61</t>
  </si>
  <si>
    <t>Úprava povrchů vnitřních</t>
  </si>
  <si>
    <t>612131101</t>
  </si>
  <si>
    <t>Podkladní a spojovací vrstva vnitřních omítaných ploch cementový postřik nanášený ručně celoplošně stěn</t>
  </si>
  <si>
    <t>434136720</t>
  </si>
  <si>
    <t>https://podminky.urs.cz/item/CS_URS_2025_01/612131101</t>
  </si>
  <si>
    <t>2,05*(1,26+0,76+0,9+0,35+0,67+0,79+0,9+0,49+0,9+0,37+0,32+0,78+0,34+0,9+0,63) "101"</t>
  </si>
  <si>
    <t>2,05*0,68+0,4*(2,05+0,9+2,05) "102"</t>
  </si>
  <si>
    <t>2,05*0,68+0,38*(2,05+0,9+2,05) "105"</t>
  </si>
  <si>
    <t>0,4*(2,05+0,9+2,05) "108"</t>
  </si>
  <si>
    <t>2,05*1,01 "110"</t>
  </si>
  <si>
    <t>0,38*(2,05+0,9+2,05) "111"</t>
  </si>
  <si>
    <t>2,05*0,98 "113"</t>
  </si>
  <si>
    <t>0,39*(2,05+0,9+2,05) "114"</t>
  </si>
  <si>
    <t>2,05*0,22 "116"</t>
  </si>
  <si>
    <t>0,38*(2,05+0,9+2,05) "117"</t>
  </si>
  <si>
    <t>2,05*0,225 "119"</t>
  </si>
  <si>
    <t>0,39*(2,05+0,9+2,05) "120"</t>
  </si>
  <si>
    <t>2,05*0,74 "122"</t>
  </si>
  <si>
    <t>0,38*(2,05+0,9+2,05) "123"</t>
  </si>
  <si>
    <t>2,05*(0,72+0,75) "125"</t>
  </si>
  <si>
    <t>0,39*(2,05+0,9+2,05) "126"</t>
  </si>
  <si>
    <t>2,05*0,225 "128"</t>
  </si>
  <si>
    <t>0,38*(2,05+0,6+2,05) "129"</t>
  </si>
  <si>
    <t>2,05*1,02 "131"</t>
  </si>
  <si>
    <t>0,4*(2,05+0,9+2,05) "132"</t>
  </si>
  <si>
    <t>2,05*0,49+0,38*(2,05+0,9+2,05) "135"</t>
  </si>
  <si>
    <t>2,05*0,83+0,4*(2,05+0,9+2,05) "138"</t>
  </si>
  <si>
    <t>2,05*0,33 "140"</t>
  </si>
  <si>
    <t>2,05*0,13+0,38*(2,05+0,9+2,05) "141"</t>
  </si>
  <si>
    <t>2,05*0,67 "143"</t>
  </si>
  <si>
    <t>612321121</t>
  </si>
  <si>
    <t>Omítka vápenocementová vnitřních ploch nanášená ručně jednovrstvá, tloušťky do 10 mm hladká svislých konstrukcí stěn</t>
  </si>
  <si>
    <t>-1483181561</t>
  </si>
  <si>
    <t>https://podminky.urs.cz/item/CS_URS_2025_01/612321121</t>
  </si>
  <si>
    <t>612321141</t>
  </si>
  <si>
    <t>Omítka vápenocementová vnitřních ploch nanášená ručně dvouvrstvá, tloušťky jádrové omítky do 10 mm a tloušťky štuku do 3 mm štuková svislých konstrukcí stěn</t>
  </si>
  <si>
    <t>-1854333566</t>
  </si>
  <si>
    <t>https://podminky.urs.cz/item/CS_URS_2025_01/612321141</t>
  </si>
  <si>
    <t>612321191</t>
  </si>
  <si>
    <t>Omítka vápenocementová vnitřních ploch nanášená ručně Příplatek k cenám za každých dalších i započatých 5 mm tloušťky omítky přes 10 mm stěn</t>
  </si>
  <si>
    <t>-1286553095</t>
  </si>
  <si>
    <t>https://podminky.urs.cz/item/CS_URS_2025_01/612321191</t>
  </si>
  <si>
    <t>612325412</t>
  </si>
  <si>
    <t>Oprava vápenocementové omítky vnitřních ploch hladké, tl. do 20 mm stěn, v rozsahu opravované plochy přes 10 do 30%</t>
  </si>
  <si>
    <t>-1388561530</t>
  </si>
  <si>
    <t>https://podminky.urs.cz/item/CS_URS_2025_01/612325412</t>
  </si>
  <si>
    <t>2,7*(2,0+1,34) "104"</t>
  </si>
  <si>
    <t>2,7*(2,0+1,34) "107"</t>
  </si>
  <si>
    <t>2,7*1,915-2,05*1,01 "110"</t>
  </si>
  <si>
    <t>2,7*1,9-2,05*0,98 "113"</t>
  </si>
  <si>
    <t>2,7*1,95-2,05*0,22 "116"</t>
  </si>
  <si>
    <t>2,7*1,995-2,05*0,225 "119"</t>
  </si>
  <si>
    <t>2,7*(2,0+1,34)-2,05*0,74 "122"</t>
  </si>
  <si>
    <t>2,7*(2,0+1,34)-2,05*(0,72+0,75) "125"</t>
  </si>
  <si>
    <t>2,7*1,915-2,05*0,225 "128"</t>
  </si>
  <si>
    <t>2,7*1,9-2,05*1,02 "131"</t>
  </si>
  <si>
    <t>2,7*(1,1+2,24) "134"</t>
  </si>
  <si>
    <t>2,7*1,95 "137"</t>
  </si>
  <si>
    <t>2,7*(1,095+2,24)-2,05*0,33 "140"</t>
  </si>
  <si>
    <t>2,7*1,1-2,05*0,67 "143"</t>
  </si>
  <si>
    <t>612325417</t>
  </si>
  <si>
    <t>Oprava vápenocementové omítky vnitřních ploch hladké, tl. do 20 mm, s celoplošným přeštukováním, tl. štuku do 3 mm stěn, v rozsahu opravované plochy přes 10 do 30%</t>
  </si>
  <si>
    <t>-316657407</t>
  </si>
  <si>
    <t>https://podminky.urs.cz/item/CS_URS_2025_01/612325417</t>
  </si>
  <si>
    <t>2,7*56,56-2,05*(2,92+0,9+0,9+1,25+0,67+1,69+0,9+0,9+1,39+1,8+1,0+1,27+0,9+1,22+1,68+1,24+0,9+0,9+1,53+0,98) "101"</t>
  </si>
  <si>
    <t>2,7*1,58-2,05*1,58 "102"</t>
  </si>
  <si>
    <t>2,7*(3,68+3,29)-1,72*1,44+0,31*(1,44+1,72+1,44) "103"</t>
  </si>
  <si>
    <t>2,7*1,58-2,05*1,58 "105"</t>
  </si>
  <si>
    <t>2,7*(3,68+3,3)-1,72*1,45+0,41*(1,45+1,72+1,45) "106"</t>
  </si>
  <si>
    <t>2,7*1,665-2,05*0,9 "108"</t>
  </si>
  <si>
    <t>2,7*3,68-1,72*1,45+0,31*(1,45+1,72+1,45) "109"</t>
  </si>
  <si>
    <t>2,7*1,665-2,05*0,9 "111"</t>
  </si>
  <si>
    <t>2,7*3,665-1,72*1,47+0,41*(1,47+1,72+1,47) "112"</t>
  </si>
  <si>
    <t>2,7*(1,59+1,34)-2,05*0,9 "114"</t>
  </si>
  <si>
    <t>2,7*(3,666+3,29)-1,72*1,45+0,31*(1,45+1,72+1,45) "115"</t>
  </si>
  <si>
    <t>2,7*(1,6+1,34)-2,05*0,9 "117"</t>
  </si>
  <si>
    <t>2,7*(3,65+3,3)-1,72*1,45+0,41*(1,45+1,72+1,45) "118"</t>
  </si>
  <si>
    <t>2,7*1,58-2,05*0,9 "120"</t>
  </si>
  <si>
    <t>2,7*(3,68+3,29)-1,72*1,45+0,31*(1,45+1,72+1,45) "121"</t>
  </si>
  <si>
    <t>2,7*1,55-2,05*0,9 "123"</t>
  </si>
  <si>
    <t>2,7*(3,65+3,3)-1,72*1,45+0,41*(1,45+1,72+1,45) "124"</t>
  </si>
  <si>
    <t>2,7*1,665-2,05*0,9 "126"</t>
  </si>
  <si>
    <t>2,7*3,68-1,72*1,45+0,31*(1,45+1,72+1,45) "127"</t>
  </si>
  <si>
    <t>2,7*1,695-2,05*0,9 "129"</t>
  </si>
  <si>
    <t>2,7*3,695-1,72*1,45+0,41*(1,45+1,72+1,45) "130"</t>
  </si>
  <si>
    <t>2,7*1,862-2,05*0,9 "132"</t>
  </si>
  <si>
    <t>2,7*(3,084+2,39)-1,72*1,45+0,31*(1,45+1,72+1,45) "133"</t>
  </si>
  <si>
    <t>2,7*1,6-2,05*0,9 "135"</t>
  </si>
  <si>
    <t>2,7*3,65-1,72*1,45+0,41*(1,45+1,72+1,45) "136"</t>
  </si>
  <si>
    <t>2,7*(1,5+2,24)-2,05*(0,9+0,83) "138"</t>
  </si>
  <si>
    <t>2,7*(2,99+2,64+2,99)-1,72*1,45+0,33*(1,45+1,72+1,45) "139"</t>
  </si>
  <si>
    <t>2,7*(1,698+1,34)-2,05*1,04 "141"</t>
  </si>
  <si>
    <t>2,7*(2,898+3,3)-1,72*1,45+0,41*(1,45+1,72+1,45) "142"</t>
  </si>
  <si>
    <t>611325417</t>
  </si>
  <si>
    <t>Oprava vápenocementové omítky vnitřních ploch hladké, tl. do 20 mm, s celoplošným přeštukováním, tl. štuku do 3 mm stropů, v rozsahu opravované plochy přes 10 do 30%</t>
  </si>
  <si>
    <t>539430640</t>
  </si>
  <si>
    <t>https://podminky.urs.cz/item/CS_URS_2025_01/611325417</t>
  </si>
  <si>
    <t>11,53 "103"</t>
  </si>
  <si>
    <t>11,57 "106"</t>
  </si>
  <si>
    <t>11,53 "109"</t>
  </si>
  <si>
    <t>11,52 "112"</t>
  </si>
  <si>
    <t>11,54 "115"</t>
  </si>
  <si>
    <t>11,61 "118"</t>
  </si>
  <si>
    <t>11,47 "121"</t>
  </si>
  <si>
    <t>11,47 "124"</t>
  </si>
  <si>
    <t>11,53 "127"</t>
  </si>
  <si>
    <t>11,51 "130"</t>
  </si>
  <si>
    <t>8,49 "133"</t>
  </si>
  <si>
    <t>11,6 "136"</t>
  </si>
  <si>
    <t>7,43"139"</t>
  </si>
  <si>
    <t>7,86 "142"</t>
  </si>
  <si>
    <t>629991011</t>
  </si>
  <si>
    <t>Zakrytí vnějších ploch před znečištěním včetně pozdějšího odkrytí výplní otvorů a svislých ploch fólií přilepenou lepící páskou</t>
  </si>
  <si>
    <t>1680110107</t>
  </si>
  <si>
    <t>https://podminky.urs.cz/item/CS_URS_2025_01/629991011</t>
  </si>
  <si>
    <t>1,72*1,44 "103"</t>
  </si>
  <si>
    <t>1,72*1,45 "106"</t>
  </si>
  <si>
    <t>1,72*1,45 "109"</t>
  </si>
  <si>
    <t>1,72*1,47 "112"</t>
  </si>
  <si>
    <t>1,72*1,45 "115"</t>
  </si>
  <si>
    <t>1,72*1,45 "118"</t>
  </si>
  <si>
    <t>1,72*1,45 "121"</t>
  </si>
  <si>
    <t>1,72*1,45 "124"</t>
  </si>
  <si>
    <t>1,72*1,45 "127"</t>
  </si>
  <si>
    <t>1,72*1,45 "130"</t>
  </si>
  <si>
    <t>1,72*1,45 "133"</t>
  </si>
  <si>
    <t>1,72*1,45 "136"</t>
  </si>
  <si>
    <t>1,72*1,45 "139"</t>
  </si>
  <si>
    <t>1,72*1,45 "142"</t>
  </si>
  <si>
    <t>94</t>
  </si>
  <si>
    <t>Lešení a stavební výtahy</t>
  </si>
  <si>
    <t>949101112</t>
  </si>
  <si>
    <t>Lešení pomocné pracovní pro objekty pozemních staveb pro zatížení do 150 kg/m2, o výšce lešeňové podlahy přes 1,9 do 3,5 m</t>
  </si>
  <si>
    <t>-805057741</t>
  </si>
  <si>
    <t>https://podminky.urs.cz/item/CS_URS_2025_01/949101112</t>
  </si>
  <si>
    <t>53,31 "101"</t>
  </si>
  <si>
    <t>2,6 "102"</t>
  </si>
  <si>
    <t>12,1 "103"</t>
  </si>
  <si>
    <t>2,72 "104"</t>
  </si>
  <si>
    <t>2,59 "105"</t>
  </si>
  <si>
    <t>12,14 "106"</t>
  </si>
  <si>
    <t>2,72 "107"</t>
  </si>
  <si>
    <t>2,73 "108"</t>
  </si>
  <si>
    <t>12,1 "109"</t>
  </si>
  <si>
    <t>2,6 "110"</t>
  </si>
  <si>
    <t>2,72 "111"</t>
  </si>
  <si>
    <t>12,09 "112"</t>
  </si>
  <si>
    <t>2,58 "113"</t>
  </si>
  <si>
    <t>2,6 "114"</t>
  </si>
  <si>
    <t>12,12 "115"</t>
  </si>
  <si>
    <t>2,69 "116"</t>
  </si>
  <si>
    <t>2,61 "117"</t>
  </si>
  <si>
    <t>12,18 "118"</t>
  </si>
  <si>
    <t>2,71 "119"</t>
  </si>
  <si>
    <t>2,6 "120"</t>
  </si>
  <si>
    <t>12,05 "121"</t>
  </si>
  <si>
    <t>2,73 "122"</t>
  </si>
  <si>
    <t>2,55 "123"</t>
  </si>
  <si>
    <t>12,05 "124"</t>
  </si>
  <si>
    <t>2,72 "125"</t>
  </si>
  <si>
    <t>2,73 "126"</t>
  </si>
  <si>
    <t>12,1 "127"</t>
  </si>
  <si>
    <t>2,6 "128"</t>
  </si>
  <si>
    <t>2,76 "129"</t>
  </si>
  <si>
    <t>12,07 "130"</t>
  </si>
  <si>
    <t>2,58 "131"</t>
  </si>
  <si>
    <t>3,02 "132"</t>
  </si>
  <si>
    <t>9,07 "133"</t>
  </si>
  <si>
    <t>2,45 "134"</t>
  </si>
  <si>
    <t>2,62 "135"</t>
  </si>
  <si>
    <t>12,18 "136"</t>
  </si>
  <si>
    <t>2,71 "137"</t>
  </si>
  <si>
    <t>3,75 "138"</t>
  </si>
  <si>
    <t>8,05 "139"</t>
  </si>
  <si>
    <t>2,39 "140"</t>
  </si>
  <si>
    <t>2,75 "141"</t>
  </si>
  <si>
    <t>8,48 "142"</t>
  </si>
  <si>
    <t>2,43 "143"</t>
  </si>
  <si>
    <t>95</t>
  </si>
  <si>
    <t>Různé dokončovací konstrukce a práce pozemních staveb</t>
  </si>
  <si>
    <t>952901111</t>
  </si>
  <si>
    <t>Vyčištění budov nebo objektů před předáním do užívání budov bytové nebo občanské výstavby, světlé výšky podlaží do 4 m</t>
  </si>
  <si>
    <t>-1006919628</t>
  </si>
  <si>
    <t>https://podminky.urs.cz/item/CS_URS_2025_01/952901111</t>
  </si>
  <si>
    <t>950000001R</t>
  </si>
  <si>
    <t>Stavební přípomoce a prostupy profesí TZB</t>
  </si>
  <si>
    <t>kpl</t>
  </si>
  <si>
    <t>-1923444773</t>
  </si>
  <si>
    <t>092203008</t>
  </si>
  <si>
    <t>Náklady na opatření PBŘ - značení, PHP, příslušenství</t>
  </si>
  <si>
    <t>2127781647</t>
  </si>
  <si>
    <t>414753748</t>
  </si>
  <si>
    <t>713</t>
  </si>
  <si>
    <t>Izolace tepelné</t>
  </si>
  <si>
    <t>713131651</t>
  </si>
  <si>
    <t>Montáž tepelné izolace ostatních konstrukcí rohožemi, pásy, deskami, dílci, bloky (izolační materiál ve specifikaci) vložením jednovrstvě</t>
  </si>
  <si>
    <t>754731664</t>
  </si>
  <si>
    <t>https://podminky.urs.cz/item/CS_URS_2025_01/713131651</t>
  </si>
  <si>
    <t>K01:</t>
  </si>
  <si>
    <t>3,29*0,1625 "103"</t>
  </si>
  <si>
    <t>3,3*0,1625 "106"</t>
  </si>
  <si>
    <t>3,29*0,1625 "109"</t>
  </si>
  <si>
    <t>3,3*0,1625 "112"</t>
  </si>
  <si>
    <t>3,29*0,1625 "115"</t>
  </si>
  <si>
    <t>3,3*0,1625 "118"</t>
  </si>
  <si>
    <t>3,29*0,1625 "121"</t>
  </si>
  <si>
    <t>3,3*0,1625 "124"</t>
  </si>
  <si>
    <t>3,29*0,1625 "127"</t>
  </si>
  <si>
    <t>3,3*0,1625 "130"</t>
  </si>
  <si>
    <t>3,29*0,1625 "133"</t>
  </si>
  <si>
    <t>3,3*0,1625 "136"</t>
  </si>
  <si>
    <t>2,99*0,1625 "139"</t>
  </si>
  <si>
    <t>3,3*0,1625 "142"</t>
  </si>
  <si>
    <t>M</t>
  </si>
  <si>
    <t>63152483</t>
  </si>
  <si>
    <t>deska tepelně izolační minerální univerzální λ=0,033-0,035</t>
  </si>
  <si>
    <t>-576448041</t>
  </si>
  <si>
    <t>3,29*0,1625*0,1625*1,1</t>
  </si>
  <si>
    <t>3,3*0,1625*0,1625*1,1</t>
  </si>
  <si>
    <t>2,99*0,1625*0,1625*1,1</t>
  </si>
  <si>
    <t>998713121</t>
  </si>
  <si>
    <t>Přesun hmot pro izolace tepelné stanovený z hmotnosti přesunovaného materiálu vodorovná dopravní vzdálenost do 50 m ruční (bez užití mechanizace) v objektech výšky do 6 m</t>
  </si>
  <si>
    <t>-1949023287</t>
  </si>
  <si>
    <t>https://podminky.urs.cz/item/CS_URS_2025_01/998713121</t>
  </si>
  <si>
    <t>763111333</t>
  </si>
  <si>
    <t>Příčka ze sádrokartonových desek s nosnou konstrukcí z jednoduchých ocelových profilů UW, CW jednoduše opláštěná deskou impregnovanou H2 tl. 12,5 mm, příčka tl. 100 mm, profil 75, s izolací, EI 30, Rw do 45 dB</t>
  </si>
  <si>
    <t>1700631501</t>
  </si>
  <si>
    <t>https://podminky.urs.cz/item/CS_URS_2025_01/763111333</t>
  </si>
  <si>
    <t>St2:</t>
  </si>
  <si>
    <t>2,7*(3,68+1,64+3,665+1,64+3,65+1,64+3,65+1,64+3,695+1,2+1,64+3,65+1,64+1,698+1,2+2,34)</t>
  </si>
  <si>
    <t>2,7*(3,68+1,64+3,68+1,64+3,666+1,64+3,68+1,64+3,68+1,64+1,862+1,222+2,34+3,189+2,24)</t>
  </si>
  <si>
    <t>-0,9*2,05*14-0,8*2,05*14 "odpočet otvorů"</t>
  </si>
  <si>
    <t>763112322</t>
  </si>
  <si>
    <t>Příčka mezibytová ze sádrokartonových desek s nosnou konstrukcí ze zdvojených ocelových profilů UW, CW dvojitě opláštěná deskami protipožárními DF tl. 2 x 12,5 mm s dvojitou izolací, EI 90, příčka tl. 155 mm, profil 50, Rw do 66 dB</t>
  </si>
  <si>
    <t>-1033215073</t>
  </si>
  <si>
    <t>https://podminky.urs.cz/item/CS_URS_2025_01/763112322</t>
  </si>
  <si>
    <t>St1:</t>
  </si>
  <si>
    <t>2,7*(4,74*5+4,73*4)</t>
  </si>
  <si>
    <t>763181420</t>
  </si>
  <si>
    <t>Výplně otvorů konstrukcí ze sádrokartonových desek ztužující výplň otvoru pro dveře s UA a UW profilem, výšky příčky do 2,80 m</t>
  </si>
  <si>
    <t>374133594</t>
  </si>
  <si>
    <t>https://podminky.urs.cz/item/CS_URS_2025_01/763181420</t>
  </si>
  <si>
    <t>14+14 "odpočet otvorů"</t>
  </si>
  <si>
    <t>763111717</t>
  </si>
  <si>
    <t>Příčka ze sádrokartonových desek ostatní konstrukce a práce na příčkách ze sádrokartonových desek základní penetrační nátěr (oboustranný)</t>
  </si>
  <si>
    <t>2021217063</t>
  </si>
  <si>
    <t>https://podminky.urs.cz/item/CS_URS_2025_01/763111717</t>
  </si>
  <si>
    <t>2,7*(3,68+1,64+3,665+1,64+3,65+1,64+3,65+1,64+3,695+1,64+3,65+1,64+1,698+1,2+2,34)</t>
  </si>
  <si>
    <t>763121590</t>
  </si>
  <si>
    <t>Stěna předsazená ze sádrokartonových desek pro osazení závěsného WC s nosnou konstrukcí z ocelových profilů CW, UW dvojitě opláštěná deskami impregnovanými H2 tl. 2x12,5 mm bez izolace, stěna tl. 125 - 250 mm, profil 50</t>
  </si>
  <si>
    <t>-1846172735</t>
  </si>
  <si>
    <t>https://podminky.urs.cz/item/CS_URS_2025_01/763121590</t>
  </si>
  <si>
    <t>1,2*(0,6+0,125)+0,125*0,6 "134"</t>
  </si>
  <si>
    <t>1,2*(0,6+0,125)+0,125*0,6 "140"</t>
  </si>
  <si>
    <t>1,2*(0,6+0,125)+0,125*0,6 "143"</t>
  </si>
  <si>
    <t>763121751</t>
  </si>
  <si>
    <t>Stěna předsazená ze sádrokartonových desek Příplatek k cenám za plochu do 6 m2 jednotlivě</t>
  </si>
  <si>
    <t>-670305603</t>
  </si>
  <si>
    <t>https://podminky.urs.cz/item/CS_URS_2025_01/763121751</t>
  </si>
  <si>
    <t>763121714</t>
  </si>
  <si>
    <t>Stěna předsazená ze sádrokartonových desek ostatní konstrukce a práce na předsazených stěnách ze sádrokartonových desek základní penetrační nátěr</t>
  </si>
  <si>
    <t>748833368</t>
  </si>
  <si>
    <t>https://podminky.urs.cz/item/CS_URS_2025_01/763121714</t>
  </si>
  <si>
    <t>763131411</t>
  </si>
  <si>
    <t>Podhled ze sádrokartonových desek dvouvrstvá zavěšená spodní konstrukce z ocelových profilů CD, UD jednoduše opláštěná deskou standardní A, tl. 12,5 mm, bez izolace</t>
  </si>
  <si>
    <t>-1591881588</t>
  </si>
  <si>
    <t>https://podminky.urs.cz/item/CS_URS_2025_01/763131411</t>
  </si>
  <si>
    <t>0,58 "103"</t>
  </si>
  <si>
    <t>0,58 "106"</t>
  </si>
  <si>
    <t>0,58 "109"</t>
  </si>
  <si>
    <t>0,58 "112"</t>
  </si>
  <si>
    <t>0,58 "115"</t>
  </si>
  <si>
    <t>0,58 "118"</t>
  </si>
  <si>
    <t>0,58 "121"</t>
  </si>
  <si>
    <t>0,58 "124"</t>
  </si>
  <si>
    <t>0,58 "127"</t>
  </si>
  <si>
    <t>0,58 "130"</t>
  </si>
  <si>
    <t>0,58 "133"</t>
  </si>
  <si>
    <t>0,58 "136"</t>
  </si>
  <si>
    <t>0,52 "139"</t>
  </si>
  <si>
    <t>0,58 "142"</t>
  </si>
  <si>
    <t>763131451</t>
  </si>
  <si>
    <t>Podhled ze sádrokartonových desek dvouvrstvá zavěšená spodní konstrukce z ocelových profilů CD, UD jednoduše opláštěná deskou impregnovanou H2, tl. 12,5 mm, bez izolace</t>
  </si>
  <si>
    <t>-831884774</t>
  </si>
  <si>
    <t>https://podminky.urs.cz/item/CS_URS_2025_01/763131451</t>
  </si>
  <si>
    <t>Po1:</t>
  </si>
  <si>
    <t>51,72 "101"</t>
  </si>
  <si>
    <t>2,12 "102"</t>
  </si>
  <si>
    <t>2,68 "104"</t>
  </si>
  <si>
    <t>2,12 "105"</t>
  </si>
  <si>
    <t>2,68 "107"</t>
  </si>
  <si>
    <t>2,25 "108"</t>
  </si>
  <si>
    <t>2,56 "110"</t>
  </si>
  <si>
    <t>2,24 "111"</t>
  </si>
  <si>
    <t>2,54 "113"</t>
  </si>
  <si>
    <t>2,11 "114"</t>
  </si>
  <si>
    <t>2,65 "116"</t>
  </si>
  <si>
    <t>2,14 "117"</t>
  </si>
  <si>
    <t>2,67 "119"</t>
  </si>
  <si>
    <t>2,12 "120"</t>
  </si>
  <si>
    <t>2,69 "122"</t>
  </si>
  <si>
    <t>2,08 "123"</t>
  </si>
  <si>
    <t>2,68 "125"</t>
  </si>
  <si>
    <t>2,24 "126"</t>
  </si>
  <si>
    <t>2,56 "128"</t>
  </si>
  <si>
    <t>2,28 "129"</t>
  </si>
  <si>
    <t>2,55 "131"</t>
  </si>
  <si>
    <t>2,51 "132"</t>
  </si>
  <si>
    <t>2,49 "134"</t>
  </si>
  <si>
    <t>2,14 "135"</t>
  </si>
  <si>
    <t>2,67 "137"</t>
  </si>
  <si>
    <t>3,36 "138"</t>
  </si>
  <si>
    <t>2,42 "140"</t>
  </si>
  <si>
    <t>2,27 "141"</t>
  </si>
  <si>
    <t>2,46 "143"</t>
  </si>
  <si>
    <t>763131721</t>
  </si>
  <si>
    <t>Podhled ze sádrokartonových desek ostatní práce a konstrukce na podhledech ze sádrokartonových desek skokové změny výšky podhledu do 0,5 m</t>
  </si>
  <si>
    <t>-914719301</t>
  </si>
  <si>
    <t>https://podminky.urs.cz/item/CS_URS_2025_01/763131721</t>
  </si>
  <si>
    <t>3,29 "103"</t>
  </si>
  <si>
    <t>3,3 "106"</t>
  </si>
  <si>
    <t>3,29 "109"</t>
  </si>
  <si>
    <t>3,3 "112"</t>
  </si>
  <si>
    <t>3,29 "115"</t>
  </si>
  <si>
    <t>3,3 "118"</t>
  </si>
  <si>
    <t>3,29 "121"</t>
  </si>
  <si>
    <t>3,3 "124"</t>
  </si>
  <si>
    <t>3,29 "127"</t>
  </si>
  <si>
    <t>3,3 "130"</t>
  </si>
  <si>
    <t>3,29 "133"</t>
  </si>
  <si>
    <t>3,3 "136"</t>
  </si>
  <si>
    <t>2,99 "139"</t>
  </si>
  <si>
    <t>3,3 "142"</t>
  </si>
  <si>
    <t>763131761</t>
  </si>
  <si>
    <t>Podhled ze sádrokartonových desek Příplatek k cenám za plochu do 3 m2 jednotlivě</t>
  </si>
  <si>
    <t>240233212</t>
  </si>
  <si>
    <t>https://podminky.urs.cz/item/CS_URS_2025_01/763131761</t>
  </si>
  <si>
    <t>0,58+0,175*3,29 "103"</t>
  </si>
  <si>
    <t>0,58+0,175*3,3 "106"</t>
  </si>
  <si>
    <t>0,58+0,175*3,29 "109"</t>
  </si>
  <si>
    <t>0,58+0,175*3,3 "112"</t>
  </si>
  <si>
    <t>0,58+0,175*3,29 "115"</t>
  </si>
  <si>
    <t>0,58+0,175*3,3 "118"</t>
  </si>
  <si>
    <t>0,58+0,175*3,29 "121"</t>
  </si>
  <si>
    <t>0,58+0,175*3,3 "124"</t>
  </si>
  <si>
    <t>0,58+0,175*3,29 "127"</t>
  </si>
  <si>
    <t>0,58+0,175*3,3 "130"</t>
  </si>
  <si>
    <t>0,58+0,175*3,29 "133"</t>
  </si>
  <si>
    <t>0,58+0,175*3,3 "136"</t>
  </si>
  <si>
    <t>0,52+0,175*2,99 "139"</t>
  </si>
  <si>
    <t>0,58+0,175*3,3 "142"</t>
  </si>
  <si>
    <t>763131714</t>
  </si>
  <si>
    <t>Podhled ze sádrokartonových desek ostatní práce a konstrukce na podhledech ze sádrokartonových desek základní penetrační nátěr</t>
  </si>
  <si>
    <t>-285772996</t>
  </si>
  <si>
    <t>https://podminky.urs.cz/item/CS_URS_2025_01/763131714</t>
  </si>
  <si>
    <t>998763331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</si>
  <si>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do 6 m</t>
  </si>
  <si>
    <t>-843718749</t>
  </si>
  <si>
    <t>https://podminky.urs.cz/item/CS_URS_2025_01/998763331</t>
  </si>
  <si>
    <t>766000D01R</t>
  </si>
  <si>
    <t>D+M - D01 - Dveře interiérové dřevěné obložkové plné otočné hladké 800/1970, včetně zárubně, veškerého příslušenství a parametrů dle tabulky vnitřních dveří v PD</t>
  </si>
  <si>
    <t>816794243</t>
  </si>
  <si>
    <t>P</t>
  </si>
  <si>
    <t>Poznámka k položce:_x000D_
DVEŘE INTERIÉROVÉ DŘEVĚNÉ OBLOŽKOVÉ PLNÉ OTOČNÉ HLADKÉ_x000D_
Skladba dveřního křídla: dřevěné hladké, povrch dýha_x000D_
Povrchová úprava: PU lak_x000D_
Zárubeň: dřevěná rámová obložková zárubeň, povrch dýha_x000D_
Kování: dle výběru investora/architekta_x000D_
Zámek: cylindrický zámek_x000D_
Požární odolnost: EI30 DP3-C</t>
  </si>
  <si>
    <t>8 "P"</t>
  </si>
  <si>
    <t>6 "L"</t>
  </si>
  <si>
    <t>766000D02R</t>
  </si>
  <si>
    <t>D+M - D02 - Dveře interiérové dřevěné obložkové prosklené otočné 800/1970, včetně zárubně, veškerého příslušenství a parametrů dle tabulky vnitřních dveří v PD</t>
  </si>
  <si>
    <t>-133602449</t>
  </si>
  <si>
    <t>Poznámka k položce:_x000D_
DVEŘE INTERIÉROVÉ DŘEVĚNÉ OBLOŽKOVÉ PROSKLENÉ OTOČNÉ_x000D_
Skladba dveřního křídla: dřevěný rám se skleněnou výplní, povrch dýha_x000D_
Povrchová úprava: PU lak_x000D_
Zárubeň: dřevěná rámová obložková zárubeň, povrch dýha_x000D_
Kování: dle výběru investora/architekta_x000D_
Zámek: cylindrický zámek_x000D_
Požární odolnost: bez požární odolnosti_x000D_
Poznámka: dveře budou na spodní straně podříznuty 10-15 mm pro přívod vzduchu</t>
  </si>
  <si>
    <t>766000D03R</t>
  </si>
  <si>
    <t>D+M - D03 - Dveře interiérové dřevěné plné posuvné hladké 700/1970, včetně pouzdra, zárubně, veškerého příslušenství a parametrů dle tabulky vnitřních dveří v PD</t>
  </si>
  <si>
    <t>229884254</t>
  </si>
  <si>
    <t>Poznámka k položce:_x000D_
DVEŘE INTERIÉROVÉ DŘEVĚNÉ PLNÉ POSUVNÉ HLADKÉ_x000D_
Skladba dveřního křídla: dřevěné hladké, povrch dýha_x000D_
Pouzdro: Stavební pouzdro pro jednokřídlé dveře_x000D_
Povrchová úprava: PU lak_x000D_
Zárubeň: dřevěná rámová obložková zárubeň, povrch dýha_x000D_
Kování: zápustné kování dle výběru investora/architekta_x000D_
Zámek: -_x000D_
Požární odolnost: bez požární odolnosti_x000D_
Poznámka: dodávka včetně dveřního pouzdra</t>
  </si>
  <si>
    <t>6 "P"</t>
  </si>
  <si>
    <t>8 "L"</t>
  </si>
  <si>
    <t>998766311</t>
  </si>
  <si>
    <t>Přesun hmot pro konstrukce truhlářské stanovený procentní sazbou (%) z ceny vodorovná dopravní vzdálenost do 50 m ruční (bez užití mechanizace) v objektech výšky do 6 m</t>
  </si>
  <si>
    <t>%</t>
  </si>
  <si>
    <t>-235449179</t>
  </si>
  <si>
    <t>https://podminky.urs.cz/item/CS_URS_2025_01/998766311</t>
  </si>
  <si>
    <t>771121025</t>
  </si>
  <si>
    <t>Příprava podkladu před provedením dlažby broušení podlah stávajícího podkladu před litím stěrky</t>
  </si>
  <si>
    <t>-1375366829</t>
  </si>
  <si>
    <t>https://podminky.urs.cz/item/CS_URS_2025_01/771121025</t>
  </si>
  <si>
    <t>P01a:</t>
  </si>
  <si>
    <t>P01b:</t>
  </si>
  <si>
    <t>P03:</t>
  </si>
  <si>
    <t>771111011</t>
  </si>
  <si>
    <t>Příprava podkladu před provedením dlažby vysátí podlah</t>
  </si>
  <si>
    <t>-1182272089</t>
  </si>
  <si>
    <t>https://podminky.urs.cz/item/CS_URS_2025_01/771111011</t>
  </si>
  <si>
    <t>39</t>
  </si>
  <si>
    <t>771151012</t>
  </si>
  <si>
    <t>Příprava podkladu před provedením dlažby samonivelační stěrka min. pevnosti 20 MPa, tloušťky přes 3 do 5 mm</t>
  </si>
  <si>
    <t>1149793354</t>
  </si>
  <si>
    <t>https://podminky.urs.cz/item/CS_URS_2025_01/771151012</t>
  </si>
  <si>
    <t>40</t>
  </si>
  <si>
    <t>771121011</t>
  </si>
  <si>
    <t>Příprava podkladu před provedením dlažby nátěr penetrační na podlahu</t>
  </si>
  <si>
    <t>1735776658</t>
  </si>
  <si>
    <t>https://podminky.urs.cz/item/CS_URS_2025_01/771121011</t>
  </si>
  <si>
    <t>41</t>
  </si>
  <si>
    <t>771591112</t>
  </si>
  <si>
    <t>Izolace podlahy pod dlažbu nátěrem nebo stěrkou ve dvou vrstvách</t>
  </si>
  <si>
    <t>44911519</t>
  </si>
  <si>
    <t>https://podminky.urs.cz/item/CS_URS_2025_01/771591112</t>
  </si>
  <si>
    <t>42</t>
  </si>
  <si>
    <t>771591264</t>
  </si>
  <si>
    <t>Izolace podlahy pod dlažbu těsnícími izolačními pásy mezi podlahou a stěnu</t>
  </si>
  <si>
    <t>326283459</t>
  </si>
  <si>
    <t>https://podminky.urs.cz/item/CS_URS_2025_01/771591264</t>
  </si>
  <si>
    <t>6,68-0,8 "104"</t>
  </si>
  <si>
    <t>6,68-0,8 "107"</t>
  </si>
  <si>
    <t>6,51-0,8 "110"</t>
  </si>
  <si>
    <t>6,48-0,8 "113"</t>
  </si>
  <si>
    <t>6,64-0,8 "116"</t>
  </si>
  <si>
    <t>6,67-0,8 "119"</t>
  </si>
  <si>
    <t>6,7-0,8 "122"</t>
  </si>
  <si>
    <t>6,68-0,8 "125"</t>
  </si>
  <si>
    <t>6,51-0,8 "128"</t>
  </si>
  <si>
    <t>6,48-0,8 "131"</t>
  </si>
  <si>
    <t>6,7-0,8 "134"</t>
  </si>
  <si>
    <t>6,67-0,8 "137"</t>
  </si>
  <si>
    <t>6,64-0,8 "140"</t>
  </si>
  <si>
    <t>6,68-0,8 "143"</t>
  </si>
  <si>
    <t>43</t>
  </si>
  <si>
    <t>771591241</t>
  </si>
  <si>
    <t>Izolace podlahy pod dlažbu těsnícími izolačními pásy vnitřní kout</t>
  </si>
  <si>
    <t>1866986028</t>
  </si>
  <si>
    <t>https://podminky.urs.cz/item/CS_URS_2025_01/771591241</t>
  </si>
  <si>
    <t>4 "104"</t>
  </si>
  <si>
    <t>4 "107"</t>
  </si>
  <si>
    <t>4 "110"</t>
  </si>
  <si>
    <t>4 "113"</t>
  </si>
  <si>
    <t>4 "116"</t>
  </si>
  <si>
    <t>4 "119"</t>
  </si>
  <si>
    <t>4 "122"</t>
  </si>
  <si>
    <t>4 "125"</t>
  </si>
  <si>
    <t>4 "128"</t>
  </si>
  <si>
    <t>4 "131"</t>
  </si>
  <si>
    <t>5 "134"</t>
  </si>
  <si>
    <t>4 "137"</t>
  </si>
  <si>
    <t>5 "140"</t>
  </si>
  <si>
    <t>5 "143"</t>
  </si>
  <si>
    <t>44</t>
  </si>
  <si>
    <t>771591242</t>
  </si>
  <si>
    <t>Izolace podlahy pod dlažbu těsnícími izolačními pásy vnější roh</t>
  </si>
  <si>
    <t>1671996229</t>
  </si>
  <si>
    <t>https://podminky.urs.cz/item/CS_URS_2025_01/771591242</t>
  </si>
  <si>
    <t>1 "134"</t>
  </si>
  <si>
    <t>1 "140"</t>
  </si>
  <si>
    <t>1 "143"</t>
  </si>
  <si>
    <t>45</t>
  </si>
  <si>
    <t>771574413</t>
  </si>
  <si>
    <t>Montáž podlah z dlaždic keramických lepených cementovým flexibilním lepidlem hladkých, tloušťky do 10 mm přes 2 do 4 ks/m2</t>
  </si>
  <si>
    <t>-1763171215</t>
  </si>
  <si>
    <t>https://podminky.urs.cz/item/CS_URS_2025_01/771574413</t>
  </si>
  <si>
    <t>46</t>
  </si>
  <si>
    <t>59761136R</t>
  </si>
  <si>
    <t>dlažba keramická imitující kámen R9 tl do 10mm formát 600x600mm</t>
  </si>
  <si>
    <t>19383276</t>
  </si>
  <si>
    <t>53,31*1,15</t>
  </si>
  <si>
    <t>47</t>
  </si>
  <si>
    <t>59761137R</t>
  </si>
  <si>
    <t>dlažba keramická imitující kámen R10 tl do 10mm formát 600x600mm</t>
  </si>
  <si>
    <t>-1987399748</t>
  </si>
  <si>
    <t>38,63*1,15</t>
  </si>
  <si>
    <t>36,63*1,15</t>
  </si>
  <si>
    <t>48</t>
  </si>
  <si>
    <t>771474112</t>
  </si>
  <si>
    <t>Montáž soklů z dlaždic keramických lepených flexibilním lepidlem rovných, výšky přes 65 do 90 mm</t>
  </si>
  <si>
    <t>-573033415</t>
  </si>
  <si>
    <t>https://podminky.urs.cz/item/CS_URS_2025_01/771474112</t>
  </si>
  <si>
    <t>6,63-0,9*2-0,8 "102"</t>
  </si>
  <si>
    <t>6,6-0,9*2-0,8 "105"</t>
  </si>
  <si>
    <t>6,82-0,9*2-0,8 "108"</t>
  </si>
  <si>
    <t>6,8-0,9*2-0,8 "111"</t>
  </si>
  <si>
    <t>6,62-0,9*2-0,8 "114"</t>
  </si>
  <si>
    <t>6,64-0,9*2-0,8 "117"</t>
  </si>
  <si>
    <t>6,63-0,9*2-0,8 "120"</t>
  </si>
  <si>
    <t>6,55-0,9*2-0,8 "123"</t>
  </si>
  <si>
    <t>6,82-0,9*2-0,8 "126"</t>
  </si>
  <si>
    <t>6,86-0,9*2-0,8 "129"</t>
  </si>
  <si>
    <t>7,21-0,9*2-0,8 "132"</t>
  </si>
  <si>
    <t>6,65-0,9*2-0,8 "135"</t>
  </si>
  <si>
    <t>8,27-0,9*2-0,8 "138"</t>
  </si>
  <si>
    <t>6,84-0,9*2-0,8 "141"</t>
  </si>
  <si>
    <t>56,56-0,9*14-1,0-0,98 "101"</t>
  </si>
  <si>
    <t>49</t>
  </si>
  <si>
    <t>59761184R</t>
  </si>
  <si>
    <t>sokl keramický řezaný z dlažby R9 tl do 10mm - krajové pásky dlaždice</t>
  </si>
  <si>
    <t>748962108</t>
  </si>
  <si>
    <t>41,98*1,15</t>
  </si>
  <si>
    <t>50</t>
  </si>
  <si>
    <t>59761185R</t>
  </si>
  <si>
    <t>sokl keramický řezaný z dlažby R10 tl do 10mm - krajové pásky dlaždice</t>
  </si>
  <si>
    <t>621952128</t>
  </si>
  <si>
    <t>59,54*1,15</t>
  </si>
  <si>
    <t>51</t>
  </si>
  <si>
    <t>771591115</t>
  </si>
  <si>
    <t>Podlahy - dokončovací práce spárování silikonem</t>
  </si>
  <si>
    <t>1126357675</t>
  </si>
  <si>
    <t>https://podminky.urs.cz/item/CS_URS_2025_01/771591115</t>
  </si>
  <si>
    <t>52</t>
  </si>
  <si>
    <t>771592011</t>
  </si>
  <si>
    <t>Čištění vnitřních ploch po položení dlažby podlah nebo schodišť chemickými prostředky</t>
  </si>
  <si>
    <t>971880259</t>
  </si>
  <si>
    <t>https://podminky.urs.cz/item/CS_URS_2025_01/771592011</t>
  </si>
  <si>
    <t>128,57</t>
  </si>
  <si>
    <t>101,52*0,08</t>
  </si>
  <si>
    <t>53</t>
  </si>
  <si>
    <t>998771121</t>
  </si>
  <si>
    <t>Přesun hmot pro podlahy z dlaždic stanovený z hmotnosti přesunovaného materiálu vodorovná dopravní vzdálenost do 50 m ruční (bez užití mechanizace) v objektech výšky do 6 m</t>
  </si>
  <si>
    <t>1094448734</t>
  </si>
  <si>
    <t>https://podminky.urs.cz/item/CS_URS_2025_01/998771121</t>
  </si>
  <si>
    <t>54</t>
  </si>
  <si>
    <t>775111115</t>
  </si>
  <si>
    <t>Příprava podkladu skládaných podlah a stěn broušení podlah stávajícího podkladu před litím stěrky</t>
  </si>
  <si>
    <t>-1924850365</t>
  </si>
  <si>
    <t>https://podminky.urs.cz/item/CS_URS_2025_01/775111115</t>
  </si>
  <si>
    <t>P02:</t>
  </si>
  <si>
    <t>55</t>
  </si>
  <si>
    <t>775111311</t>
  </si>
  <si>
    <t>Příprava podkladu skládaných podlah a stěn vysátí podlah</t>
  </si>
  <si>
    <t>1272416320</t>
  </si>
  <si>
    <t>https://podminky.urs.cz/item/CS_URS_2025_01/775111311</t>
  </si>
  <si>
    <t>56</t>
  </si>
  <si>
    <t>775121321</t>
  </si>
  <si>
    <t>Příprava podkladu skládaných podlah a stěn penetrace neředěná podlah</t>
  </si>
  <si>
    <t>-14524973</t>
  </si>
  <si>
    <t>https://podminky.urs.cz/item/CS_URS_2025_01/775121321</t>
  </si>
  <si>
    <t>57</t>
  </si>
  <si>
    <t>775141112</t>
  </si>
  <si>
    <t>Příprava podkladu skládaných podlah a stěn vyrovnání samonivelační stěrkou podlah min.pevnosti 20 MPa, tloušťky přes 3 do 5 mm</t>
  </si>
  <si>
    <t>-1529007218</t>
  </si>
  <si>
    <t>https://podminky.urs.cz/item/CS_URS_2025_01/775141112</t>
  </si>
  <si>
    <t>58</t>
  </si>
  <si>
    <t>775541161</t>
  </si>
  <si>
    <t>Montáž podlah plovoucích z velkoplošných lamel vinylových na dřevovláknité nebo kompozitní desce, spojovaných zaklapnutím na zámek</t>
  </si>
  <si>
    <t>76579506</t>
  </si>
  <si>
    <t>https://podminky.urs.cz/item/CS_URS_2025_01/775541161</t>
  </si>
  <si>
    <t>59</t>
  </si>
  <si>
    <t>28412002R</t>
  </si>
  <si>
    <t>dílec vinylový třída zátěže 32 tl 5,0mm</t>
  </si>
  <si>
    <t>-534983361</t>
  </si>
  <si>
    <t>158,78*1,1</t>
  </si>
  <si>
    <t>60</t>
  </si>
  <si>
    <t>775413401</t>
  </si>
  <si>
    <t>Montáž lišty obvodové lepené</t>
  </si>
  <si>
    <t>445716094</t>
  </si>
  <si>
    <t>https://podminky.urs.cz/item/CS_URS_2025_01/775413401</t>
  </si>
  <si>
    <t>13,94-0,9 "103"</t>
  </si>
  <si>
    <t>13,96-0,9 "106"</t>
  </si>
  <si>
    <t>13,94-0,9 "109"</t>
  </si>
  <si>
    <t>13,93-0,9 "112"</t>
  </si>
  <si>
    <t>13,95-0,9 "115"</t>
  </si>
  <si>
    <t>13,98-0,9 "118"</t>
  </si>
  <si>
    <t>13,9-0,9 "121"</t>
  </si>
  <si>
    <t>13,9-0,9 "124"</t>
  </si>
  <si>
    <t>13,94-0,9 "127"</t>
  </si>
  <si>
    <t>13,99-0,9 "130"</t>
  </si>
  <si>
    <t>12,77-0,9 "133"</t>
  </si>
  <si>
    <t>13,98-0,9 "136"</t>
  </si>
  <si>
    <t>11,3-0,9 "139"</t>
  </si>
  <si>
    <t>12,4-0,9 "142"</t>
  </si>
  <si>
    <t>28341070</t>
  </si>
  <si>
    <t>lišta soklová vinylová s HDF jádrem 15x45mm</t>
  </si>
  <si>
    <t>-18409297</t>
  </si>
  <si>
    <t>177,82*1,15</t>
  </si>
  <si>
    <t>62</t>
  </si>
  <si>
    <t>775429124</t>
  </si>
  <si>
    <t>Montáž lišty přechodové (vyrovnávací) zaklapnuté</t>
  </si>
  <si>
    <t>-1484505071</t>
  </si>
  <si>
    <t>https://podminky.urs.cz/item/CS_URS_2025_01/775429124</t>
  </si>
  <si>
    <t>0,8 "103"</t>
  </si>
  <si>
    <t>0,8 "106"</t>
  </si>
  <si>
    <t>0,8 "109"</t>
  </si>
  <si>
    <t>0,8 "112"</t>
  </si>
  <si>
    <t>0,8 "115"</t>
  </si>
  <si>
    <t>0,8 "118"</t>
  </si>
  <si>
    <t>0,8 "121"</t>
  </si>
  <si>
    <t>0,8 "124"</t>
  </si>
  <si>
    <t>0,8 "127"</t>
  </si>
  <si>
    <t>0,8 "130"</t>
  </si>
  <si>
    <t>0,8 "133"</t>
  </si>
  <si>
    <t>0,8 "136"</t>
  </si>
  <si>
    <t>0,8 "139"</t>
  </si>
  <si>
    <t>0,8 "142"</t>
  </si>
  <si>
    <t>63</t>
  </si>
  <si>
    <t>55343119</t>
  </si>
  <si>
    <t>profil přechodový Al narážecí 40mm dub, buk, javor, třešeň</t>
  </si>
  <si>
    <t>-1834602998</t>
  </si>
  <si>
    <t>11,2*1,15</t>
  </si>
  <si>
    <t>64</t>
  </si>
  <si>
    <t>775591191</t>
  </si>
  <si>
    <t>Ostatní prvky pro plovoucí podlahy montáž podložky vyrovnávací a tlumící</t>
  </si>
  <si>
    <t>107467000</t>
  </si>
  <si>
    <t>https://podminky.urs.cz/item/CS_URS_2025_01/775591191</t>
  </si>
  <si>
    <t>65</t>
  </si>
  <si>
    <t>61155350R</t>
  </si>
  <si>
    <t>podložka pod vinyl 1,5mm</t>
  </si>
  <si>
    <t>414897773</t>
  </si>
  <si>
    <t>158,78*1,15</t>
  </si>
  <si>
    <t>66</t>
  </si>
  <si>
    <t>998775121</t>
  </si>
  <si>
    <t>Přesun hmot pro podlahy skládané stanovený z hmotnosti přesunovaného materiálu vodorovná dopravní vzdálenost do 50 m ruční (bez užití mechanizace) v objektech výšky do 6 m</t>
  </si>
  <si>
    <t>-2036068006</t>
  </si>
  <si>
    <t>https://podminky.urs.cz/item/CS_URS_2025_01/998775121</t>
  </si>
  <si>
    <t>67</t>
  </si>
  <si>
    <t>781111011</t>
  </si>
  <si>
    <t>Příprava podkladu před provedením obkladu oprášení (ometení) stěny</t>
  </si>
  <si>
    <t>-1697995406</t>
  </si>
  <si>
    <t>https://podminky.urs.cz/item/CS_URS_2025_01/781111011</t>
  </si>
  <si>
    <t>2,5*6,68-0,8*2,05 "104"</t>
  </si>
  <si>
    <t>2,5*6,68-0,8*2,05 "107"</t>
  </si>
  <si>
    <t>2,5*6,51-0,8*2,05 "110"</t>
  </si>
  <si>
    <t>2,5*6,48-0,8*2,05 "113"</t>
  </si>
  <si>
    <t>2,5*6,64-0,8*2,05 "116"</t>
  </si>
  <si>
    <t>2,5*6,67-0,8*2,05 "119"</t>
  </si>
  <si>
    <t>2,5*6,7-0,8*2,05 "122"</t>
  </si>
  <si>
    <t>2,5*6,68-0,8*2,05 "125"</t>
  </si>
  <si>
    <t>2,5*6,51-0,8*2,05 "128"</t>
  </si>
  <si>
    <t>2,5*6,48-0,8*2,05 "131"</t>
  </si>
  <si>
    <t>2,5*6,7-0,8*2,05+0,125*0,6 "134"</t>
  </si>
  <si>
    <t>2,5*6,67-0,8*2,05 "137"</t>
  </si>
  <si>
    <t>2,5*6,64-0,8*2,05+0,125*0,6 "140"</t>
  </si>
  <si>
    <t>2,5*6,68-0,8*2,05+0,125*0,6 "143"</t>
  </si>
  <si>
    <t>68</t>
  </si>
  <si>
    <t>781121011</t>
  </si>
  <si>
    <t>Příprava podkladu před provedením obkladu nátěr penetrační na stěnu</t>
  </si>
  <si>
    <t>1663326780</t>
  </si>
  <si>
    <t>https://podminky.urs.cz/item/CS_URS_2025_01/781121011</t>
  </si>
  <si>
    <t>69</t>
  </si>
  <si>
    <t>781131112</t>
  </si>
  <si>
    <t>Izolace stěny pod obklad izolace nátěrem nebo stěrkou ve dvou vrstvách</t>
  </si>
  <si>
    <t>1890647909</t>
  </si>
  <si>
    <t>https://podminky.urs.cz/item/CS_URS_2025_01/781131112</t>
  </si>
  <si>
    <t>0,1*(6,68-0,8-1,1-1,34-1,1)+2,0*(1,1+1,34+1,1) "104"</t>
  </si>
  <si>
    <t>0,1*(6,68-0,8-1,1-1,34-1,1)+2,0*(1,1+1,34+1,1) "107"</t>
  </si>
  <si>
    <t>0,1*(6,51-0,8-1,1-1,34-1,1)+2,0*(1,1+1,34+1,1) "110"</t>
  </si>
  <si>
    <t>0,1*(6,48-0,8-1,1-1,34-1,1)+2,0*(1,1+1,34+1,1) "113"</t>
  </si>
  <si>
    <t>0,1*(6,64-0,8-1,1-1,34-1,1)+2,0*(1,1+1,34+1,1) "116"</t>
  </si>
  <si>
    <t>0,1*(6,67-0,8-1,1-1,34-1,1)+2,0*(1,1+1,34+1,1) "119"</t>
  </si>
  <si>
    <t>0,1*(6,7-0,8-1,1-1,34-1,1)+2,0*(1,1+1,34+1,1) "122"</t>
  </si>
  <si>
    <t>0,1*(6,68-0,8-1,1-1,34-1,1)+2,0*(1,1+1,34+1,1) "125"</t>
  </si>
  <si>
    <t>0,1*(6,51-0,8-1,1-1,34-1,1)+2,0*(1,1+1,34+1,1) "128"</t>
  </si>
  <si>
    <t>0,1*(6,48-0,8-1,1-1,34-1,1)+2,0*(1,1+1,34+1,1) "131"</t>
  </si>
  <si>
    <t>0,1*(6,7-0,8-1,1-1,1-1,1)+2,0*(1,1+1,1+1,1) "134"</t>
  </si>
  <si>
    <t>0,1*(6,67-0,8-1,1-1,34-1,1)+2,0*(1,1+1,34+1,1) "137"</t>
  </si>
  <si>
    <t>0,1*(6,64-0,8-1,1-1,095-1,1)+2,0*(1,1+1,095+1,1) "140"</t>
  </si>
  <si>
    <t>0,1*(6,68-0,8-1,1-1,1-1,1)+2,0*(1,1+1,1+1,1) "143"</t>
  </si>
  <si>
    <t>70</t>
  </si>
  <si>
    <t>781131232</t>
  </si>
  <si>
    <t>Izolace stěny pod obklad izolace těsnícími izolačními pásy pro styčné nebo dilatační spáry</t>
  </si>
  <si>
    <t>-993431920</t>
  </si>
  <si>
    <t>https://podminky.urs.cz/item/CS_URS_2025_01/781131232</t>
  </si>
  <si>
    <t>0,1*2+2,0*2 "104"</t>
  </si>
  <si>
    <t>0,1*2+2,0*2 "107"</t>
  </si>
  <si>
    <t>0,1*2+2,0*2 "110"</t>
  </si>
  <si>
    <t>0,1*2+2,0*2 "113"</t>
  </si>
  <si>
    <t>0,1*2+2,0*2 "116"</t>
  </si>
  <si>
    <t>0,1*2+2,0*2 "119"</t>
  </si>
  <si>
    <t>0,1*2+2,0*2 "122"</t>
  </si>
  <si>
    <t>0,1*2+2,0*2 "125"</t>
  </si>
  <si>
    <t>0,1*2+2,0*2 "128"</t>
  </si>
  <si>
    <t>0,1*2+2,0*2 "131"</t>
  </si>
  <si>
    <t>0,1*4+2,0*2 "134"</t>
  </si>
  <si>
    <t>0,1*2+2,0*2 "137"</t>
  </si>
  <si>
    <t>0,1*4+2,0*2 "140"</t>
  </si>
  <si>
    <t>0,1*4+2,0*2 "143"</t>
  </si>
  <si>
    <t>71</t>
  </si>
  <si>
    <t>781474153</t>
  </si>
  <si>
    <t>Montáž obkladů vnitřních stěn z dlaždic keramických lepených flexibilním lepidlem velkoformátových hladkých přes 2 do 4 ks/m2</t>
  </si>
  <si>
    <t>-978409306</t>
  </si>
  <si>
    <t>https://podminky.urs.cz/item/CS_URS_2025_01/781474153</t>
  </si>
  <si>
    <t>72</t>
  </si>
  <si>
    <t>59761721R</t>
  </si>
  <si>
    <t>obklad keramický imitující kámen tl do 10mm formát 600x600mm</t>
  </si>
  <si>
    <t>-832653844</t>
  </si>
  <si>
    <t>209,065*1,15</t>
  </si>
  <si>
    <t>73</t>
  </si>
  <si>
    <t>781495222</t>
  </si>
  <si>
    <t>Obklad - dokončující práce pracnější řezání obkladaček kamenického rohu (jolly hrana) slinutý střep obkladu velkoformátového</t>
  </si>
  <si>
    <t>-1809135403</t>
  </si>
  <si>
    <t>https://podminky.urs.cz/item/CS_URS_2025_01/781495222</t>
  </si>
  <si>
    <t>1,2+0,6+0,125 "134"</t>
  </si>
  <si>
    <t>1,2+0,6+0,125 "140"</t>
  </si>
  <si>
    <t>1,2+0,6+0,125 "143"</t>
  </si>
  <si>
    <t>74</t>
  </si>
  <si>
    <t>781495115</t>
  </si>
  <si>
    <t>Obklad - dokončující práce ostatní práce spárování silikonem</t>
  </si>
  <si>
    <t>2145734127</t>
  </si>
  <si>
    <t>https://podminky.urs.cz/item/CS_URS_2025_01/781495115</t>
  </si>
  <si>
    <t>2,5*4 "104"</t>
  </si>
  <si>
    <t>2,5*4 "107"</t>
  </si>
  <si>
    <t>2,5*4 "110"</t>
  </si>
  <si>
    <t>2,5*4 "113"</t>
  </si>
  <si>
    <t>2,5*4 "116"</t>
  </si>
  <si>
    <t>2,5*4 "119"</t>
  </si>
  <si>
    <t>2,5*4"122"</t>
  </si>
  <si>
    <t>2,5*4 "125"</t>
  </si>
  <si>
    <t>2,5*4 "128"</t>
  </si>
  <si>
    <t>2,5*4 "131"</t>
  </si>
  <si>
    <t>2,5*4+1,2+0,6+0,125 "134"</t>
  </si>
  <si>
    <t>2,5*4 "137"</t>
  </si>
  <si>
    <t>2,5*4+1,2+0,6+0,125 "140"</t>
  </si>
  <si>
    <t>2,5*4+1,2+0,6+0,125 "143"</t>
  </si>
  <si>
    <t>75</t>
  </si>
  <si>
    <t>781495211</t>
  </si>
  <si>
    <t>Čištění vnitřních ploch po provedení obkladu stěn chemickými prostředky</t>
  </si>
  <si>
    <t>1747153648</t>
  </si>
  <si>
    <t>https://podminky.urs.cz/item/CS_URS_2025_01/781495211</t>
  </si>
  <si>
    <t>76</t>
  </si>
  <si>
    <t>998781121</t>
  </si>
  <si>
    <t>Přesun hmot pro obklady keramické stanovený z hmotnosti přesunovaného materiálu vodorovná dopravní vzdálenost do 50 m ruční (bez užití mechanizace) v objektech výšky do 6 m</t>
  </si>
  <si>
    <t>-1886210918</t>
  </si>
  <si>
    <t>https://podminky.urs.cz/item/CS_URS_2025_01/998781121</t>
  </si>
  <si>
    <t>77</t>
  </si>
  <si>
    <t>784111001</t>
  </si>
  <si>
    <t>Oprášení (ometení) podkladu v místnostech výšky do 3,80 m</t>
  </si>
  <si>
    <t>-1141790206</t>
  </si>
  <si>
    <t>https://podminky.urs.cz/item/CS_URS_2025_01/784111001</t>
  </si>
  <si>
    <t>68,162 "omítky stěn"</t>
  </si>
  <si>
    <t>79,458 "oprava omítek stěn"</t>
  </si>
  <si>
    <t>355,16 "oprava omítek stěn"</t>
  </si>
  <si>
    <t>150,66 "oprava omítek stropů"</t>
  </si>
  <si>
    <t>267,453*2 "SDK příčky"</t>
  </si>
  <si>
    <t>2,835 "SDK předstěny"</t>
  </si>
  <si>
    <t>136,085 "SDK podhledy"</t>
  </si>
  <si>
    <t>-209,065 "odpočet obkladů"</t>
  </si>
  <si>
    <t>78</t>
  </si>
  <si>
    <t>784181101</t>
  </si>
  <si>
    <t>Penetrace podkladu jednonásobná základní akrylátová bezbarvá v místnostech výšky do 3,80 m</t>
  </si>
  <si>
    <t>1801881425</t>
  </si>
  <si>
    <t>https://podminky.urs.cz/item/CS_URS_2025_01/784181101</t>
  </si>
  <si>
    <t>79</t>
  </si>
  <si>
    <t>784211101</t>
  </si>
  <si>
    <t>Malby z malířských směsí otěruvzdorných za mokra dvojnásobné, bílé za mokra otěruvzdorné výborně v místnostech výšky do 3,80 m</t>
  </si>
  <si>
    <t>1874482460</t>
  </si>
  <si>
    <t>https://podminky.urs.cz/item/CS_URS_2025_01/784211101</t>
  </si>
  <si>
    <t>03 - Truhlářské práce</t>
  </si>
  <si>
    <t>766000001R</t>
  </si>
  <si>
    <t>D+M - Jednolůžko (č. 1)</t>
  </si>
  <si>
    <t>-1409734919</t>
  </si>
  <si>
    <t>766000002aR</t>
  </si>
  <si>
    <t>D+M - Noční stolek (č. 2a)</t>
  </si>
  <si>
    <t>2034526980</t>
  </si>
  <si>
    <t>766000002bR</t>
  </si>
  <si>
    <t>D+M - Noční stolek (č. 2b)</t>
  </si>
  <si>
    <t>-511298400</t>
  </si>
  <si>
    <t>766000003R</t>
  </si>
  <si>
    <t>D+M - Štatní skříň (č. 3)</t>
  </si>
  <si>
    <t>605818387</t>
  </si>
  <si>
    <t>766000004R</t>
  </si>
  <si>
    <t>D+M - Židle (č. 4)</t>
  </si>
  <si>
    <t>-281487590</t>
  </si>
  <si>
    <t>766000005aR</t>
  </si>
  <si>
    <t>D+M - PC stůl (č. 5a)</t>
  </si>
  <si>
    <t>-24912992</t>
  </si>
  <si>
    <t>766000005bR</t>
  </si>
  <si>
    <t>D+M - PC stůl (č. 5b)</t>
  </si>
  <si>
    <t>-1360637682</t>
  </si>
  <si>
    <t>766000006aR</t>
  </si>
  <si>
    <t>D+M - Kuchyňská linka (vč. vestavěného příslušenství) (č. 6a)</t>
  </si>
  <si>
    <t>1538330328</t>
  </si>
  <si>
    <t>766000006bR</t>
  </si>
  <si>
    <t>D+M - Kuchyňská linka (vč. vestavěného příslušenství) (č. 6b)</t>
  </si>
  <si>
    <t>-869348579</t>
  </si>
  <si>
    <t>766000007R</t>
  </si>
  <si>
    <t>D+M - Kryt garnýže (č. 7)</t>
  </si>
  <si>
    <t>1345665992</t>
  </si>
  <si>
    <t>766000008R</t>
  </si>
  <si>
    <t>D+M - Věšáková stěna (č. 8)</t>
  </si>
  <si>
    <t>1554276685</t>
  </si>
  <si>
    <t>766000009R</t>
  </si>
  <si>
    <t>D+M - Polička malá (č. 9)</t>
  </si>
  <si>
    <t>-1845719774</t>
  </si>
  <si>
    <t>766000010R</t>
  </si>
  <si>
    <t>D+M - Polička velká (č. 10)</t>
  </si>
  <si>
    <t>-535994345</t>
  </si>
  <si>
    <t>766000011R</t>
  </si>
  <si>
    <t>D+M - Botník (č. 11)</t>
  </si>
  <si>
    <t>1347520980</t>
  </si>
  <si>
    <t>766000012R</t>
  </si>
  <si>
    <t>D+M - Čelo postele dvojlůžko (č. 12)</t>
  </si>
  <si>
    <t>-658271378</t>
  </si>
  <si>
    <t>766000013R</t>
  </si>
  <si>
    <t>D+M - Čelo postele dlouhé (č. 13)</t>
  </si>
  <si>
    <t>1310405063</t>
  </si>
  <si>
    <t>766000014R</t>
  </si>
  <si>
    <t>D+M - Čelo postele krátké (č. 14)</t>
  </si>
  <si>
    <t>-1086412815</t>
  </si>
  <si>
    <t>766000015R</t>
  </si>
  <si>
    <t>D+M - Mikrovlnná trouba (č. 15)</t>
  </si>
  <si>
    <t>-1748180153</t>
  </si>
  <si>
    <t>766000016R</t>
  </si>
  <si>
    <t>D+M - Digestoř (č. 16)</t>
  </si>
  <si>
    <t>-1272249914</t>
  </si>
  <si>
    <t>-1124506927</t>
  </si>
  <si>
    <t>04 - Zdravotechnika</t>
  </si>
  <si>
    <t>D1 - Zdravotechnika - vnitřní kanalizace</t>
  </si>
  <si>
    <t>D2 - Zdravotechnika - vnitřní vodovod</t>
  </si>
  <si>
    <t xml:space="preserve">D3 - Zdravotechnika - zařizovací předměty, armatury </t>
  </si>
  <si>
    <t>D1</t>
  </si>
  <si>
    <t>Zdravotechnika - vnitřní kanalizace</t>
  </si>
  <si>
    <t>721176103R00</t>
  </si>
  <si>
    <t>Potrubí HT připojovací D 50 x 1,8 mm, vč. nezbytných kolen, odboček, redukcí a montáže</t>
  </si>
  <si>
    <t>721176104R00</t>
  </si>
  <si>
    <t>Potrubí HT připojovací D 75 x 1,9 mm, vč. nezbytných kolen, odboček, redukcí a montáže</t>
  </si>
  <si>
    <t>721176105R00</t>
  </si>
  <si>
    <t>Potrubí HT připojovací DN 110 x 2,3mm, vč. nezbytných kolen, odboček, redukcí a montáže</t>
  </si>
  <si>
    <t>721140915R00</t>
  </si>
  <si>
    <t>Vsazení odbočky na stávající ležaté kanalizace vedené v kolektoru</t>
  </si>
  <si>
    <t>ks</t>
  </si>
  <si>
    <t>Pol1</t>
  </si>
  <si>
    <t>Napojení na stávající potrubí DN100</t>
  </si>
  <si>
    <t>721140935R00</t>
  </si>
  <si>
    <t>Provedení opravy stávající vnitřní kanalizace</t>
  </si>
  <si>
    <t>721194104R00</t>
  </si>
  <si>
    <t>Vyvedení odpadních výpustek D 40 x 1,8 (pro umyvadlo, dřez)</t>
  </si>
  <si>
    <t>721194105R00</t>
  </si>
  <si>
    <t>Vyvedení odpadních výpustek D 50 x 1,8 (sprcha)</t>
  </si>
  <si>
    <t>721194109R00</t>
  </si>
  <si>
    <t>Vyvedení odpadních výpustek D 110 x 2,3 (wc)</t>
  </si>
  <si>
    <t>974031164R00</t>
  </si>
  <si>
    <t>Vysekání rýh ve zdi cihelné 15 x 15 cm</t>
  </si>
  <si>
    <t>974031153R00</t>
  </si>
  <si>
    <t>Vysekání rýh ve zdi cihelné 10 x 10 cm</t>
  </si>
  <si>
    <t>220261665R00</t>
  </si>
  <si>
    <t>Začištění drážky, konečná úprava</t>
  </si>
  <si>
    <t>721290111R00</t>
  </si>
  <si>
    <t>Zkouška těsnosti potrubí kanalizace vodou do DN 125</t>
  </si>
  <si>
    <t>Pol2</t>
  </si>
  <si>
    <t>Revizní dvířka, pod dlažbu (na silikon)</t>
  </si>
  <si>
    <t>Pol3</t>
  </si>
  <si>
    <t>Čistící kus DN100</t>
  </si>
  <si>
    <t>Pol4</t>
  </si>
  <si>
    <t>Demontáž stávajícího potrubí + ekologická likvidace</t>
  </si>
  <si>
    <t>bm</t>
  </si>
  <si>
    <t>Pol5</t>
  </si>
  <si>
    <t>Montážní a těsnící materiál, objímky apod.</t>
  </si>
  <si>
    <t>kg</t>
  </si>
  <si>
    <t>998011003R01_P</t>
  </si>
  <si>
    <t>Přesun hmot, doprava, režie</t>
  </si>
  <si>
    <t>D2</t>
  </si>
  <si>
    <t>Zdravotechnika - vnitřní vodovod</t>
  </si>
  <si>
    <t>Pol6</t>
  </si>
  <si>
    <t>Potrubí vícevrstvé vodov.PP-RCT/PP-RCT+CF/PP-RCT CARBO Instaplast, polyfuzně svařené, D 20 x 2,8 mm</t>
  </si>
  <si>
    <t>722178682R00</t>
  </si>
  <si>
    <t>Potrubí vícevrstvé vodov.PP-RCT/PP-RCT+CF/PP-RCT CARBO Instaplast, polyfuzně svařené, D 25 x 3,5 mm</t>
  </si>
  <si>
    <t>Pol7</t>
  </si>
  <si>
    <t>Izolace návleková tl. stěny 13 mm vnitřní průměr 20 mm</t>
  </si>
  <si>
    <t>722181213RT8</t>
  </si>
  <si>
    <t>Izolace návleková tl. stěny 13 mm vnitřní průměr 25 mm</t>
  </si>
  <si>
    <t>Pol8</t>
  </si>
  <si>
    <t>Izolace návleková tl. stěny 20 mm vnitřní průměr 20 mm</t>
  </si>
  <si>
    <t>722181214RT8</t>
  </si>
  <si>
    <t>Izolace návleková tl. stěny 20 mm vnitřní průměr 25 mm</t>
  </si>
  <si>
    <t>722190401R00</t>
  </si>
  <si>
    <t>Vyvedení a upevnění výpustek DN 15</t>
  </si>
  <si>
    <t>722202221R00</t>
  </si>
  <si>
    <t>Komplet nástěnný MZD PP-R INSTAPLAST, D 20 mm x R 1/2" (Nástěnka dvojitá závitová plastová)</t>
  </si>
  <si>
    <t>Pol9</t>
  </si>
  <si>
    <t>Kohout kulový nerozebíratelný PP-R D 15</t>
  </si>
  <si>
    <t>974031144R00</t>
  </si>
  <si>
    <t>Vysekání rýh ve zdi cihelné 7 x 15 cm</t>
  </si>
  <si>
    <t>722280106R00</t>
  </si>
  <si>
    <t>Tlaková zkouška vodovodního potrubí DN32</t>
  </si>
  <si>
    <t>722290234R00</t>
  </si>
  <si>
    <t>Proplach a dezinfekce vodovod.potrubí</t>
  </si>
  <si>
    <t>Pol10</t>
  </si>
  <si>
    <t>Napojení na stávající potrubí</t>
  </si>
  <si>
    <t>Pol11</t>
  </si>
  <si>
    <t>Revizní dvířka 300x300mm, pod dlažbu (na silikon)</t>
  </si>
  <si>
    <t>Pol12</t>
  </si>
  <si>
    <t>Prostup stěnami (vybourání + následné utěsnění) - pro potrubí do d25</t>
  </si>
  <si>
    <t>Pol13</t>
  </si>
  <si>
    <t>Prostup stropní konstrukcí (vybourání + následné utěsnění) - pro potrubí do d25</t>
  </si>
  <si>
    <t>Pol14</t>
  </si>
  <si>
    <t>Montážní a těsnící materiál, objímky, apod.</t>
  </si>
  <si>
    <t>998011003R02_P</t>
  </si>
  <si>
    <t>D3</t>
  </si>
  <si>
    <t xml:space="preserve">Zdravotechnika - zařizovací předměty, armatury </t>
  </si>
  <si>
    <t>725219401R00</t>
  </si>
  <si>
    <t>Montáž umyvadel na šrouby do zdiva</t>
  </si>
  <si>
    <t>80</t>
  </si>
  <si>
    <t>64213637_P1</t>
  </si>
  <si>
    <t>Umyvadlo keramické 600/467/165 mm připevněné na stěnu šrouby, specifikace dle PD (ref. výrobek pro nacenění Jika Cubito Pure)</t>
  </si>
  <si>
    <t>82</t>
  </si>
  <si>
    <t>725869101R00</t>
  </si>
  <si>
    <t>Montáž uzávěrek zápach. umyvadlových D32</t>
  </si>
  <si>
    <t>84</t>
  </si>
  <si>
    <t>551620220_P</t>
  </si>
  <si>
    <t>MULTI sifon umyv.baňk. bez vtoku 5/4 CR</t>
  </si>
  <si>
    <t>86</t>
  </si>
  <si>
    <t>551620220_P.1</t>
  </si>
  <si>
    <t>Umyvadlový vtok Optima 5/4, clic-clac s malou zátkou CR</t>
  </si>
  <si>
    <t>88</t>
  </si>
  <si>
    <t>725869204R00</t>
  </si>
  <si>
    <t>Montáž uzávěrek zápach.dřez.jednoduchý D 40</t>
  </si>
  <si>
    <t>90</t>
  </si>
  <si>
    <t>551620240_P</t>
  </si>
  <si>
    <t>Sifon dřezový s nerezovou mřížkou d115 a flexi přepadem</t>
  </si>
  <si>
    <t>92</t>
  </si>
  <si>
    <t>725829202R00</t>
  </si>
  <si>
    <t>Montáž baterie umyv.a dřezové stojánkové</t>
  </si>
  <si>
    <t>55145001_P</t>
  </si>
  <si>
    <t>Baterie umyvadlová stoján.  páková, otočná 55°, výška výtoku min. 98 mm, vyložení min. 122 (ref. výrobek pro nacenění Grohe Eurosmart Cosmopolitan)</t>
  </si>
  <si>
    <t>55145015_P</t>
  </si>
  <si>
    <t>Baterie dřezová stojánková páková směšovací,  vč.připojovacích hadiček - specifikace dle PD, (ref vyrobek pro nacenění Grohe Eurosmart Cosmopolitan)</t>
  </si>
  <si>
    <t>98</t>
  </si>
  <si>
    <t>725249101R00</t>
  </si>
  <si>
    <t>Montáž sprchových koutů (vyvýšená vanička vč. napojení na sifon, zástěna)</t>
  </si>
  <si>
    <t>100</t>
  </si>
  <si>
    <t>R</t>
  </si>
  <si>
    <t>Sprchový kout s dvoudílnými sprchovými dveřmi, bezpečnostní sklo 6 mm, výška 2000 mm, specifikace dle PD</t>
  </si>
  <si>
    <t>102</t>
  </si>
  <si>
    <t>R.1</t>
  </si>
  <si>
    <t>Sprchová vanička obdelníková, zvýšená, 800x1340mm, specifikace dle PD,</t>
  </si>
  <si>
    <t>104</t>
  </si>
  <si>
    <t>R.2</t>
  </si>
  <si>
    <t>Vaničkový sifon DN 40, vnější Ø 116 mm,specifikace dle PD, (ref. výrobek pro nacenění Roth 90 mm</t>
  </si>
  <si>
    <t>106</t>
  </si>
  <si>
    <t>725849201R00</t>
  </si>
  <si>
    <t>Montáž baterií sprchových, pevná výška</t>
  </si>
  <si>
    <t>108</t>
  </si>
  <si>
    <t>725849200R00</t>
  </si>
  <si>
    <t>Montáž držáku sprchy a hlavice</t>
  </si>
  <si>
    <t>110</t>
  </si>
  <si>
    <t>55145009_P2</t>
  </si>
  <si>
    <t>Baterie sprchová nástěnná páková  bez sprchového setu 150 mm chrom,  ref. vyrobek Grohe Eurosmart Cosmopolitan</t>
  </si>
  <si>
    <t>112</t>
  </si>
  <si>
    <t>55145009_P2.1</t>
  </si>
  <si>
    <t>Srchový set (ruční sprcha, sprchová tyč 600 mm, sprchová hadice  prum.200mm + ruční) včetně výtoku do vany a příslušenství -</t>
  </si>
  <si>
    <t>114</t>
  </si>
  <si>
    <t>725319101R00</t>
  </si>
  <si>
    <t>Montáž dřezů jednoduchých</t>
  </si>
  <si>
    <t>116</t>
  </si>
  <si>
    <t>55231355_P</t>
  </si>
  <si>
    <t>Dřez jednoduchý a odkapem 860x510mm, nerez, sítkový ventil s přepadem, specifikace dle PD, ref. vyrobek pro nacenění Franke NEX 611/2)</t>
  </si>
  <si>
    <t>118</t>
  </si>
  <si>
    <t>725119306R00</t>
  </si>
  <si>
    <t>Montáž klozetu závěsného</t>
  </si>
  <si>
    <t>120</t>
  </si>
  <si>
    <t>725119401R00</t>
  </si>
  <si>
    <t>Montáž předstěnových systémů pro zazdění</t>
  </si>
  <si>
    <t>122</t>
  </si>
  <si>
    <t>725014163R00_P</t>
  </si>
  <si>
    <t>Klozet závěsný s hlubokým splachováním odpad zadní, vč. sedátka  - specifikace dle PD, ref. výrobek pro nacenění Jika MIO Rimpless</t>
  </si>
  <si>
    <t>124</t>
  </si>
  <si>
    <t>726212321R00_P</t>
  </si>
  <si>
    <t>Modul pro závěsné WC, pro zazdívání, hl zazdívané nádržky 80mm (ref. výrobek Geberit Kombifix Sigma 8 cm) vč. soupravy pro tlumení hluku, ovládacího tlačítka dle specifikace v PD</t>
  </si>
  <si>
    <t>126</t>
  </si>
  <si>
    <t>Poznámka k položce:_x000D_
závěsný modul (ref. výrobek Geberit Kombifix Sigma 8 cm) vč. soupravy pro tlumení hluku a sady závitových tyčí_x000D_
ovládací tlačítko pro dvě splachování v provedení deska a ovládací tlačítka: bílá, designové kroužky: leskle pochromované.</t>
  </si>
  <si>
    <t>725819402R00</t>
  </si>
  <si>
    <t>Montáž ventilu rohového bez trubičky G 1/2</t>
  </si>
  <si>
    <t>128</t>
  </si>
  <si>
    <t>725814103R00</t>
  </si>
  <si>
    <t>Ventil rohový DN 15</t>
  </si>
  <si>
    <t>130</t>
  </si>
  <si>
    <t>Pol15</t>
  </si>
  <si>
    <t>Demontáž stávajích zařizovacích předmětů + ekologická likvidace</t>
  </si>
  <si>
    <t>998011003R03_P</t>
  </si>
  <si>
    <t>132</t>
  </si>
  <si>
    <t>05 - Vzduchotechnika</t>
  </si>
  <si>
    <t>D4 - Vzduchotechnika</t>
  </si>
  <si>
    <t>D4</t>
  </si>
  <si>
    <t>728114112R00</t>
  </si>
  <si>
    <t>Montáž potrubí kruhového do d 125 mm</t>
  </si>
  <si>
    <t>1068136399</t>
  </si>
  <si>
    <t>Pol16</t>
  </si>
  <si>
    <t>VZT Spiro potrubí plastové kruhové hladké potrubí 100 mm</t>
  </si>
  <si>
    <t>-1433817103</t>
  </si>
  <si>
    <t>429851122_P</t>
  </si>
  <si>
    <t>VZT Spiro potrubí plastové kruhové hladké potrubí 125 mm</t>
  </si>
  <si>
    <t>1275456770</t>
  </si>
  <si>
    <t>Pol17</t>
  </si>
  <si>
    <t>RADIÁLNÍ VENTILÁTOR S DOBĚHEM do pohledu se zpětnou klapkou Qv - 90m3//h, Ex. tlak 40 Pa Krytí min. IP44 (230V, 50Hz, 20W) spínání vlastním tlačítkem</t>
  </si>
  <si>
    <t>-635810577</t>
  </si>
  <si>
    <t>Pol18</t>
  </si>
  <si>
    <t>Protidešťová mřížka na potrubí 125 mm, ref.: Nerezová INOX fasádní mřížka ALFA 125</t>
  </si>
  <si>
    <t>-1311958960</t>
  </si>
  <si>
    <t>Pol19</t>
  </si>
  <si>
    <t>Prostup obvodovou konstrukcí pro potrubí d125</t>
  </si>
  <si>
    <t>584176481</t>
  </si>
  <si>
    <t>Pol20</t>
  </si>
  <si>
    <t>Izolace K-Flex ST Pás 19mm</t>
  </si>
  <si>
    <t>2131761318</t>
  </si>
  <si>
    <t>Pol21</t>
  </si>
  <si>
    <t>Namontování a zaregulování soustavy + uvedení do provozu</t>
  </si>
  <si>
    <t>hod</t>
  </si>
  <si>
    <t>-1329303217</t>
  </si>
  <si>
    <t>Pol22</t>
  </si>
  <si>
    <t>Prostup vnitřní stěnou, potrubí d100</t>
  </si>
  <si>
    <t>-1775610786</t>
  </si>
  <si>
    <t>Pol23</t>
  </si>
  <si>
    <t>Kruhový přeslechový tlumič Ref.: OLC 125 umístění pod stropem</t>
  </si>
  <si>
    <t>-504482448</t>
  </si>
  <si>
    <t>Pol24</t>
  </si>
  <si>
    <t>Prostor kolem prostupu potrubí obvodovou stěnou vyplnit PU pěnou prostup potrubí opatřit parotěsnící páskou</t>
  </si>
  <si>
    <t>-250642813</t>
  </si>
  <si>
    <t>Pol25</t>
  </si>
  <si>
    <t>Cirkulační digestoř</t>
  </si>
  <si>
    <t>1293017647</t>
  </si>
  <si>
    <t>1571454095</t>
  </si>
  <si>
    <t>998011003R04_P</t>
  </si>
  <si>
    <t>1298237898</t>
  </si>
  <si>
    <t>06 - Elektroinstalace</t>
  </si>
  <si>
    <t>D1 - C21M - Elektromontáže</t>
  </si>
  <si>
    <t>D3 - Stavební přípomoce</t>
  </si>
  <si>
    <t>D4 - Revize, DSPS, zkoušky</t>
  </si>
  <si>
    <t>D5 - Materiály</t>
  </si>
  <si>
    <t>C21M - Elektromontáže</t>
  </si>
  <si>
    <t>210010002</t>
  </si>
  <si>
    <t>trubka plastová ohebná instalační průměr 16mm (VU)</t>
  </si>
  <si>
    <t>210010003</t>
  </si>
  <si>
    <t>trubka plastová ohebná instalační průměr 23mm (VU)</t>
  </si>
  <si>
    <t>210010006</t>
  </si>
  <si>
    <t>trubka plastová ohebná instalační průměr 32mm (VU)</t>
  </si>
  <si>
    <t>210010006.1</t>
  </si>
  <si>
    <t>trubka plastová ohebná instalační průměr 40mm (VU)</t>
  </si>
  <si>
    <t>210010301</t>
  </si>
  <si>
    <t>krabice přístrojová (1901, KU 68/1, KP 67, KP 68; KZ 3) bez zapojení</t>
  </si>
  <si>
    <t>210010311</t>
  </si>
  <si>
    <t>krabice odbočná s víčkem (1902, KO 68, KU 68) kruhová bez zapojení</t>
  </si>
  <si>
    <t>210100001</t>
  </si>
  <si>
    <t>ukončení vodiče v rozvaděči vč. zapojení a koncovky do 2.5mm2</t>
  </si>
  <si>
    <t>210100002</t>
  </si>
  <si>
    <t>ukončení vodiče v rozvaděči vč. zapojení a koncovky do 6mm2</t>
  </si>
  <si>
    <t>210100002.1</t>
  </si>
  <si>
    <t>ukončení vodiče v rozvaděči vč. zapojení a koncovky do 16mm2</t>
  </si>
  <si>
    <t>210110003</t>
  </si>
  <si>
    <t>sériový přepínač nástěnný prostředí obyčejné řazení 5</t>
  </si>
  <si>
    <t>210110003.1</t>
  </si>
  <si>
    <t>sériový přepínač nástěnný prostředí obyčejné řazení 6</t>
  </si>
  <si>
    <t>210110003.2</t>
  </si>
  <si>
    <t>sériový přepínač nástěnný prostředí obyčejné řazení 7</t>
  </si>
  <si>
    <t>210111021</t>
  </si>
  <si>
    <t>zásuvka v krabici prostředí obyčejné 10/16A 250V 2P+Z</t>
  </si>
  <si>
    <t>210190000</t>
  </si>
  <si>
    <t>montáž MEB</t>
  </si>
  <si>
    <t>210190000.1</t>
  </si>
  <si>
    <t>montáž pohyb. čidla</t>
  </si>
  <si>
    <t>210190001</t>
  </si>
  <si>
    <t>montáž a zapojení oceloplech. rozvodnic do 20kg</t>
  </si>
  <si>
    <t>210200008</t>
  </si>
  <si>
    <t>montáž nouzového svítidla (pikrogram/inverter)</t>
  </si>
  <si>
    <t>210200091</t>
  </si>
  <si>
    <t>montáž svítidla</t>
  </si>
  <si>
    <t>210800105</t>
  </si>
  <si>
    <t>CYKY 3Bx1.5mm2 (CYKY 3J1.5) 750V</t>
  </si>
  <si>
    <t>210800106</t>
  </si>
  <si>
    <t>CYKY 3Cx2.5mm2 (CYKY 3J2.5) 750V</t>
  </si>
  <si>
    <t>210800115</t>
  </si>
  <si>
    <t>CYKY 5Cx1.5mm2 (CYKY 5J1.5) 750V</t>
  </si>
  <si>
    <t>210800115.1</t>
  </si>
  <si>
    <t>CYKY 5Cx6mm2</t>
  </si>
  <si>
    <t>210800115.2</t>
  </si>
  <si>
    <t>CYKY 5Cx16mm2</t>
  </si>
  <si>
    <t>210800121</t>
  </si>
  <si>
    <t>vodič UTP</t>
  </si>
  <si>
    <t>210800525</t>
  </si>
  <si>
    <t>CY 2.5mm2 (H07V-U) zelenožlutý</t>
  </si>
  <si>
    <t>210800526</t>
  </si>
  <si>
    <t>CY 4mm2 (H07V-U) zelenožlutý</t>
  </si>
  <si>
    <t>210800545</t>
  </si>
  <si>
    <t>CY 16mm2 (H07V-U) zelenožlutý</t>
  </si>
  <si>
    <t>210800545.1</t>
  </si>
  <si>
    <t>Úprava stávajícího rozvaděče ESI</t>
  </si>
  <si>
    <t>210800545.2</t>
  </si>
  <si>
    <t>Úprava stávajícího rozvaděče ESL</t>
  </si>
  <si>
    <t>220730001</t>
  </si>
  <si>
    <t>montáž kab. žlabu</t>
  </si>
  <si>
    <t>220730001.1</t>
  </si>
  <si>
    <t>montáž hmoždinky vč. vyvrtání</t>
  </si>
  <si>
    <t>220730001.2</t>
  </si>
  <si>
    <t>požární ucpávky</t>
  </si>
  <si>
    <t>Stavební přípomoce</t>
  </si>
  <si>
    <t>0000000001</t>
  </si>
  <si>
    <t>Drážkování</t>
  </si>
  <si>
    <t>0000000001.1</t>
  </si>
  <si>
    <t>Krabice (KP, KO, KR, KT)</t>
  </si>
  <si>
    <t>460600061</t>
  </si>
  <si>
    <t>Odvoz vybouraného mat. do 1km</t>
  </si>
  <si>
    <t>460600061.1</t>
  </si>
  <si>
    <t>Poplatky skládka</t>
  </si>
  <si>
    <t>0000000001.2</t>
  </si>
  <si>
    <t>Provrtání do vel. 20</t>
  </si>
  <si>
    <t>0000000001.3</t>
  </si>
  <si>
    <t>Provrtání do vel. 40</t>
  </si>
  <si>
    <t>0000000001.4</t>
  </si>
  <si>
    <t>Provrtání do vel. 100</t>
  </si>
  <si>
    <t>Revize, DSPS, zkoušky</t>
  </si>
  <si>
    <t>320410001</t>
  </si>
  <si>
    <t>Celk.prohl.el.zaříz.a vyhot.rev.zp.do 500.tis.mont.</t>
  </si>
  <si>
    <t>320410002</t>
  </si>
  <si>
    <t>Dokumentace skutečného provedení stavby</t>
  </si>
  <si>
    <t>320410002.1</t>
  </si>
  <si>
    <t>Rozváděče - výrobní dokumentace dodavatele</t>
  </si>
  <si>
    <t>320410002.2</t>
  </si>
  <si>
    <t>Recyklační poplatky</t>
  </si>
  <si>
    <t>320410002.3</t>
  </si>
  <si>
    <t>Kompletace</t>
  </si>
  <si>
    <t>h</t>
  </si>
  <si>
    <t>320410002.4</t>
  </si>
  <si>
    <t>Značení trasy vedení</t>
  </si>
  <si>
    <t>320410002.5</t>
  </si>
  <si>
    <t>Meření osvětlení</t>
  </si>
  <si>
    <t>320410002.6</t>
  </si>
  <si>
    <t>Doprava materiálu</t>
  </si>
  <si>
    <t>320410002.7</t>
  </si>
  <si>
    <t>Koordinace na stavbě</t>
  </si>
  <si>
    <t>320410002.8</t>
  </si>
  <si>
    <t>Demontáže včetně likvidace</t>
  </si>
  <si>
    <t>-554694459</t>
  </si>
  <si>
    <t>D5</t>
  </si>
  <si>
    <t>Materiály</t>
  </si>
  <si>
    <t>Pol26</t>
  </si>
  <si>
    <t>Rozvaděč RDx vč. vybavení</t>
  </si>
  <si>
    <t>Pol27</t>
  </si>
  <si>
    <t>Rozvaděč RMS1 vč. Vybavení EI30 DP1</t>
  </si>
  <si>
    <t>Pol28</t>
  </si>
  <si>
    <t>ochraná přípojnice (MEB)</t>
  </si>
  <si>
    <t>Pol29</t>
  </si>
  <si>
    <t>pohybové čidlo 360°</t>
  </si>
  <si>
    <t>Pol30</t>
  </si>
  <si>
    <t>trubka ohebná instal. PVC 2316 průměr 16mm</t>
  </si>
  <si>
    <t>Pol31</t>
  </si>
  <si>
    <t>trubka ohebná instal. PVC 2323 průměr 23</t>
  </si>
  <si>
    <t>Pol32</t>
  </si>
  <si>
    <t>trubka ohebná instal. 32</t>
  </si>
  <si>
    <t>Pol33</t>
  </si>
  <si>
    <t>trubka ohebná instal. 40</t>
  </si>
  <si>
    <t>Pol34</t>
  </si>
  <si>
    <t>krabice KO 68</t>
  </si>
  <si>
    <t>Pol35</t>
  </si>
  <si>
    <t>krabice KP 68</t>
  </si>
  <si>
    <t>Pol36</t>
  </si>
  <si>
    <t>krabice KU 68/1</t>
  </si>
  <si>
    <t>Pol37</t>
  </si>
  <si>
    <t>spínač kolébkový č. 6</t>
  </si>
  <si>
    <t>Pol38</t>
  </si>
  <si>
    <t>spínač kolébkový č. 7</t>
  </si>
  <si>
    <t>Pol39</t>
  </si>
  <si>
    <t>spínač ventilátor vč. Doběhového relé</t>
  </si>
  <si>
    <t>Pol40</t>
  </si>
  <si>
    <t>spínač kolébkový č. 5</t>
  </si>
  <si>
    <t>Pol41</t>
  </si>
  <si>
    <t>zásuvka v krabici prost.obyč.10/16A 250V</t>
  </si>
  <si>
    <t>Pol42</t>
  </si>
  <si>
    <t>zásuvka datová, 2x RJ 45</t>
  </si>
  <si>
    <t>Pol43</t>
  </si>
  <si>
    <t>Kruhové přisazené LED svítidlo - Pokoje + kuchyně</t>
  </si>
  <si>
    <t>Pol44</t>
  </si>
  <si>
    <t>Kruhové vestavné LED svítidlo - koupelna</t>
  </si>
  <si>
    <t>134</t>
  </si>
  <si>
    <t>Pol45</t>
  </si>
  <si>
    <t>Nástěnné LED svítidlo - koupelna</t>
  </si>
  <si>
    <t>136</t>
  </si>
  <si>
    <t>Pol46</t>
  </si>
  <si>
    <t>Nouzový inverter 60 min</t>
  </si>
  <si>
    <t>138</t>
  </si>
  <si>
    <t>Pol47</t>
  </si>
  <si>
    <t>A - Čtvercové vestavné LED svítidlo 1x 19 W, 3100 lm, Ra 80, 4000K</t>
  </si>
  <si>
    <t>140</t>
  </si>
  <si>
    <t>Pol48</t>
  </si>
  <si>
    <t>kabelový žlab 100x60, včetně kotvícího materiálu 2m/ks</t>
  </si>
  <si>
    <t>142</t>
  </si>
  <si>
    <t>Pol49</t>
  </si>
  <si>
    <t>144</t>
  </si>
  <si>
    <t>Pol50</t>
  </si>
  <si>
    <t>146</t>
  </si>
  <si>
    <t>Pol51</t>
  </si>
  <si>
    <t>CY 16mm2 (H07V-U) zelenožlutý, oheň retardující</t>
  </si>
  <si>
    <t>148</t>
  </si>
  <si>
    <t>Pol52</t>
  </si>
  <si>
    <t>kabel CYKY 3Jx1.5mm2</t>
  </si>
  <si>
    <t>150</t>
  </si>
  <si>
    <t>Pol53</t>
  </si>
  <si>
    <t>kabel CYKY 5Jx1.5mm2</t>
  </si>
  <si>
    <t>152</t>
  </si>
  <si>
    <t>Pol54</t>
  </si>
  <si>
    <t>kabel CYKY 3Jx2.5mm2</t>
  </si>
  <si>
    <t>154</t>
  </si>
  <si>
    <t>Pol55</t>
  </si>
  <si>
    <t>kabel CYKY 5Jx6mm2</t>
  </si>
  <si>
    <t>156</t>
  </si>
  <si>
    <t>Pol56</t>
  </si>
  <si>
    <t>kabel CYKY 5Jx16mm2</t>
  </si>
  <si>
    <t>158</t>
  </si>
  <si>
    <t>81</t>
  </si>
  <si>
    <t>Pol57</t>
  </si>
  <si>
    <t>UTP Cat 5e</t>
  </si>
  <si>
    <t>160</t>
  </si>
  <si>
    <t>Pol58</t>
  </si>
  <si>
    <t>hmoždinka do 8 mm</t>
  </si>
  <si>
    <t>162</t>
  </si>
  <si>
    <t>VRN - Vedlejší rozpočtové náklady</t>
  </si>
  <si>
    <t>010001000</t>
  </si>
  <si>
    <t>Průzkumné, zeměměřičské a projektové práce</t>
  </si>
  <si>
    <t>…</t>
  </si>
  <si>
    <t>1024</t>
  </si>
  <si>
    <t>-1599362898</t>
  </si>
  <si>
    <t>https://podminky.urs.cz/item/CS_URS_2025_01/010001000</t>
  </si>
  <si>
    <t>020001000</t>
  </si>
  <si>
    <t>Příprava staveniště</t>
  </si>
  <si>
    <t>260929302</t>
  </si>
  <si>
    <t>https://podminky.urs.cz/item/CS_URS_2025_01/020001000</t>
  </si>
  <si>
    <t>030001000</t>
  </si>
  <si>
    <t>Zařízení staveniště</t>
  </si>
  <si>
    <t>1097896748</t>
  </si>
  <si>
    <t>https://podminky.urs.cz/item/CS_URS_2025_01/030001000</t>
  </si>
  <si>
    <t>040001000</t>
  </si>
  <si>
    <t>Inženýrská činnost</t>
  </si>
  <si>
    <t>1917182400</t>
  </si>
  <si>
    <t>https://podminky.urs.cz/item/CS_URS_2025_01/040001000</t>
  </si>
  <si>
    <t>060001000</t>
  </si>
  <si>
    <t>Územní vlivy</t>
  </si>
  <si>
    <t>980852108</t>
  </si>
  <si>
    <t>https://podminky.urs.cz/item/CS_URS_2025_01/060001000</t>
  </si>
  <si>
    <t>070001000</t>
  </si>
  <si>
    <t>Provozní vlivy</t>
  </si>
  <si>
    <t>1766094222</t>
  </si>
  <si>
    <t>https://podminky.urs.cz/item/CS_URS_2025_01/070001000</t>
  </si>
  <si>
    <t>090001000</t>
  </si>
  <si>
    <t>Ostatní náklady</t>
  </si>
  <si>
    <t>572166150</t>
  </si>
  <si>
    <t>https://podminky.urs.cz/item/CS_URS_2025_01/090001000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</si>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</sst>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0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0" fillId="0" borderId="0" xfId="0"/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left"/>
    </xf>
    <xf numFmtId="0" fontId="41" fillId="0" borderId="1" xfId="0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978013121" TargetMode="External"/><Relationship Id="rId18" Type="http://schemas.openxmlformats.org/officeDocument/2006/relationships/hyperlink" Target="https://podminky.urs.cz/item/CS_URS_2025_01/997006519" TargetMode="External"/><Relationship Id="rId26" Type="http://schemas.openxmlformats.org/officeDocument/2006/relationships/hyperlink" Target="https://podminky.urs.cz/item/CS_URS_2025_01/775145811" TargetMode="External"/><Relationship Id="rId21" Type="http://schemas.openxmlformats.org/officeDocument/2006/relationships/hyperlink" Target="https://podminky.urs.cz/item/CS_URS_2025_01/763131821" TargetMode="External"/><Relationship Id="rId34" Type="http://schemas.openxmlformats.org/officeDocument/2006/relationships/hyperlink" Target="https://podminky.urs.cz/item/CS_URS_2025_01/783314203" TargetMode="External"/><Relationship Id="rId7" Type="http://schemas.openxmlformats.org/officeDocument/2006/relationships/hyperlink" Target="https://podminky.urs.cz/item/CS_URS_2025_01/971033531" TargetMode="External"/><Relationship Id="rId12" Type="http://schemas.openxmlformats.org/officeDocument/2006/relationships/hyperlink" Target="https://podminky.urs.cz/item/CS_URS_2025_01/977151122" TargetMode="External"/><Relationship Id="rId17" Type="http://schemas.openxmlformats.org/officeDocument/2006/relationships/hyperlink" Target="https://podminky.urs.cz/item/CS_URS_2025_01/997006512" TargetMode="External"/><Relationship Id="rId25" Type="http://schemas.openxmlformats.org/officeDocument/2006/relationships/hyperlink" Target="https://podminky.urs.cz/item/CS_URS_2025_01/775541821" TargetMode="External"/><Relationship Id="rId33" Type="http://schemas.openxmlformats.org/officeDocument/2006/relationships/hyperlink" Target="https://podminky.urs.cz/item/CS_URS_2025_01/783301401" TargetMode="External"/><Relationship Id="rId2" Type="http://schemas.openxmlformats.org/officeDocument/2006/relationships/hyperlink" Target="https://podminky.urs.cz/item/CS_URS_2025_01/317944323" TargetMode="External"/><Relationship Id="rId16" Type="http://schemas.openxmlformats.org/officeDocument/2006/relationships/hyperlink" Target="https://podminky.urs.cz/item/CS_URS_2025_01/997006012" TargetMode="External"/><Relationship Id="rId20" Type="http://schemas.openxmlformats.org/officeDocument/2006/relationships/hyperlink" Target="https://podminky.urs.cz/item/CS_URS_2025_01/998018001" TargetMode="External"/><Relationship Id="rId29" Type="http://schemas.openxmlformats.org/officeDocument/2006/relationships/hyperlink" Target="https://podminky.urs.cz/item/CS_URS_2025_01/776410811" TargetMode="External"/><Relationship Id="rId1" Type="http://schemas.openxmlformats.org/officeDocument/2006/relationships/hyperlink" Target="https://podminky.urs.cz/item/CS_URS_2025_01/317944321" TargetMode="External"/><Relationship Id="rId6" Type="http://schemas.openxmlformats.org/officeDocument/2006/relationships/hyperlink" Target="https://podminky.urs.cz/item/CS_URS_2025_01/968072456" TargetMode="External"/><Relationship Id="rId11" Type="http://schemas.openxmlformats.org/officeDocument/2006/relationships/hyperlink" Target="https://podminky.urs.cz/item/CS_URS_2025_01/974031664" TargetMode="External"/><Relationship Id="rId24" Type="http://schemas.openxmlformats.org/officeDocument/2006/relationships/hyperlink" Target="https://podminky.urs.cz/item/CS_URS_2025_01/771473810" TargetMode="External"/><Relationship Id="rId32" Type="http://schemas.openxmlformats.org/officeDocument/2006/relationships/hyperlink" Target="https://podminky.urs.cz/item/CS_URS_2025_01/783301313" TargetMode="External"/><Relationship Id="rId37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968072455" TargetMode="External"/><Relationship Id="rId15" Type="http://schemas.openxmlformats.org/officeDocument/2006/relationships/hyperlink" Target="https://podminky.urs.cz/item/CS_URS_2025_01/997013211" TargetMode="External"/><Relationship Id="rId23" Type="http://schemas.openxmlformats.org/officeDocument/2006/relationships/hyperlink" Target="https://podminky.urs.cz/item/CS_URS_2025_01/771573810" TargetMode="External"/><Relationship Id="rId28" Type="http://schemas.openxmlformats.org/officeDocument/2006/relationships/hyperlink" Target="https://podminky.urs.cz/item/CS_URS_2025_01/776201811" TargetMode="External"/><Relationship Id="rId36" Type="http://schemas.openxmlformats.org/officeDocument/2006/relationships/hyperlink" Target="https://podminky.urs.cz/item/CS_URS_2025_01/784121001" TargetMode="External"/><Relationship Id="rId10" Type="http://schemas.openxmlformats.org/officeDocument/2006/relationships/hyperlink" Target="https://podminky.urs.cz/item/CS_URS_2025_01/971033651" TargetMode="External"/><Relationship Id="rId19" Type="http://schemas.openxmlformats.org/officeDocument/2006/relationships/hyperlink" Target="https://podminky.urs.cz/item/CS_URS_2025_01/997013631" TargetMode="External"/><Relationship Id="rId31" Type="http://schemas.openxmlformats.org/officeDocument/2006/relationships/hyperlink" Target="https://podminky.urs.cz/item/CS_URS_2025_01/783301303" TargetMode="External"/><Relationship Id="rId4" Type="http://schemas.openxmlformats.org/officeDocument/2006/relationships/hyperlink" Target="https://podminky.urs.cz/item/CS_URS_2025_01/346244381" TargetMode="External"/><Relationship Id="rId9" Type="http://schemas.openxmlformats.org/officeDocument/2006/relationships/hyperlink" Target="https://podminky.urs.cz/item/CS_URS_2025_01/971033561" TargetMode="External"/><Relationship Id="rId14" Type="http://schemas.openxmlformats.org/officeDocument/2006/relationships/hyperlink" Target="https://podminky.urs.cz/item/CS_URS_2025_01/978011121" TargetMode="External"/><Relationship Id="rId22" Type="http://schemas.openxmlformats.org/officeDocument/2006/relationships/hyperlink" Target="https://podminky.urs.cz/item/CS_URS_2025_01/766691914" TargetMode="External"/><Relationship Id="rId27" Type="http://schemas.openxmlformats.org/officeDocument/2006/relationships/hyperlink" Target="https://podminky.urs.cz/item/CS_URS_2025_01/775411820" TargetMode="External"/><Relationship Id="rId30" Type="http://schemas.openxmlformats.org/officeDocument/2006/relationships/hyperlink" Target="https://podminky.urs.cz/item/CS_URS_2025_01/781473810" TargetMode="External"/><Relationship Id="rId35" Type="http://schemas.openxmlformats.org/officeDocument/2006/relationships/hyperlink" Target="https://podminky.urs.cz/item/CS_URS_2025_01/783317105" TargetMode="External"/><Relationship Id="rId8" Type="http://schemas.openxmlformats.org/officeDocument/2006/relationships/hyperlink" Target="https://podminky.urs.cz/item/CS_URS_2025_01/971033541" TargetMode="External"/><Relationship Id="rId3" Type="http://schemas.openxmlformats.org/officeDocument/2006/relationships/hyperlink" Target="https://podminky.urs.cz/item/CS_URS_2025_01/317234410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763131721" TargetMode="External"/><Relationship Id="rId21" Type="http://schemas.openxmlformats.org/officeDocument/2006/relationships/hyperlink" Target="https://podminky.urs.cz/item/CS_URS_2025_01/763121590" TargetMode="External"/><Relationship Id="rId34" Type="http://schemas.openxmlformats.org/officeDocument/2006/relationships/hyperlink" Target="https://podminky.urs.cz/item/CS_URS_2025_01/771121011" TargetMode="External"/><Relationship Id="rId42" Type="http://schemas.openxmlformats.org/officeDocument/2006/relationships/hyperlink" Target="https://podminky.urs.cz/item/CS_URS_2025_01/771592011" TargetMode="External"/><Relationship Id="rId47" Type="http://schemas.openxmlformats.org/officeDocument/2006/relationships/hyperlink" Target="https://podminky.urs.cz/item/CS_URS_2025_01/775141112" TargetMode="External"/><Relationship Id="rId50" Type="http://schemas.openxmlformats.org/officeDocument/2006/relationships/hyperlink" Target="https://podminky.urs.cz/item/CS_URS_2025_01/775429124" TargetMode="External"/><Relationship Id="rId55" Type="http://schemas.openxmlformats.org/officeDocument/2006/relationships/hyperlink" Target="https://podminky.urs.cz/item/CS_URS_2025_01/781131112" TargetMode="External"/><Relationship Id="rId63" Type="http://schemas.openxmlformats.org/officeDocument/2006/relationships/hyperlink" Target="https://podminky.urs.cz/item/CS_URS_2025_01/784181101" TargetMode="External"/><Relationship Id="rId7" Type="http://schemas.openxmlformats.org/officeDocument/2006/relationships/hyperlink" Target="https://podminky.urs.cz/item/CS_URS_2025_01/612321191" TargetMode="External"/><Relationship Id="rId2" Type="http://schemas.openxmlformats.org/officeDocument/2006/relationships/hyperlink" Target="https://podminky.urs.cz/item/CS_URS_2025_01/310238211" TargetMode="External"/><Relationship Id="rId16" Type="http://schemas.openxmlformats.org/officeDocument/2006/relationships/hyperlink" Target="https://podminky.urs.cz/item/CS_URS_2025_01/998713121" TargetMode="External"/><Relationship Id="rId29" Type="http://schemas.openxmlformats.org/officeDocument/2006/relationships/hyperlink" Target="https://podminky.urs.cz/item/CS_URS_2025_01/998763331" TargetMode="External"/><Relationship Id="rId11" Type="http://schemas.openxmlformats.org/officeDocument/2006/relationships/hyperlink" Target="https://podminky.urs.cz/item/CS_URS_2025_01/629991011" TargetMode="External"/><Relationship Id="rId24" Type="http://schemas.openxmlformats.org/officeDocument/2006/relationships/hyperlink" Target="https://podminky.urs.cz/item/CS_URS_2025_01/763131411" TargetMode="External"/><Relationship Id="rId32" Type="http://schemas.openxmlformats.org/officeDocument/2006/relationships/hyperlink" Target="https://podminky.urs.cz/item/CS_URS_2025_01/771111011" TargetMode="External"/><Relationship Id="rId37" Type="http://schemas.openxmlformats.org/officeDocument/2006/relationships/hyperlink" Target="https://podminky.urs.cz/item/CS_URS_2025_01/771591241" TargetMode="External"/><Relationship Id="rId40" Type="http://schemas.openxmlformats.org/officeDocument/2006/relationships/hyperlink" Target="https://podminky.urs.cz/item/CS_URS_2025_01/771474112" TargetMode="External"/><Relationship Id="rId45" Type="http://schemas.openxmlformats.org/officeDocument/2006/relationships/hyperlink" Target="https://podminky.urs.cz/item/CS_URS_2025_01/775111311" TargetMode="External"/><Relationship Id="rId53" Type="http://schemas.openxmlformats.org/officeDocument/2006/relationships/hyperlink" Target="https://podminky.urs.cz/item/CS_URS_2025_01/781111011" TargetMode="External"/><Relationship Id="rId58" Type="http://schemas.openxmlformats.org/officeDocument/2006/relationships/hyperlink" Target="https://podminky.urs.cz/item/CS_URS_2025_01/781495222" TargetMode="External"/><Relationship Id="rId5" Type="http://schemas.openxmlformats.org/officeDocument/2006/relationships/hyperlink" Target="https://podminky.urs.cz/item/CS_URS_2025_01/612321121" TargetMode="External"/><Relationship Id="rId61" Type="http://schemas.openxmlformats.org/officeDocument/2006/relationships/hyperlink" Target="https://podminky.urs.cz/item/CS_URS_2025_01/998781121" TargetMode="External"/><Relationship Id="rId19" Type="http://schemas.openxmlformats.org/officeDocument/2006/relationships/hyperlink" Target="https://podminky.urs.cz/item/CS_URS_2025_01/763181420" TargetMode="External"/><Relationship Id="rId14" Type="http://schemas.openxmlformats.org/officeDocument/2006/relationships/hyperlink" Target="https://podminky.urs.cz/item/CS_URS_2025_01/998018001" TargetMode="External"/><Relationship Id="rId22" Type="http://schemas.openxmlformats.org/officeDocument/2006/relationships/hyperlink" Target="https://podminky.urs.cz/item/CS_URS_2025_01/763121751" TargetMode="External"/><Relationship Id="rId27" Type="http://schemas.openxmlformats.org/officeDocument/2006/relationships/hyperlink" Target="https://podminky.urs.cz/item/CS_URS_2025_01/763131761" TargetMode="External"/><Relationship Id="rId30" Type="http://schemas.openxmlformats.org/officeDocument/2006/relationships/hyperlink" Target="https://podminky.urs.cz/item/CS_URS_2025_01/998766311" TargetMode="External"/><Relationship Id="rId35" Type="http://schemas.openxmlformats.org/officeDocument/2006/relationships/hyperlink" Target="https://podminky.urs.cz/item/CS_URS_2025_01/771591112" TargetMode="External"/><Relationship Id="rId43" Type="http://schemas.openxmlformats.org/officeDocument/2006/relationships/hyperlink" Target="https://podminky.urs.cz/item/CS_URS_2025_01/998771121" TargetMode="External"/><Relationship Id="rId48" Type="http://schemas.openxmlformats.org/officeDocument/2006/relationships/hyperlink" Target="https://podminky.urs.cz/item/CS_URS_2025_01/775541161" TargetMode="External"/><Relationship Id="rId56" Type="http://schemas.openxmlformats.org/officeDocument/2006/relationships/hyperlink" Target="https://podminky.urs.cz/item/CS_URS_2025_01/781131232" TargetMode="External"/><Relationship Id="rId64" Type="http://schemas.openxmlformats.org/officeDocument/2006/relationships/hyperlink" Target="https://podminky.urs.cz/item/CS_URS_2025_01/784211101" TargetMode="External"/><Relationship Id="rId8" Type="http://schemas.openxmlformats.org/officeDocument/2006/relationships/hyperlink" Target="https://podminky.urs.cz/item/CS_URS_2025_01/612325412" TargetMode="External"/><Relationship Id="rId51" Type="http://schemas.openxmlformats.org/officeDocument/2006/relationships/hyperlink" Target="https://podminky.urs.cz/item/CS_URS_2025_01/775591191" TargetMode="External"/><Relationship Id="rId3" Type="http://schemas.openxmlformats.org/officeDocument/2006/relationships/hyperlink" Target="https://podminky.urs.cz/item/CS_URS_2025_01/310239211" TargetMode="External"/><Relationship Id="rId12" Type="http://schemas.openxmlformats.org/officeDocument/2006/relationships/hyperlink" Target="https://podminky.urs.cz/item/CS_URS_2025_01/949101112" TargetMode="External"/><Relationship Id="rId17" Type="http://schemas.openxmlformats.org/officeDocument/2006/relationships/hyperlink" Target="https://podminky.urs.cz/item/CS_URS_2025_01/763111333" TargetMode="External"/><Relationship Id="rId25" Type="http://schemas.openxmlformats.org/officeDocument/2006/relationships/hyperlink" Target="https://podminky.urs.cz/item/CS_URS_2025_01/763131451" TargetMode="External"/><Relationship Id="rId33" Type="http://schemas.openxmlformats.org/officeDocument/2006/relationships/hyperlink" Target="https://podminky.urs.cz/item/CS_URS_2025_01/771151012" TargetMode="External"/><Relationship Id="rId38" Type="http://schemas.openxmlformats.org/officeDocument/2006/relationships/hyperlink" Target="https://podminky.urs.cz/item/CS_URS_2025_01/771591242" TargetMode="External"/><Relationship Id="rId46" Type="http://schemas.openxmlformats.org/officeDocument/2006/relationships/hyperlink" Target="https://podminky.urs.cz/item/CS_URS_2025_01/775121321" TargetMode="External"/><Relationship Id="rId59" Type="http://schemas.openxmlformats.org/officeDocument/2006/relationships/hyperlink" Target="https://podminky.urs.cz/item/CS_URS_2025_01/781495115" TargetMode="External"/><Relationship Id="rId20" Type="http://schemas.openxmlformats.org/officeDocument/2006/relationships/hyperlink" Target="https://podminky.urs.cz/item/CS_URS_2025_01/763111717" TargetMode="External"/><Relationship Id="rId41" Type="http://schemas.openxmlformats.org/officeDocument/2006/relationships/hyperlink" Target="https://podminky.urs.cz/item/CS_URS_2025_01/771591115" TargetMode="External"/><Relationship Id="rId54" Type="http://schemas.openxmlformats.org/officeDocument/2006/relationships/hyperlink" Target="https://podminky.urs.cz/item/CS_URS_2025_01/781121011" TargetMode="External"/><Relationship Id="rId62" Type="http://schemas.openxmlformats.org/officeDocument/2006/relationships/hyperlink" Target="https://podminky.urs.cz/item/CS_URS_2025_01/784111001" TargetMode="External"/><Relationship Id="rId1" Type="http://schemas.openxmlformats.org/officeDocument/2006/relationships/hyperlink" Target="https://podminky.urs.cz/item/CS_URS_2025_01/310236241" TargetMode="External"/><Relationship Id="rId6" Type="http://schemas.openxmlformats.org/officeDocument/2006/relationships/hyperlink" Target="https://podminky.urs.cz/item/CS_URS_2025_01/612321141" TargetMode="External"/><Relationship Id="rId15" Type="http://schemas.openxmlformats.org/officeDocument/2006/relationships/hyperlink" Target="https://podminky.urs.cz/item/CS_URS_2025_01/713131651" TargetMode="External"/><Relationship Id="rId23" Type="http://schemas.openxmlformats.org/officeDocument/2006/relationships/hyperlink" Target="https://podminky.urs.cz/item/CS_URS_2025_01/763121714" TargetMode="External"/><Relationship Id="rId28" Type="http://schemas.openxmlformats.org/officeDocument/2006/relationships/hyperlink" Target="https://podminky.urs.cz/item/CS_URS_2025_01/763131714" TargetMode="External"/><Relationship Id="rId36" Type="http://schemas.openxmlformats.org/officeDocument/2006/relationships/hyperlink" Target="https://podminky.urs.cz/item/CS_URS_2025_01/771591264" TargetMode="External"/><Relationship Id="rId49" Type="http://schemas.openxmlformats.org/officeDocument/2006/relationships/hyperlink" Target="https://podminky.urs.cz/item/CS_URS_2025_01/775413401" TargetMode="External"/><Relationship Id="rId57" Type="http://schemas.openxmlformats.org/officeDocument/2006/relationships/hyperlink" Target="https://podminky.urs.cz/item/CS_URS_2025_01/781474153" TargetMode="External"/><Relationship Id="rId10" Type="http://schemas.openxmlformats.org/officeDocument/2006/relationships/hyperlink" Target="https://podminky.urs.cz/item/CS_URS_2025_01/611325417" TargetMode="External"/><Relationship Id="rId31" Type="http://schemas.openxmlformats.org/officeDocument/2006/relationships/hyperlink" Target="https://podminky.urs.cz/item/CS_URS_2025_01/771121025" TargetMode="External"/><Relationship Id="rId44" Type="http://schemas.openxmlformats.org/officeDocument/2006/relationships/hyperlink" Target="https://podminky.urs.cz/item/CS_URS_2025_01/775111115" TargetMode="External"/><Relationship Id="rId52" Type="http://schemas.openxmlformats.org/officeDocument/2006/relationships/hyperlink" Target="https://podminky.urs.cz/item/CS_URS_2025_01/998775121" TargetMode="External"/><Relationship Id="rId60" Type="http://schemas.openxmlformats.org/officeDocument/2006/relationships/hyperlink" Target="https://podminky.urs.cz/item/CS_URS_2025_01/781495211" TargetMode="External"/><Relationship Id="rId65" Type="http://schemas.openxmlformats.org/officeDocument/2006/relationships/drawing" Target="../drawings/drawing3.xml"/><Relationship Id="rId4" Type="http://schemas.openxmlformats.org/officeDocument/2006/relationships/hyperlink" Target="https://podminky.urs.cz/item/CS_URS_2025_01/612131101" TargetMode="External"/><Relationship Id="rId9" Type="http://schemas.openxmlformats.org/officeDocument/2006/relationships/hyperlink" Target="https://podminky.urs.cz/item/CS_URS_2025_01/612325417" TargetMode="External"/><Relationship Id="rId13" Type="http://schemas.openxmlformats.org/officeDocument/2006/relationships/hyperlink" Target="https://podminky.urs.cz/item/CS_URS_2025_01/952901111" TargetMode="External"/><Relationship Id="rId18" Type="http://schemas.openxmlformats.org/officeDocument/2006/relationships/hyperlink" Target="https://podminky.urs.cz/item/CS_URS_2025_01/763112322" TargetMode="External"/><Relationship Id="rId39" Type="http://schemas.openxmlformats.org/officeDocument/2006/relationships/hyperlink" Target="https://podminky.urs.cz/item/CS_URS_2025_01/771574413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podminky.urs.cz/item/CS_URS_2025_01/99876631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8.xml"/><Relationship Id="rId3" Type="http://schemas.openxmlformats.org/officeDocument/2006/relationships/hyperlink" Target="https://podminky.urs.cz/item/CS_URS_2025_01/030001000" TargetMode="External"/><Relationship Id="rId7" Type="http://schemas.openxmlformats.org/officeDocument/2006/relationships/hyperlink" Target="https://podminky.urs.cz/item/CS_URS_2025_01/090001000" TargetMode="External"/><Relationship Id="rId2" Type="http://schemas.openxmlformats.org/officeDocument/2006/relationships/hyperlink" Target="https://podminky.urs.cz/item/CS_URS_2025_01/020001000" TargetMode="External"/><Relationship Id="rId1" Type="http://schemas.openxmlformats.org/officeDocument/2006/relationships/hyperlink" Target="https://podminky.urs.cz/item/CS_URS_2025_01/010001000" TargetMode="External"/><Relationship Id="rId6" Type="http://schemas.openxmlformats.org/officeDocument/2006/relationships/hyperlink" Target="https://podminky.urs.cz/item/CS_URS_2025_01/070001000" TargetMode="External"/><Relationship Id="rId5" Type="http://schemas.openxmlformats.org/officeDocument/2006/relationships/hyperlink" Target="https://podminky.urs.cz/item/CS_URS_2025_01/060001000" TargetMode="External"/><Relationship Id="rId4" Type="http://schemas.openxmlformats.org/officeDocument/2006/relationships/hyperlink" Target="https://podminky.urs.cz/item/CS_URS_2025_01/04000100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3"/>
  <sheetViews>
    <sheetView showGridLines="0" tabSelected="1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348"/>
      <c r="AS2" s="348"/>
      <c r="AT2" s="348"/>
      <c r="AU2" s="348"/>
      <c r="AV2" s="348"/>
      <c r="AW2" s="348"/>
      <c r="AX2" s="348"/>
      <c r="AY2" s="348"/>
      <c r="AZ2" s="348"/>
      <c r="BA2" s="348"/>
      <c r="BB2" s="348"/>
      <c r="BC2" s="348"/>
      <c r="BD2" s="348"/>
      <c r="BE2" s="348"/>
      <c r="BS2" s="20" t="s">
        <v>6</v>
      </c>
      <c r="BT2" s="20" t="s">
        <v>7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59" t="s">
        <v>14</v>
      </c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25"/>
      <c r="AQ5" s="25"/>
      <c r="AR5" s="23"/>
      <c r="BE5" s="356" t="s">
        <v>15</v>
      </c>
      <c r="BS5" s="20" t="s">
        <v>6</v>
      </c>
    </row>
    <row r="6" spans="1:74" s="1" customFormat="1" ht="36.950000000000003" customHeight="1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61" t="s">
        <v>17</v>
      </c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360"/>
      <c r="Y6" s="360"/>
      <c r="Z6" s="360"/>
      <c r="AA6" s="360"/>
      <c r="AB6" s="360"/>
      <c r="AC6" s="360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360"/>
      <c r="AO6" s="360"/>
      <c r="AP6" s="25"/>
      <c r="AQ6" s="25"/>
      <c r="AR6" s="23"/>
      <c r="BE6" s="357"/>
      <c r="BS6" s="20" t="s">
        <v>6</v>
      </c>
    </row>
    <row r="7" spans="1:74" s="1" customFormat="1" ht="12" customHeight="1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357"/>
      <c r="BS7" s="20" t="s">
        <v>6</v>
      </c>
    </row>
    <row r="8" spans="1:74" s="1" customFormat="1" ht="12" customHeight="1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3" t="s">
        <v>24</v>
      </c>
      <c r="AO8" s="25"/>
      <c r="AP8" s="25"/>
      <c r="AQ8" s="25"/>
      <c r="AR8" s="23"/>
      <c r="BE8" s="357"/>
      <c r="BS8" s="20" t="s">
        <v>6</v>
      </c>
    </row>
    <row r="9" spans="1:74" s="1" customFormat="1" ht="14.45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57"/>
      <c r="BS9" s="20" t="s">
        <v>6</v>
      </c>
    </row>
    <row r="10" spans="1:74" s="1" customFormat="1" ht="12" customHeight="1">
      <c r="B10" s="24"/>
      <c r="C10" s="25"/>
      <c r="D10" s="32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57"/>
      <c r="BS10" s="20" t="s">
        <v>6</v>
      </c>
    </row>
    <row r="11" spans="1:74" s="1" customFormat="1" ht="18.399999999999999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57"/>
      <c r="BS11" s="20" t="s">
        <v>6</v>
      </c>
    </row>
    <row r="12" spans="1:74" s="1" customFormat="1" ht="6.95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57"/>
      <c r="BS12" s="20" t="s">
        <v>6</v>
      </c>
    </row>
    <row r="13" spans="1:74" s="1" customFormat="1" ht="12" customHeight="1">
      <c r="B13" s="24"/>
      <c r="C13" s="25"/>
      <c r="D13" s="32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26</v>
      </c>
      <c r="AL13" s="25"/>
      <c r="AM13" s="25"/>
      <c r="AN13" s="34" t="s">
        <v>32</v>
      </c>
      <c r="AO13" s="25"/>
      <c r="AP13" s="25"/>
      <c r="AQ13" s="25"/>
      <c r="AR13" s="23"/>
      <c r="BE13" s="357"/>
      <c r="BS13" s="20" t="s">
        <v>6</v>
      </c>
    </row>
    <row r="14" spans="1:74" ht="12.75">
      <c r="B14" s="24"/>
      <c r="C14" s="25"/>
      <c r="D14" s="25"/>
      <c r="E14" s="362" t="s">
        <v>32</v>
      </c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2" t="s">
        <v>29</v>
      </c>
      <c r="AL14" s="25"/>
      <c r="AM14" s="25"/>
      <c r="AN14" s="34" t="s">
        <v>32</v>
      </c>
      <c r="AO14" s="25"/>
      <c r="AP14" s="25"/>
      <c r="AQ14" s="25"/>
      <c r="AR14" s="23"/>
      <c r="BE14" s="357"/>
      <c r="BS14" s="20" t="s">
        <v>6</v>
      </c>
    </row>
    <row r="15" spans="1:74" s="1" customFormat="1" ht="6.95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57"/>
      <c r="BS15" s="20" t="s">
        <v>4</v>
      </c>
    </row>
    <row r="16" spans="1:74" s="1" customFormat="1" ht="12" customHeight="1">
      <c r="B16" s="24"/>
      <c r="C16" s="25"/>
      <c r="D16" s="32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57"/>
      <c r="BS16" s="20" t="s">
        <v>4</v>
      </c>
    </row>
    <row r="17" spans="1:71" s="1" customFormat="1" ht="18.399999999999999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29</v>
      </c>
      <c r="AL17" s="25"/>
      <c r="AM17" s="25"/>
      <c r="AN17" s="30" t="s">
        <v>36</v>
      </c>
      <c r="AO17" s="25"/>
      <c r="AP17" s="25"/>
      <c r="AQ17" s="25"/>
      <c r="AR17" s="23"/>
      <c r="BE17" s="357"/>
      <c r="BS17" s="20" t="s">
        <v>37</v>
      </c>
    </row>
    <row r="18" spans="1:71" s="1" customFormat="1" ht="6.95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57"/>
      <c r="BS18" s="20" t="s">
        <v>6</v>
      </c>
    </row>
    <row r="19" spans="1:71" s="1" customFormat="1" ht="12" customHeight="1">
      <c r="B19" s="24"/>
      <c r="C19" s="25"/>
      <c r="D19" s="32" t="s">
        <v>38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26</v>
      </c>
      <c r="AL19" s="25"/>
      <c r="AM19" s="25"/>
      <c r="AN19" s="30" t="s">
        <v>39</v>
      </c>
      <c r="AO19" s="25"/>
      <c r="AP19" s="25"/>
      <c r="AQ19" s="25"/>
      <c r="AR19" s="23"/>
      <c r="BE19" s="357"/>
      <c r="BS19" s="20" t="s">
        <v>6</v>
      </c>
    </row>
    <row r="20" spans="1:71" s="1" customFormat="1" ht="18.399999999999999" customHeight="1">
      <c r="B20" s="24"/>
      <c r="C20" s="25"/>
      <c r="D20" s="25"/>
      <c r="E20" s="30" t="s">
        <v>40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57"/>
      <c r="BS20" s="20" t="s">
        <v>4</v>
      </c>
    </row>
    <row r="21" spans="1:71" s="1" customFormat="1" ht="6.95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57"/>
    </row>
    <row r="22" spans="1:71" s="1" customFormat="1" ht="12" customHeight="1">
      <c r="B22" s="24"/>
      <c r="C22" s="25"/>
      <c r="D22" s="32" t="s">
        <v>41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57"/>
    </row>
    <row r="23" spans="1:71" s="1" customFormat="1" ht="83.25" customHeight="1">
      <c r="B23" s="24"/>
      <c r="C23" s="25"/>
      <c r="D23" s="25"/>
      <c r="E23" s="364" t="s">
        <v>42</v>
      </c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364"/>
      <c r="V23" s="364"/>
      <c r="W23" s="364"/>
      <c r="X23" s="364"/>
      <c r="Y23" s="364"/>
      <c r="Z23" s="364"/>
      <c r="AA23" s="364"/>
      <c r="AB23" s="364"/>
      <c r="AC23" s="364"/>
      <c r="AD23" s="364"/>
      <c r="AE23" s="364"/>
      <c r="AF23" s="364"/>
      <c r="AG23" s="364"/>
      <c r="AH23" s="364"/>
      <c r="AI23" s="364"/>
      <c r="AJ23" s="364"/>
      <c r="AK23" s="364"/>
      <c r="AL23" s="364"/>
      <c r="AM23" s="364"/>
      <c r="AN23" s="364"/>
      <c r="AO23" s="25"/>
      <c r="AP23" s="25"/>
      <c r="AQ23" s="25"/>
      <c r="AR23" s="23"/>
      <c r="BE23" s="357"/>
    </row>
    <row r="24" spans="1:71" s="1" customFormat="1" ht="6.95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57"/>
    </row>
    <row r="25" spans="1:71" s="1" customFormat="1" ht="6.95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57"/>
    </row>
    <row r="26" spans="1:71" s="2" customFormat="1" ht="25.9" customHeight="1">
      <c r="A26" s="37"/>
      <c r="B26" s="38"/>
      <c r="C26" s="39"/>
      <c r="D26" s="40" t="s">
        <v>43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65">
        <f>ROUND(AG54,2)</f>
        <v>0</v>
      </c>
      <c r="AL26" s="366"/>
      <c r="AM26" s="366"/>
      <c r="AN26" s="366"/>
      <c r="AO26" s="366"/>
      <c r="AP26" s="39"/>
      <c r="AQ26" s="39"/>
      <c r="AR26" s="42"/>
      <c r="BE26" s="357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57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67" t="s">
        <v>44</v>
      </c>
      <c r="M28" s="367"/>
      <c r="N28" s="367"/>
      <c r="O28" s="367"/>
      <c r="P28" s="367"/>
      <c r="Q28" s="39"/>
      <c r="R28" s="39"/>
      <c r="S28" s="39"/>
      <c r="T28" s="39"/>
      <c r="U28" s="39"/>
      <c r="V28" s="39"/>
      <c r="W28" s="367" t="s">
        <v>45</v>
      </c>
      <c r="X28" s="367"/>
      <c r="Y28" s="367"/>
      <c r="Z28" s="367"/>
      <c r="AA28" s="367"/>
      <c r="AB28" s="367"/>
      <c r="AC28" s="367"/>
      <c r="AD28" s="367"/>
      <c r="AE28" s="367"/>
      <c r="AF28" s="39"/>
      <c r="AG28" s="39"/>
      <c r="AH28" s="39"/>
      <c r="AI28" s="39"/>
      <c r="AJ28" s="39"/>
      <c r="AK28" s="367" t="s">
        <v>46</v>
      </c>
      <c r="AL28" s="367"/>
      <c r="AM28" s="367"/>
      <c r="AN28" s="367"/>
      <c r="AO28" s="367"/>
      <c r="AP28" s="39"/>
      <c r="AQ28" s="39"/>
      <c r="AR28" s="42"/>
      <c r="BE28" s="357"/>
    </row>
    <row r="29" spans="1:71" s="3" customFormat="1" ht="14.45" customHeight="1">
      <c r="B29" s="43"/>
      <c r="C29" s="44"/>
      <c r="D29" s="32" t="s">
        <v>47</v>
      </c>
      <c r="E29" s="44"/>
      <c r="F29" s="32" t="s">
        <v>48</v>
      </c>
      <c r="G29" s="44"/>
      <c r="H29" s="44"/>
      <c r="I29" s="44"/>
      <c r="J29" s="44"/>
      <c r="K29" s="44"/>
      <c r="L29" s="351">
        <v>0.21</v>
      </c>
      <c r="M29" s="350"/>
      <c r="N29" s="350"/>
      <c r="O29" s="350"/>
      <c r="P29" s="350"/>
      <c r="Q29" s="44"/>
      <c r="R29" s="44"/>
      <c r="S29" s="44"/>
      <c r="T29" s="44"/>
      <c r="U29" s="44"/>
      <c r="V29" s="44"/>
      <c r="W29" s="349">
        <f>ROUND(AZ54, 2)</f>
        <v>0</v>
      </c>
      <c r="X29" s="350"/>
      <c r="Y29" s="350"/>
      <c r="Z29" s="350"/>
      <c r="AA29" s="350"/>
      <c r="AB29" s="350"/>
      <c r="AC29" s="350"/>
      <c r="AD29" s="350"/>
      <c r="AE29" s="350"/>
      <c r="AF29" s="44"/>
      <c r="AG29" s="44"/>
      <c r="AH29" s="44"/>
      <c r="AI29" s="44"/>
      <c r="AJ29" s="44"/>
      <c r="AK29" s="349">
        <f>ROUND(AV54, 2)</f>
        <v>0</v>
      </c>
      <c r="AL29" s="350"/>
      <c r="AM29" s="350"/>
      <c r="AN29" s="350"/>
      <c r="AO29" s="350"/>
      <c r="AP29" s="44"/>
      <c r="AQ29" s="44"/>
      <c r="AR29" s="45"/>
      <c r="BE29" s="358"/>
    </row>
    <row r="30" spans="1:71" s="3" customFormat="1" ht="14.45" customHeight="1">
      <c r="B30" s="43"/>
      <c r="C30" s="44"/>
      <c r="D30" s="44"/>
      <c r="E30" s="44"/>
      <c r="F30" s="32" t="s">
        <v>49</v>
      </c>
      <c r="G30" s="44"/>
      <c r="H30" s="44"/>
      <c r="I30" s="44"/>
      <c r="J30" s="44"/>
      <c r="K30" s="44"/>
      <c r="L30" s="351">
        <v>0.12</v>
      </c>
      <c r="M30" s="350"/>
      <c r="N30" s="350"/>
      <c r="O30" s="350"/>
      <c r="P30" s="350"/>
      <c r="Q30" s="44"/>
      <c r="R30" s="44"/>
      <c r="S30" s="44"/>
      <c r="T30" s="44"/>
      <c r="U30" s="44"/>
      <c r="V30" s="44"/>
      <c r="W30" s="349">
        <f>ROUND(BA54, 2)</f>
        <v>0</v>
      </c>
      <c r="X30" s="350"/>
      <c r="Y30" s="350"/>
      <c r="Z30" s="350"/>
      <c r="AA30" s="350"/>
      <c r="AB30" s="350"/>
      <c r="AC30" s="350"/>
      <c r="AD30" s="350"/>
      <c r="AE30" s="350"/>
      <c r="AF30" s="44"/>
      <c r="AG30" s="44"/>
      <c r="AH30" s="44"/>
      <c r="AI30" s="44"/>
      <c r="AJ30" s="44"/>
      <c r="AK30" s="349">
        <f>ROUND(AW54, 2)</f>
        <v>0</v>
      </c>
      <c r="AL30" s="350"/>
      <c r="AM30" s="350"/>
      <c r="AN30" s="350"/>
      <c r="AO30" s="350"/>
      <c r="AP30" s="44"/>
      <c r="AQ30" s="44"/>
      <c r="AR30" s="45"/>
      <c r="BE30" s="358"/>
    </row>
    <row r="31" spans="1:71" s="3" customFormat="1" ht="14.45" hidden="1" customHeight="1">
      <c r="B31" s="43"/>
      <c r="C31" s="44"/>
      <c r="D31" s="44"/>
      <c r="E31" s="44"/>
      <c r="F31" s="32" t="s">
        <v>50</v>
      </c>
      <c r="G31" s="44"/>
      <c r="H31" s="44"/>
      <c r="I31" s="44"/>
      <c r="J31" s="44"/>
      <c r="K31" s="44"/>
      <c r="L31" s="351">
        <v>0.21</v>
      </c>
      <c r="M31" s="350"/>
      <c r="N31" s="350"/>
      <c r="O31" s="350"/>
      <c r="P31" s="350"/>
      <c r="Q31" s="44"/>
      <c r="R31" s="44"/>
      <c r="S31" s="44"/>
      <c r="T31" s="44"/>
      <c r="U31" s="44"/>
      <c r="V31" s="44"/>
      <c r="W31" s="349">
        <f>ROUND(BB54, 2)</f>
        <v>0</v>
      </c>
      <c r="X31" s="350"/>
      <c r="Y31" s="350"/>
      <c r="Z31" s="350"/>
      <c r="AA31" s="350"/>
      <c r="AB31" s="350"/>
      <c r="AC31" s="350"/>
      <c r="AD31" s="350"/>
      <c r="AE31" s="350"/>
      <c r="AF31" s="44"/>
      <c r="AG31" s="44"/>
      <c r="AH31" s="44"/>
      <c r="AI31" s="44"/>
      <c r="AJ31" s="44"/>
      <c r="AK31" s="349">
        <v>0</v>
      </c>
      <c r="AL31" s="350"/>
      <c r="AM31" s="350"/>
      <c r="AN31" s="350"/>
      <c r="AO31" s="350"/>
      <c r="AP31" s="44"/>
      <c r="AQ31" s="44"/>
      <c r="AR31" s="45"/>
      <c r="BE31" s="358"/>
    </row>
    <row r="32" spans="1:71" s="3" customFormat="1" ht="14.45" hidden="1" customHeight="1">
      <c r="B32" s="43"/>
      <c r="C32" s="44"/>
      <c r="D32" s="44"/>
      <c r="E32" s="44"/>
      <c r="F32" s="32" t="s">
        <v>51</v>
      </c>
      <c r="G32" s="44"/>
      <c r="H32" s="44"/>
      <c r="I32" s="44"/>
      <c r="J32" s="44"/>
      <c r="K32" s="44"/>
      <c r="L32" s="351">
        <v>0.12</v>
      </c>
      <c r="M32" s="350"/>
      <c r="N32" s="350"/>
      <c r="O32" s="350"/>
      <c r="P32" s="350"/>
      <c r="Q32" s="44"/>
      <c r="R32" s="44"/>
      <c r="S32" s="44"/>
      <c r="T32" s="44"/>
      <c r="U32" s="44"/>
      <c r="V32" s="44"/>
      <c r="W32" s="349">
        <f>ROUND(BC54, 2)</f>
        <v>0</v>
      </c>
      <c r="X32" s="350"/>
      <c r="Y32" s="350"/>
      <c r="Z32" s="350"/>
      <c r="AA32" s="350"/>
      <c r="AB32" s="350"/>
      <c r="AC32" s="350"/>
      <c r="AD32" s="350"/>
      <c r="AE32" s="350"/>
      <c r="AF32" s="44"/>
      <c r="AG32" s="44"/>
      <c r="AH32" s="44"/>
      <c r="AI32" s="44"/>
      <c r="AJ32" s="44"/>
      <c r="AK32" s="349">
        <v>0</v>
      </c>
      <c r="AL32" s="350"/>
      <c r="AM32" s="350"/>
      <c r="AN32" s="350"/>
      <c r="AO32" s="350"/>
      <c r="AP32" s="44"/>
      <c r="AQ32" s="44"/>
      <c r="AR32" s="45"/>
      <c r="BE32" s="358"/>
    </row>
    <row r="33" spans="1:57" s="3" customFormat="1" ht="14.45" hidden="1" customHeight="1">
      <c r="B33" s="43"/>
      <c r="C33" s="44"/>
      <c r="D33" s="44"/>
      <c r="E33" s="44"/>
      <c r="F33" s="32" t="s">
        <v>52</v>
      </c>
      <c r="G33" s="44"/>
      <c r="H33" s="44"/>
      <c r="I33" s="44"/>
      <c r="J33" s="44"/>
      <c r="K33" s="44"/>
      <c r="L33" s="351">
        <v>0</v>
      </c>
      <c r="M33" s="350"/>
      <c r="N33" s="350"/>
      <c r="O33" s="350"/>
      <c r="P33" s="350"/>
      <c r="Q33" s="44"/>
      <c r="R33" s="44"/>
      <c r="S33" s="44"/>
      <c r="T33" s="44"/>
      <c r="U33" s="44"/>
      <c r="V33" s="44"/>
      <c r="W33" s="349">
        <f>ROUND(BD54, 2)</f>
        <v>0</v>
      </c>
      <c r="X33" s="350"/>
      <c r="Y33" s="350"/>
      <c r="Z33" s="350"/>
      <c r="AA33" s="350"/>
      <c r="AB33" s="350"/>
      <c r="AC33" s="350"/>
      <c r="AD33" s="350"/>
      <c r="AE33" s="350"/>
      <c r="AF33" s="44"/>
      <c r="AG33" s="44"/>
      <c r="AH33" s="44"/>
      <c r="AI33" s="44"/>
      <c r="AJ33" s="44"/>
      <c r="AK33" s="349">
        <v>0</v>
      </c>
      <c r="AL33" s="350"/>
      <c r="AM33" s="350"/>
      <c r="AN33" s="350"/>
      <c r="AO33" s="350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53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54</v>
      </c>
      <c r="U35" s="48"/>
      <c r="V35" s="48"/>
      <c r="W35" s="48"/>
      <c r="X35" s="355" t="s">
        <v>55</v>
      </c>
      <c r="Y35" s="353"/>
      <c r="Z35" s="353"/>
      <c r="AA35" s="353"/>
      <c r="AB35" s="353"/>
      <c r="AC35" s="48"/>
      <c r="AD35" s="48"/>
      <c r="AE35" s="48"/>
      <c r="AF35" s="48"/>
      <c r="AG35" s="48"/>
      <c r="AH35" s="48"/>
      <c r="AI35" s="48"/>
      <c r="AJ35" s="48"/>
      <c r="AK35" s="352">
        <f>SUM(AK26:AK33)</f>
        <v>0</v>
      </c>
      <c r="AL35" s="353"/>
      <c r="AM35" s="353"/>
      <c r="AN35" s="353"/>
      <c r="AO35" s="354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6" t="s">
        <v>56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JS25-013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77" t="str">
        <f>K6</f>
        <v>Změna užívání části přízemí objektu koleje blok E</v>
      </c>
      <c r="M45" s="378"/>
      <c r="N45" s="378"/>
      <c r="O45" s="378"/>
      <c r="P45" s="378"/>
      <c r="Q45" s="378"/>
      <c r="R45" s="378"/>
      <c r="S45" s="378"/>
      <c r="T45" s="378"/>
      <c r="U45" s="378"/>
      <c r="V45" s="378"/>
      <c r="W45" s="378"/>
      <c r="X45" s="378"/>
      <c r="Y45" s="378"/>
      <c r="Z45" s="378"/>
      <c r="AA45" s="378"/>
      <c r="AB45" s="378"/>
      <c r="AC45" s="378"/>
      <c r="AD45" s="378"/>
      <c r="AE45" s="378"/>
      <c r="AF45" s="378"/>
      <c r="AG45" s="378"/>
      <c r="AH45" s="378"/>
      <c r="AI45" s="378"/>
      <c r="AJ45" s="378"/>
      <c r="AK45" s="378"/>
      <c r="AL45" s="378"/>
      <c r="AM45" s="378"/>
      <c r="AN45" s="378"/>
      <c r="AO45" s="378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Jeseniova 355/212, 130 00 Praha 3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379" t="str">
        <f>IF(AN8= "","",AN8)</f>
        <v>26. 2. 2025</v>
      </c>
      <c r="AN47" s="379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25.7" customHeight="1">
      <c r="A49" s="37"/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Vysoká škola ekonomická v Praze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33</v>
      </c>
      <c r="AJ49" s="39"/>
      <c r="AK49" s="39"/>
      <c r="AL49" s="39"/>
      <c r="AM49" s="380" t="str">
        <f>IF(E17="","",E17)</f>
        <v>DROBNÝ ARCHITECTS, s.r.o.</v>
      </c>
      <c r="AN49" s="381"/>
      <c r="AO49" s="381"/>
      <c r="AP49" s="381"/>
      <c r="AQ49" s="39"/>
      <c r="AR49" s="42"/>
      <c r="AS49" s="382" t="s">
        <v>57</v>
      </c>
      <c r="AT49" s="383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2" t="s">
        <v>31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38</v>
      </c>
      <c r="AJ50" s="39"/>
      <c r="AK50" s="39"/>
      <c r="AL50" s="39"/>
      <c r="AM50" s="380" t="str">
        <f>IF(E20="","",E20)</f>
        <v>Ing. Jaroslav Stolička</v>
      </c>
      <c r="AN50" s="381"/>
      <c r="AO50" s="381"/>
      <c r="AP50" s="381"/>
      <c r="AQ50" s="39"/>
      <c r="AR50" s="42"/>
      <c r="AS50" s="384"/>
      <c r="AT50" s="385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86"/>
      <c r="AT51" s="387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71" t="s">
        <v>58</v>
      </c>
      <c r="D52" s="372"/>
      <c r="E52" s="372"/>
      <c r="F52" s="372"/>
      <c r="G52" s="372"/>
      <c r="H52" s="69"/>
      <c r="I52" s="374" t="s">
        <v>59</v>
      </c>
      <c r="J52" s="372"/>
      <c r="K52" s="372"/>
      <c r="L52" s="372"/>
      <c r="M52" s="372"/>
      <c r="N52" s="372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372"/>
      <c r="AC52" s="372"/>
      <c r="AD52" s="372"/>
      <c r="AE52" s="372"/>
      <c r="AF52" s="372"/>
      <c r="AG52" s="373" t="s">
        <v>60</v>
      </c>
      <c r="AH52" s="372"/>
      <c r="AI52" s="372"/>
      <c r="AJ52" s="372"/>
      <c r="AK52" s="372"/>
      <c r="AL52" s="372"/>
      <c r="AM52" s="372"/>
      <c r="AN52" s="374" t="s">
        <v>61</v>
      </c>
      <c r="AO52" s="372"/>
      <c r="AP52" s="372"/>
      <c r="AQ52" s="70" t="s">
        <v>62</v>
      </c>
      <c r="AR52" s="42"/>
      <c r="AS52" s="71" t="s">
        <v>63</v>
      </c>
      <c r="AT52" s="72" t="s">
        <v>64</v>
      </c>
      <c r="AU52" s="72" t="s">
        <v>65</v>
      </c>
      <c r="AV52" s="72" t="s">
        <v>66</v>
      </c>
      <c r="AW52" s="72" t="s">
        <v>67</v>
      </c>
      <c r="AX52" s="72" t="s">
        <v>68</v>
      </c>
      <c r="AY52" s="72" t="s">
        <v>69</v>
      </c>
      <c r="AZ52" s="72" t="s">
        <v>70</v>
      </c>
      <c r="BA52" s="72" t="s">
        <v>71</v>
      </c>
      <c r="BB52" s="72" t="s">
        <v>72</v>
      </c>
      <c r="BC52" s="72" t="s">
        <v>73</v>
      </c>
      <c r="BD52" s="73" t="s">
        <v>74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75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75">
        <f>ROUND(SUM(AG55:AG61),2)</f>
        <v>0</v>
      </c>
      <c r="AH54" s="375"/>
      <c r="AI54" s="375"/>
      <c r="AJ54" s="375"/>
      <c r="AK54" s="375"/>
      <c r="AL54" s="375"/>
      <c r="AM54" s="375"/>
      <c r="AN54" s="376">
        <f t="shared" ref="AN54:AN61" si="0">SUM(AG54,AT54)</f>
        <v>0</v>
      </c>
      <c r="AO54" s="376"/>
      <c r="AP54" s="376"/>
      <c r="AQ54" s="81" t="s">
        <v>19</v>
      </c>
      <c r="AR54" s="82"/>
      <c r="AS54" s="83">
        <f>ROUND(SUM(AS55:AS61),2)</f>
        <v>0</v>
      </c>
      <c r="AT54" s="84">
        <f t="shared" ref="AT54:AT61" si="1">ROUND(SUM(AV54:AW54),2)</f>
        <v>0</v>
      </c>
      <c r="AU54" s="85">
        <f>ROUND(SUM(AU55:AU61),5)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ROUND(SUM(AZ55:AZ61),2)</f>
        <v>0</v>
      </c>
      <c r="BA54" s="84">
        <f>ROUND(SUM(BA55:BA61),2)</f>
        <v>0</v>
      </c>
      <c r="BB54" s="84">
        <f>ROUND(SUM(BB55:BB61),2)</f>
        <v>0</v>
      </c>
      <c r="BC54" s="84">
        <f>ROUND(SUM(BC55:BC61),2)</f>
        <v>0</v>
      </c>
      <c r="BD54" s="86">
        <f>ROUND(SUM(BD55:BD61),2)</f>
        <v>0</v>
      </c>
      <c r="BS54" s="87" t="s">
        <v>76</v>
      </c>
      <c r="BT54" s="87" t="s">
        <v>77</v>
      </c>
      <c r="BU54" s="88" t="s">
        <v>78</v>
      </c>
      <c r="BV54" s="87" t="s">
        <v>79</v>
      </c>
      <c r="BW54" s="87" t="s">
        <v>5</v>
      </c>
      <c r="BX54" s="87" t="s">
        <v>80</v>
      </c>
      <c r="CL54" s="87" t="s">
        <v>19</v>
      </c>
    </row>
    <row r="55" spans="1:91" s="7" customFormat="1" ht="16.5" customHeight="1">
      <c r="A55" s="89" t="s">
        <v>81</v>
      </c>
      <c r="B55" s="90"/>
      <c r="C55" s="91"/>
      <c r="D55" s="370" t="s">
        <v>82</v>
      </c>
      <c r="E55" s="370"/>
      <c r="F55" s="370"/>
      <c r="G55" s="370"/>
      <c r="H55" s="370"/>
      <c r="I55" s="92"/>
      <c r="J55" s="370" t="s">
        <v>83</v>
      </c>
      <c r="K55" s="370"/>
      <c r="L55" s="370"/>
      <c r="M55" s="370"/>
      <c r="N55" s="370"/>
      <c r="O55" s="370"/>
      <c r="P55" s="370"/>
      <c r="Q55" s="370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370"/>
      <c r="AC55" s="370"/>
      <c r="AD55" s="370"/>
      <c r="AE55" s="370"/>
      <c r="AF55" s="370"/>
      <c r="AG55" s="368">
        <f>'01 - Bourací práce'!J30</f>
        <v>0</v>
      </c>
      <c r="AH55" s="369"/>
      <c r="AI55" s="369"/>
      <c r="AJ55" s="369"/>
      <c r="AK55" s="369"/>
      <c r="AL55" s="369"/>
      <c r="AM55" s="369"/>
      <c r="AN55" s="368">
        <f t="shared" si="0"/>
        <v>0</v>
      </c>
      <c r="AO55" s="369"/>
      <c r="AP55" s="369"/>
      <c r="AQ55" s="93" t="s">
        <v>84</v>
      </c>
      <c r="AR55" s="94"/>
      <c r="AS55" s="95">
        <v>0</v>
      </c>
      <c r="AT55" s="96">
        <f t="shared" si="1"/>
        <v>0</v>
      </c>
      <c r="AU55" s="97">
        <f>'01 - Bourací práce'!P95</f>
        <v>0</v>
      </c>
      <c r="AV55" s="96">
        <f>'01 - Bourací práce'!J33</f>
        <v>0</v>
      </c>
      <c r="AW55" s="96">
        <f>'01 - Bourací práce'!J34</f>
        <v>0</v>
      </c>
      <c r="AX55" s="96">
        <f>'01 - Bourací práce'!J35</f>
        <v>0</v>
      </c>
      <c r="AY55" s="96">
        <f>'01 - Bourací práce'!J36</f>
        <v>0</v>
      </c>
      <c r="AZ55" s="96">
        <f>'01 - Bourací práce'!F33</f>
        <v>0</v>
      </c>
      <c r="BA55" s="96">
        <f>'01 - Bourací práce'!F34</f>
        <v>0</v>
      </c>
      <c r="BB55" s="96">
        <f>'01 - Bourací práce'!F35</f>
        <v>0</v>
      </c>
      <c r="BC55" s="96">
        <f>'01 - Bourací práce'!F36</f>
        <v>0</v>
      </c>
      <c r="BD55" s="98">
        <f>'01 - Bourací práce'!F37</f>
        <v>0</v>
      </c>
      <c r="BT55" s="99" t="s">
        <v>85</v>
      </c>
      <c r="BV55" s="99" t="s">
        <v>79</v>
      </c>
      <c r="BW55" s="99" t="s">
        <v>86</v>
      </c>
      <c r="BX55" s="99" t="s">
        <v>5</v>
      </c>
      <c r="CL55" s="99" t="s">
        <v>19</v>
      </c>
      <c r="CM55" s="99" t="s">
        <v>87</v>
      </c>
    </row>
    <row r="56" spans="1:91" s="7" customFormat="1" ht="16.5" customHeight="1">
      <c r="A56" s="89" t="s">
        <v>81</v>
      </c>
      <c r="B56" s="90"/>
      <c r="C56" s="91"/>
      <c r="D56" s="370" t="s">
        <v>88</v>
      </c>
      <c r="E56" s="370"/>
      <c r="F56" s="370"/>
      <c r="G56" s="370"/>
      <c r="H56" s="370"/>
      <c r="I56" s="92"/>
      <c r="J56" s="370" t="s">
        <v>89</v>
      </c>
      <c r="K56" s="370"/>
      <c r="L56" s="370"/>
      <c r="M56" s="370"/>
      <c r="N56" s="370"/>
      <c r="O56" s="370"/>
      <c r="P56" s="370"/>
      <c r="Q56" s="370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370"/>
      <c r="AC56" s="370"/>
      <c r="AD56" s="370"/>
      <c r="AE56" s="370"/>
      <c r="AF56" s="370"/>
      <c r="AG56" s="368">
        <f>'02 - Stavební úpravy'!J30</f>
        <v>0</v>
      </c>
      <c r="AH56" s="369"/>
      <c r="AI56" s="369"/>
      <c r="AJ56" s="369"/>
      <c r="AK56" s="369"/>
      <c r="AL56" s="369"/>
      <c r="AM56" s="369"/>
      <c r="AN56" s="368">
        <f t="shared" si="0"/>
        <v>0</v>
      </c>
      <c r="AO56" s="369"/>
      <c r="AP56" s="369"/>
      <c r="AQ56" s="93" t="s">
        <v>84</v>
      </c>
      <c r="AR56" s="94"/>
      <c r="AS56" s="95">
        <v>0</v>
      </c>
      <c r="AT56" s="96">
        <f t="shared" si="1"/>
        <v>0</v>
      </c>
      <c r="AU56" s="97">
        <f>'02 - Stavební úpravy'!P95</f>
        <v>0</v>
      </c>
      <c r="AV56" s="96">
        <f>'02 - Stavební úpravy'!J33</f>
        <v>0</v>
      </c>
      <c r="AW56" s="96">
        <f>'02 - Stavební úpravy'!J34</f>
        <v>0</v>
      </c>
      <c r="AX56" s="96">
        <f>'02 - Stavební úpravy'!J35</f>
        <v>0</v>
      </c>
      <c r="AY56" s="96">
        <f>'02 - Stavební úpravy'!J36</f>
        <v>0</v>
      </c>
      <c r="AZ56" s="96">
        <f>'02 - Stavební úpravy'!F33</f>
        <v>0</v>
      </c>
      <c r="BA56" s="96">
        <f>'02 - Stavební úpravy'!F34</f>
        <v>0</v>
      </c>
      <c r="BB56" s="96">
        <f>'02 - Stavební úpravy'!F35</f>
        <v>0</v>
      </c>
      <c r="BC56" s="96">
        <f>'02 - Stavební úpravy'!F36</f>
        <v>0</v>
      </c>
      <c r="BD56" s="98">
        <f>'02 - Stavební úpravy'!F37</f>
        <v>0</v>
      </c>
      <c r="BT56" s="99" t="s">
        <v>85</v>
      </c>
      <c r="BV56" s="99" t="s">
        <v>79</v>
      </c>
      <c r="BW56" s="99" t="s">
        <v>90</v>
      </c>
      <c r="BX56" s="99" t="s">
        <v>5</v>
      </c>
      <c r="CL56" s="99" t="s">
        <v>19</v>
      </c>
      <c r="CM56" s="99" t="s">
        <v>87</v>
      </c>
    </row>
    <row r="57" spans="1:91" s="7" customFormat="1" ht="16.5" customHeight="1">
      <c r="A57" s="89" t="s">
        <v>81</v>
      </c>
      <c r="B57" s="90"/>
      <c r="C57" s="91"/>
      <c r="D57" s="370" t="s">
        <v>91</v>
      </c>
      <c r="E57" s="370"/>
      <c r="F57" s="370"/>
      <c r="G57" s="370"/>
      <c r="H57" s="370"/>
      <c r="I57" s="92"/>
      <c r="J57" s="370" t="s">
        <v>92</v>
      </c>
      <c r="K57" s="370"/>
      <c r="L57" s="370"/>
      <c r="M57" s="370"/>
      <c r="N57" s="370"/>
      <c r="O57" s="370"/>
      <c r="P57" s="370"/>
      <c r="Q57" s="370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370"/>
      <c r="AC57" s="370"/>
      <c r="AD57" s="370"/>
      <c r="AE57" s="370"/>
      <c r="AF57" s="370"/>
      <c r="AG57" s="368">
        <f>'03 - Truhlářské práce'!J30</f>
        <v>0</v>
      </c>
      <c r="AH57" s="369"/>
      <c r="AI57" s="369"/>
      <c r="AJ57" s="369"/>
      <c r="AK57" s="369"/>
      <c r="AL57" s="369"/>
      <c r="AM57" s="369"/>
      <c r="AN57" s="368">
        <f t="shared" si="0"/>
        <v>0</v>
      </c>
      <c r="AO57" s="369"/>
      <c r="AP57" s="369"/>
      <c r="AQ57" s="93" t="s">
        <v>84</v>
      </c>
      <c r="AR57" s="94"/>
      <c r="AS57" s="95">
        <v>0</v>
      </c>
      <c r="AT57" s="96">
        <f t="shared" si="1"/>
        <v>0</v>
      </c>
      <c r="AU57" s="97">
        <f>'03 - Truhlářské práce'!P81</f>
        <v>0</v>
      </c>
      <c r="AV57" s="96">
        <f>'03 - Truhlářské práce'!J33</f>
        <v>0</v>
      </c>
      <c r="AW57" s="96">
        <f>'03 - Truhlářské práce'!J34</f>
        <v>0</v>
      </c>
      <c r="AX57" s="96">
        <f>'03 - Truhlářské práce'!J35</f>
        <v>0</v>
      </c>
      <c r="AY57" s="96">
        <f>'03 - Truhlářské práce'!J36</f>
        <v>0</v>
      </c>
      <c r="AZ57" s="96">
        <f>'03 - Truhlářské práce'!F33</f>
        <v>0</v>
      </c>
      <c r="BA57" s="96">
        <f>'03 - Truhlářské práce'!F34</f>
        <v>0</v>
      </c>
      <c r="BB57" s="96">
        <f>'03 - Truhlářské práce'!F35</f>
        <v>0</v>
      </c>
      <c r="BC57" s="96">
        <f>'03 - Truhlářské práce'!F36</f>
        <v>0</v>
      </c>
      <c r="BD57" s="98">
        <f>'03 - Truhlářské práce'!F37</f>
        <v>0</v>
      </c>
      <c r="BT57" s="99" t="s">
        <v>85</v>
      </c>
      <c r="BV57" s="99" t="s">
        <v>79</v>
      </c>
      <c r="BW57" s="99" t="s">
        <v>93</v>
      </c>
      <c r="BX57" s="99" t="s">
        <v>5</v>
      </c>
      <c r="CL57" s="99" t="s">
        <v>19</v>
      </c>
      <c r="CM57" s="99" t="s">
        <v>87</v>
      </c>
    </row>
    <row r="58" spans="1:91" s="7" customFormat="1" ht="16.5" customHeight="1">
      <c r="A58" s="89" t="s">
        <v>81</v>
      </c>
      <c r="B58" s="90"/>
      <c r="C58" s="91"/>
      <c r="D58" s="370" t="s">
        <v>94</v>
      </c>
      <c r="E58" s="370"/>
      <c r="F58" s="370"/>
      <c r="G58" s="370"/>
      <c r="H58" s="370"/>
      <c r="I58" s="92"/>
      <c r="J58" s="370" t="s">
        <v>95</v>
      </c>
      <c r="K58" s="370"/>
      <c r="L58" s="370"/>
      <c r="M58" s="370"/>
      <c r="N58" s="370"/>
      <c r="O58" s="370"/>
      <c r="P58" s="370"/>
      <c r="Q58" s="370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370"/>
      <c r="AC58" s="370"/>
      <c r="AD58" s="370"/>
      <c r="AE58" s="370"/>
      <c r="AF58" s="370"/>
      <c r="AG58" s="368">
        <f>'04 - Zdravotechnika'!J30</f>
        <v>0</v>
      </c>
      <c r="AH58" s="369"/>
      <c r="AI58" s="369"/>
      <c r="AJ58" s="369"/>
      <c r="AK58" s="369"/>
      <c r="AL58" s="369"/>
      <c r="AM58" s="369"/>
      <c r="AN58" s="368">
        <f t="shared" si="0"/>
        <v>0</v>
      </c>
      <c r="AO58" s="369"/>
      <c r="AP58" s="369"/>
      <c r="AQ58" s="93" t="s">
        <v>84</v>
      </c>
      <c r="AR58" s="94"/>
      <c r="AS58" s="95">
        <v>0</v>
      </c>
      <c r="AT58" s="96">
        <f t="shared" si="1"/>
        <v>0</v>
      </c>
      <c r="AU58" s="97">
        <f>'04 - Zdravotechnika'!P82</f>
        <v>0</v>
      </c>
      <c r="AV58" s="96">
        <f>'04 - Zdravotechnika'!J33</f>
        <v>0</v>
      </c>
      <c r="AW58" s="96">
        <f>'04 - Zdravotechnika'!J34</f>
        <v>0</v>
      </c>
      <c r="AX58" s="96">
        <f>'04 - Zdravotechnika'!J35</f>
        <v>0</v>
      </c>
      <c r="AY58" s="96">
        <f>'04 - Zdravotechnika'!J36</f>
        <v>0</v>
      </c>
      <c r="AZ58" s="96">
        <f>'04 - Zdravotechnika'!F33</f>
        <v>0</v>
      </c>
      <c r="BA58" s="96">
        <f>'04 - Zdravotechnika'!F34</f>
        <v>0</v>
      </c>
      <c r="BB58" s="96">
        <f>'04 - Zdravotechnika'!F35</f>
        <v>0</v>
      </c>
      <c r="BC58" s="96">
        <f>'04 - Zdravotechnika'!F36</f>
        <v>0</v>
      </c>
      <c r="BD58" s="98">
        <f>'04 - Zdravotechnika'!F37</f>
        <v>0</v>
      </c>
      <c r="BT58" s="99" t="s">
        <v>85</v>
      </c>
      <c r="BV58" s="99" t="s">
        <v>79</v>
      </c>
      <c r="BW58" s="99" t="s">
        <v>96</v>
      </c>
      <c r="BX58" s="99" t="s">
        <v>5</v>
      </c>
      <c r="CL58" s="99" t="s">
        <v>19</v>
      </c>
      <c r="CM58" s="99" t="s">
        <v>87</v>
      </c>
    </row>
    <row r="59" spans="1:91" s="7" customFormat="1" ht="16.5" customHeight="1">
      <c r="A59" s="89" t="s">
        <v>81</v>
      </c>
      <c r="B59" s="90"/>
      <c r="C59" s="91"/>
      <c r="D59" s="370" t="s">
        <v>97</v>
      </c>
      <c r="E59" s="370"/>
      <c r="F59" s="370"/>
      <c r="G59" s="370"/>
      <c r="H59" s="370"/>
      <c r="I59" s="92"/>
      <c r="J59" s="370" t="s">
        <v>98</v>
      </c>
      <c r="K59" s="370"/>
      <c r="L59" s="370"/>
      <c r="M59" s="370"/>
      <c r="N59" s="370"/>
      <c r="O59" s="370"/>
      <c r="P59" s="370"/>
      <c r="Q59" s="370"/>
      <c r="R59" s="370"/>
      <c r="S59" s="370"/>
      <c r="T59" s="370"/>
      <c r="U59" s="370"/>
      <c r="V59" s="370"/>
      <c r="W59" s="370"/>
      <c r="X59" s="370"/>
      <c r="Y59" s="370"/>
      <c r="Z59" s="370"/>
      <c r="AA59" s="370"/>
      <c r="AB59" s="370"/>
      <c r="AC59" s="370"/>
      <c r="AD59" s="370"/>
      <c r="AE59" s="370"/>
      <c r="AF59" s="370"/>
      <c r="AG59" s="368">
        <f>'05 - Vzduchotechnika'!J30</f>
        <v>0</v>
      </c>
      <c r="AH59" s="369"/>
      <c r="AI59" s="369"/>
      <c r="AJ59" s="369"/>
      <c r="AK59" s="369"/>
      <c r="AL59" s="369"/>
      <c r="AM59" s="369"/>
      <c r="AN59" s="368">
        <f t="shared" si="0"/>
        <v>0</v>
      </c>
      <c r="AO59" s="369"/>
      <c r="AP59" s="369"/>
      <c r="AQ59" s="93" t="s">
        <v>84</v>
      </c>
      <c r="AR59" s="94"/>
      <c r="AS59" s="95">
        <v>0</v>
      </c>
      <c r="AT59" s="96">
        <f t="shared" si="1"/>
        <v>0</v>
      </c>
      <c r="AU59" s="97">
        <f>'05 - Vzduchotechnika'!P80</f>
        <v>0</v>
      </c>
      <c r="AV59" s="96">
        <f>'05 - Vzduchotechnika'!J33</f>
        <v>0</v>
      </c>
      <c r="AW59" s="96">
        <f>'05 - Vzduchotechnika'!J34</f>
        <v>0</v>
      </c>
      <c r="AX59" s="96">
        <f>'05 - Vzduchotechnika'!J35</f>
        <v>0</v>
      </c>
      <c r="AY59" s="96">
        <f>'05 - Vzduchotechnika'!J36</f>
        <v>0</v>
      </c>
      <c r="AZ59" s="96">
        <f>'05 - Vzduchotechnika'!F33</f>
        <v>0</v>
      </c>
      <c r="BA59" s="96">
        <f>'05 - Vzduchotechnika'!F34</f>
        <v>0</v>
      </c>
      <c r="BB59" s="96">
        <f>'05 - Vzduchotechnika'!F35</f>
        <v>0</v>
      </c>
      <c r="BC59" s="96">
        <f>'05 - Vzduchotechnika'!F36</f>
        <v>0</v>
      </c>
      <c r="BD59" s="98">
        <f>'05 - Vzduchotechnika'!F37</f>
        <v>0</v>
      </c>
      <c r="BT59" s="99" t="s">
        <v>85</v>
      </c>
      <c r="BV59" s="99" t="s">
        <v>79</v>
      </c>
      <c r="BW59" s="99" t="s">
        <v>99</v>
      </c>
      <c r="BX59" s="99" t="s">
        <v>5</v>
      </c>
      <c r="CL59" s="99" t="s">
        <v>19</v>
      </c>
      <c r="CM59" s="99" t="s">
        <v>87</v>
      </c>
    </row>
    <row r="60" spans="1:91" s="7" customFormat="1" ht="16.5" customHeight="1">
      <c r="A60" s="89" t="s">
        <v>81</v>
      </c>
      <c r="B60" s="90"/>
      <c r="C60" s="91"/>
      <c r="D60" s="370" t="s">
        <v>100</v>
      </c>
      <c r="E60" s="370"/>
      <c r="F60" s="370"/>
      <c r="G60" s="370"/>
      <c r="H60" s="370"/>
      <c r="I60" s="92"/>
      <c r="J60" s="370" t="s">
        <v>101</v>
      </c>
      <c r="K60" s="370"/>
      <c r="L60" s="370"/>
      <c r="M60" s="370"/>
      <c r="N60" s="370"/>
      <c r="O60" s="370"/>
      <c r="P60" s="370"/>
      <c r="Q60" s="370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370"/>
      <c r="AC60" s="370"/>
      <c r="AD60" s="370"/>
      <c r="AE60" s="370"/>
      <c r="AF60" s="370"/>
      <c r="AG60" s="368">
        <f>'06 - Elektroinstalace'!J30</f>
        <v>0</v>
      </c>
      <c r="AH60" s="369"/>
      <c r="AI60" s="369"/>
      <c r="AJ60" s="369"/>
      <c r="AK60" s="369"/>
      <c r="AL60" s="369"/>
      <c r="AM60" s="369"/>
      <c r="AN60" s="368">
        <f t="shared" si="0"/>
        <v>0</v>
      </c>
      <c r="AO60" s="369"/>
      <c r="AP60" s="369"/>
      <c r="AQ60" s="93" t="s">
        <v>84</v>
      </c>
      <c r="AR60" s="94"/>
      <c r="AS60" s="95">
        <v>0</v>
      </c>
      <c r="AT60" s="96">
        <f t="shared" si="1"/>
        <v>0</v>
      </c>
      <c r="AU60" s="97">
        <f>'06 - Elektroinstalace'!P83</f>
        <v>0</v>
      </c>
      <c r="AV60" s="96">
        <f>'06 - Elektroinstalace'!J33</f>
        <v>0</v>
      </c>
      <c r="AW60" s="96">
        <f>'06 - Elektroinstalace'!J34</f>
        <v>0</v>
      </c>
      <c r="AX60" s="96">
        <f>'06 - Elektroinstalace'!J35</f>
        <v>0</v>
      </c>
      <c r="AY60" s="96">
        <f>'06 - Elektroinstalace'!J36</f>
        <v>0</v>
      </c>
      <c r="AZ60" s="96">
        <f>'06 - Elektroinstalace'!F33</f>
        <v>0</v>
      </c>
      <c r="BA60" s="96">
        <f>'06 - Elektroinstalace'!F34</f>
        <v>0</v>
      </c>
      <c r="BB60" s="96">
        <f>'06 - Elektroinstalace'!F35</f>
        <v>0</v>
      </c>
      <c r="BC60" s="96">
        <f>'06 - Elektroinstalace'!F36</f>
        <v>0</v>
      </c>
      <c r="BD60" s="98">
        <f>'06 - Elektroinstalace'!F37</f>
        <v>0</v>
      </c>
      <c r="BT60" s="99" t="s">
        <v>85</v>
      </c>
      <c r="BV60" s="99" t="s">
        <v>79</v>
      </c>
      <c r="BW60" s="99" t="s">
        <v>102</v>
      </c>
      <c r="BX60" s="99" t="s">
        <v>5</v>
      </c>
      <c r="CL60" s="99" t="s">
        <v>19</v>
      </c>
      <c r="CM60" s="99" t="s">
        <v>87</v>
      </c>
    </row>
    <row r="61" spans="1:91" s="7" customFormat="1" ht="16.5" customHeight="1">
      <c r="A61" s="89" t="s">
        <v>81</v>
      </c>
      <c r="B61" s="90"/>
      <c r="C61" s="91"/>
      <c r="D61" s="370" t="s">
        <v>103</v>
      </c>
      <c r="E61" s="370"/>
      <c r="F61" s="370"/>
      <c r="G61" s="370"/>
      <c r="H61" s="370"/>
      <c r="I61" s="92"/>
      <c r="J61" s="370" t="s">
        <v>104</v>
      </c>
      <c r="K61" s="370"/>
      <c r="L61" s="370"/>
      <c r="M61" s="370"/>
      <c r="N61" s="370"/>
      <c r="O61" s="370"/>
      <c r="P61" s="370"/>
      <c r="Q61" s="370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  <c r="AG61" s="368">
        <f>'VRN - Vedlejší rozpočtové...'!J30</f>
        <v>0</v>
      </c>
      <c r="AH61" s="369"/>
      <c r="AI61" s="369"/>
      <c r="AJ61" s="369"/>
      <c r="AK61" s="369"/>
      <c r="AL61" s="369"/>
      <c r="AM61" s="369"/>
      <c r="AN61" s="368">
        <f t="shared" si="0"/>
        <v>0</v>
      </c>
      <c r="AO61" s="369"/>
      <c r="AP61" s="369"/>
      <c r="AQ61" s="93" t="s">
        <v>84</v>
      </c>
      <c r="AR61" s="94"/>
      <c r="AS61" s="100">
        <v>0</v>
      </c>
      <c r="AT61" s="101">
        <f t="shared" si="1"/>
        <v>0</v>
      </c>
      <c r="AU61" s="102">
        <f>'VRN - Vedlejší rozpočtové...'!P80</f>
        <v>0</v>
      </c>
      <c r="AV61" s="101">
        <f>'VRN - Vedlejší rozpočtové...'!J33</f>
        <v>0</v>
      </c>
      <c r="AW61" s="101">
        <f>'VRN - Vedlejší rozpočtové...'!J34</f>
        <v>0</v>
      </c>
      <c r="AX61" s="101">
        <f>'VRN - Vedlejší rozpočtové...'!J35</f>
        <v>0</v>
      </c>
      <c r="AY61" s="101">
        <f>'VRN - Vedlejší rozpočtové...'!J36</f>
        <v>0</v>
      </c>
      <c r="AZ61" s="101">
        <f>'VRN - Vedlejší rozpočtové...'!F33</f>
        <v>0</v>
      </c>
      <c r="BA61" s="101">
        <f>'VRN - Vedlejší rozpočtové...'!F34</f>
        <v>0</v>
      </c>
      <c r="BB61" s="101">
        <f>'VRN - Vedlejší rozpočtové...'!F35</f>
        <v>0</v>
      </c>
      <c r="BC61" s="101">
        <f>'VRN - Vedlejší rozpočtové...'!F36</f>
        <v>0</v>
      </c>
      <c r="BD61" s="103">
        <f>'VRN - Vedlejší rozpočtové...'!F37</f>
        <v>0</v>
      </c>
      <c r="BT61" s="99" t="s">
        <v>85</v>
      </c>
      <c r="BV61" s="99" t="s">
        <v>79</v>
      </c>
      <c r="BW61" s="99" t="s">
        <v>105</v>
      </c>
      <c r="BX61" s="99" t="s">
        <v>5</v>
      </c>
      <c r="CL61" s="99" t="s">
        <v>19</v>
      </c>
      <c r="CM61" s="99" t="s">
        <v>87</v>
      </c>
    </row>
    <row r="62" spans="1:91" s="2" customFormat="1" ht="30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42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91" s="2" customFormat="1" ht="6.95" customHeight="1">
      <c r="A63" s="37"/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42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</sheetData>
  <sheetProtection algorithmName="SHA-512" hashValue="DIL/7Nj6kJGwMQRNIxHbhxFoEyjrxkNrdtU4KcabWogrHADBmQWJnq0I2p803ydZzzP4gaq4Qf3rL7gGIP/GSA==" saltValue="4FoaaZstaY/2aebDwiVqqfjN5R9zcraBumr5QiwHvRqyumBgnnGO6olaieSM+gmLorVBfu4sARNURWCj+96ypg==" spinCount="100000" sheet="1" objects="1" scenarios="1" formatColumns="0" formatRows="0"/>
  <mergeCells count="66"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D56:H56"/>
    <mergeCell ref="AG56:AM56"/>
    <mergeCell ref="AN56:AP56"/>
    <mergeCell ref="AN57:AP57"/>
    <mergeCell ref="D57:H57"/>
    <mergeCell ref="J57:AF57"/>
    <mergeCell ref="AG57:AM57"/>
    <mergeCell ref="D58:H58"/>
    <mergeCell ref="J58:AF58"/>
    <mergeCell ref="AN59:AP59"/>
    <mergeCell ref="AG59:AM59"/>
    <mergeCell ref="D59:H59"/>
    <mergeCell ref="J59:AF59"/>
    <mergeCell ref="D60:H60"/>
    <mergeCell ref="J60:AF60"/>
    <mergeCell ref="AN61:AP61"/>
    <mergeCell ref="AG61:AM61"/>
    <mergeCell ref="D61:H61"/>
    <mergeCell ref="J61:AF61"/>
    <mergeCell ref="AK30:AO30"/>
    <mergeCell ref="L30:P30"/>
    <mergeCell ref="W30:AE30"/>
    <mergeCell ref="L31:P31"/>
    <mergeCell ref="AN60:AP60"/>
    <mergeCell ref="AG60:AM60"/>
    <mergeCell ref="AN58:AP58"/>
    <mergeCell ref="AG58:AM58"/>
    <mergeCell ref="J56:AF56"/>
    <mergeCell ref="L45:AO45"/>
    <mergeCell ref="AM47:AN47"/>
    <mergeCell ref="AM49:AP4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</mergeCells>
  <hyperlinks>
    <hyperlink ref="A55" location="'01 - Bourací práce'!C2" display="/" xr:uid="{00000000-0004-0000-0000-000000000000}"/>
    <hyperlink ref="A56" location="'02 - Stavební úpravy'!C2" display="/" xr:uid="{00000000-0004-0000-0000-000001000000}"/>
    <hyperlink ref="A57" location="'03 - Truhlářské práce'!C2" display="/" xr:uid="{00000000-0004-0000-0000-000002000000}"/>
    <hyperlink ref="A58" location="'04 - Zdravotechnika'!C2" display="/" xr:uid="{00000000-0004-0000-0000-000003000000}"/>
    <hyperlink ref="A59" location="'05 - Vzduchotechnika'!C2" display="/" xr:uid="{00000000-0004-0000-0000-000004000000}"/>
    <hyperlink ref="A60" location="'06 - Elektroinstalace'!C2" display="/" xr:uid="{00000000-0004-0000-0000-000005000000}"/>
    <hyperlink ref="A61" location="'VRN - Vedlejší rozpočtové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41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AT2" s="20" t="s">
        <v>86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91" t="str">
        <f>'Rekapitulace stavby'!K6</f>
        <v>Změna užívání části přízemí objektu koleje blok E</v>
      </c>
      <c r="F7" s="392"/>
      <c r="G7" s="392"/>
      <c r="H7" s="392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3" t="s">
        <v>108</v>
      </c>
      <c r="F9" s="394"/>
      <c r="G9" s="394"/>
      <c r="H9" s="394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26. 2. 2025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5" t="str">
        <f>'Rekapitulace stavby'!E14</f>
        <v>Vyplň údaj</v>
      </c>
      <c r="F18" s="396"/>
      <c r="G18" s="396"/>
      <c r="H18" s="396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7" t="s">
        <v>19</v>
      </c>
      <c r="F27" s="397"/>
      <c r="G27" s="397"/>
      <c r="H27" s="39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ROUND(J95,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ROUND((SUM(BE95:BE410)),  2)</f>
        <v>0</v>
      </c>
      <c r="G33" s="37"/>
      <c r="H33" s="37"/>
      <c r="I33" s="121">
        <v>0.21</v>
      </c>
      <c r="J33" s="120">
        <f>ROUND(((SUM(BE95:BE410))*I33),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ROUND((SUM(BF95:BF410)),  2)</f>
        <v>0</v>
      </c>
      <c r="G34" s="37"/>
      <c r="H34" s="37"/>
      <c r="I34" s="121">
        <v>0.12</v>
      </c>
      <c r="J34" s="120">
        <f>ROUND(((SUM(BF95:BF410))*I34),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ROUND((SUM(BG95:BG410)),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ROUND((SUM(BH95:BH410)),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ROUND((SUM(BI95:BI410)),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9" t="str">
        <f>E7</f>
        <v>Změna užívání části přízemí objektu koleje blok E</v>
      </c>
      <c r="F48" s="390"/>
      <c r="G48" s="390"/>
      <c r="H48" s="390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77" t="str">
        <f>E9</f>
        <v>01 - Bourací práce</v>
      </c>
      <c r="F50" s="388"/>
      <c r="G50" s="388"/>
      <c r="H50" s="388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Jeseniova 355/212, 130 00 Praha 3</v>
      </c>
      <c r="G52" s="39"/>
      <c r="H52" s="39"/>
      <c r="I52" s="32" t="s">
        <v>23</v>
      </c>
      <c r="J52" s="62" t="str">
        <f>IF(J12="","",J12)</f>
        <v>26. 2. 2025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J95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113</v>
      </c>
      <c r="E60" s="140"/>
      <c r="F60" s="140"/>
      <c r="G60" s="140"/>
      <c r="H60" s="140"/>
      <c r="I60" s="140"/>
      <c r="J60" s="141">
        <f>J96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114</v>
      </c>
      <c r="E61" s="146"/>
      <c r="F61" s="146"/>
      <c r="G61" s="146"/>
      <c r="H61" s="146"/>
      <c r="I61" s="146"/>
      <c r="J61" s="147">
        <f>J97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115</v>
      </c>
      <c r="E62" s="146"/>
      <c r="F62" s="146"/>
      <c r="G62" s="146"/>
      <c r="H62" s="146"/>
      <c r="I62" s="146"/>
      <c r="J62" s="147">
        <f>J119</f>
        <v>0</v>
      </c>
      <c r="K62" s="144"/>
      <c r="L62" s="148"/>
    </row>
    <row r="63" spans="1:47" s="10" customFormat="1" ht="14.85" customHeight="1">
      <c r="B63" s="143"/>
      <c r="C63" s="144"/>
      <c r="D63" s="145" t="s">
        <v>116</v>
      </c>
      <c r="E63" s="146"/>
      <c r="F63" s="146"/>
      <c r="G63" s="146"/>
      <c r="H63" s="146"/>
      <c r="I63" s="146"/>
      <c r="J63" s="147">
        <f>J120</f>
        <v>0</v>
      </c>
      <c r="K63" s="144"/>
      <c r="L63" s="148"/>
    </row>
    <row r="64" spans="1:47" s="10" customFormat="1" ht="14.85" customHeight="1">
      <c r="B64" s="143"/>
      <c r="C64" s="144"/>
      <c r="D64" s="145" t="s">
        <v>117</v>
      </c>
      <c r="E64" s="146"/>
      <c r="F64" s="146"/>
      <c r="G64" s="146"/>
      <c r="H64" s="146"/>
      <c r="I64" s="146"/>
      <c r="J64" s="147">
        <f>J138</f>
        <v>0</v>
      </c>
      <c r="K64" s="144"/>
      <c r="L64" s="148"/>
    </row>
    <row r="65" spans="1:31" s="10" customFormat="1" ht="19.899999999999999" customHeight="1">
      <c r="B65" s="143"/>
      <c r="C65" s="144"/>
      <c r="D65" s="145" t="s">
        <v>118</v>
      </c>
      <c r="E65" s="146"/>
      <c r="F65" s="146"/>
      <c r="G65" s="146"/>
      <c r="H65" s="146"/>
      <c r="I65" s="146"/>
      <c r="J65" s="147">
        <f>J240</f>
        <v>0</v>
      </c>
      <c r="K65" s="144"/>
      <c r="L65" s="148"/>
    </row>
    <row r="66" spans="1:31" s="10" customFormat="1" ht="19.899999999999999" customHeight="1">
      <c r="B66" s="143"/>
      <c r="C66" s="144"/>
      <c r="D66" s="145" t="s">
        <v>119</v>
      </c>
      <c r="E66" s="146"/>
      <c r="F66" s="146"/>
      <c r="G66" s="146"/>
      <c r="H66" s="146"/>
      <c r="I66" s="146"/>
      <c r="J66" s="147">
        <f>J252</f>
        <v>0</v>
      </c>
      <c r="K66" s="144"/>
      <c r="L66" s="148"/>
    </row>
    <row r="67" spans="1:31" s="9" customFormat="1" ht="24.95" customHeight="1">
      <c r="B67" s="137"/>
      <c r="C67" s="138"/>
      <c r="D67" s="139" t="s">
        <v>120</v>
      </c>
      <c r="E67" s="140"/>
      <c r="F67" s="140"/>
      <c r="G67" s="140"/>
      <c r="H67" s="140"/>
      <c r="I67" s="140"/>
      <c r="J67" s="141">
        <f>J255</f>
        <v>0</v>
      </c>
      <c r="K67" s="138"/>
      <c r="L67" s="142"/>
    </row>
    <row r="68" spans="1:31" s="10" customFormat="1" ht="19.899999999999999" customHeight="1">
      <c r="B68" s="143"/>
      <c r="C68" s="144"/>
      <c r="D68" s="145" t="s">
        <v>121</v>
      </c>
      <c r="E68" s="146"/>
      <c r="F68" s="146"/>
      <c r="G68" s="146"/>
      <c r="H68" s="146"/>
      <c r="I68" s="146"/>
      <c r="J68" s="147">
        <f>J256</f>
        <v>0</v>
      </c>
      <c r="K68" s="144"/>
      <c r="L68" s="148"/>
    </row>
    <row r="69" spans="1:31" s="10" customFormat="1" ht="19.899999999999999" customHeight="1">
      <c r="B69" s="143"/>
      <c r="C69" s="144"/>
      <c r="D69" s="145" t="s">
        <v>122</v>
      </c>
      <c r="E69" s="146"/>
      <c r="F69" s="146"/>
      <c r="G69" s="146"/>
      <c r="H69" s="146"/>
      <c r="I69" s="146"/>
      <c r="J69" s="147">
        <f>J268</f>
        <v>0</v>
      </c>
      <c r="K69" s="144"/>
      <c r="L69" s="148"/>
    </row>
    <row r="70" spans="1:31" s="10" customFormat="1" ht="19.899999999999999" customHeight="1">
      <c r="B70" s="143"/>
      <c r="C70" s="144"/>
      <c r="D70" s="145" t="s">
        <v>123</v>
      </c>
      <c r="E70" s="146"/>
      <c r="F70" s="146"/>
      <c r="G70" s="146"/>
      <c r="H70" s="146"/>
      <c r="I70" s="146"/>
      <c r="J70" s="147">
        <f>J273</f>
        <v>0</v>
      </c>
      <c r="K70" s="144"/>
      <c r="L70" s="148"/>
    </row>
    <row r="71" spans="1:31" s="10" customFormat="1" ht="19.899999999999999" customHeight="1">
      <c r="B71" s="143"/>
      <c r="C71" s="144"/>
      <c r="D71" s="145" t="s">
        <v>124</v>
      </c>
      <c r="E71" s="146"/>
      <c r="F71" s="146"/>
      <c r="G71" s="146"/>
      <c r="H71" s="146"/>
      <c r="I71" s="146"/>
      <c r="J71" s="147">
        <f>J291</f>
        <v>0</v>
      </c>
      <c r="K71" s="144"/>
      <c r="L71" s="148"/>
    </row>
    <row r="72" spans="1:31" s="10" customFormat="1" ht="19.899999999999999" customHeight="1">
      <c r="B72" s="143"/>
      <c r="C72" s="144"/>
      <c r="D72" s="145" t="s">
        <v>125</v>
      </c>
      <c r="E72" s="146"/>
      <c r="F72" s="146"/>
      <c r="G72" s="146"/>
      <c r="H72" s="146"/>
      <c r="I72" s="146"/>
      <c r="J72" s="147">
        <f>J322</f>
        <v>0</v>
      </c>
      <c r="K72" s="144"/>
      <c r="L72" s="148"/>
    </row>
    <row r="73" spans="1:31" s="10" customFormat="1" ht="19.899999999999999" customHeight="1">
      <c r="B73" s="143"/>
      <c r="C73" s="144"/>
      <c r="D73" s="145" t="s">
        <v>126</v>
      </c>
      <c r="E73" s="146"/>
      <c r="F73" s="146"/>
      <c r="G73" s="146"/>
      <c r="H73" s="146"/>
      <c r="I73" s="146"/>
      <c r="J73" s="147">
        <f>J361</f>
        <v>0</v>
      </c>
      <c r="K73" s="144"/>
      <c r="L73" s="148"/>
    </row>
    <row r="74" spans="1:31" s="10" customFormat="1" ht="19.899999999999999" customHeight="1">
      <c r="B74" s="143"/>
      <c r="C74" s="144"/>
      <c r="D74" s="145" t="s">
        <v>127</v>
      </c>
      <c r="E74" s="146"/>
      <c r="F74" s="146"/>
      <c r="G74" s="146"/>
      <c r="H74" s="146"/>
      <c r="I74" s="146"/>
      <c r="J74" s="147">
        <f>J379</f>
        <v>0</v>
      </c>
      <c r="K74" s="144"/>
      <c r="L74" s="148"/>
    </row>
    <row r="75" spans="1:31" s="10" customFormat="1" ht="19.899999999999999" customHeight="1">
      <c r="B75" s="143"/>
      <c r="C75" s="144"/>
      <c r="D75" s="145" t="s">
        <v>128</v>
      </c>
      <c r="E75" s="146"/>
      <c r="F75" s="146"/>
      <c r="G75" s="146"/>
      <c r="H75" s="146"/>
      <c r="I75" s="146"/>
      <c r="J75" s="147">
        <f>J405</f>
        <v>0</v>
      </c>
      <c r="K75" s="144"/>
      <c r="L75" s="148"/>
    </row>
    <row r="76" spans="1:31" s="2" customFormat="1" ht="21.7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pans="1:63" s="2" customFormat="1" ht="6.95" customHeight="1">
      <c r="A81" s="37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3" s="2" customFormat="1" ht="24.95" customHeight="1">
      <c r="A82" s="37"/>
      <c r="B82" s="38"/>
      <c r="C82" s="26" t="s">
        <v>129</v>
      </c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3" s="2" customFormat="1" ht="6.95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3" s="2" customFormat="1" ht="12" customHeight="1">
      <c r="A84" s="37"/>
      <c r="B84" s="38"/>
      <c r="C84" s="32" t="s">
        <v>16</v>
      </c>
      <c r="D84" s="39"/>
      <c r="E84" s="39"/>
      <c r="F84" s="39"/>
      <c r="G84" s="39"/>
      <c r="H84" s="39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3" s="2" customFormat="1" ht="16.5" customHeight="1">
      <c r="A85" s="37"/>
      <c r="B85" s="38"/>
      <c r="C85" s="39"/>
      <c r="D85" s="39"/>
      <c r="E85" s="389" t="str">
        <f>E7</f>
        <v>Změna užívání části přízemí objektu koleje blok E</v>
      </c>
      <c r="F85" s="390"/>
      <c r="G85" s="390"/>
      <c r="H85" s="390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3" s="2" customFormat="1" ht="12" customHeight="1">
      <c r="A86" s="37"/>
      <c r="B86" s="38"/>
      <c r="C86" s="32" t="s">
        <v>107</v>
      </c>
      <c r="D86" s="39"/>
      <c r="E86" s="39"/>
      <c r="F86" s="39"/>
      <c r="G86" s="39"/>
      <c r="H86" s="39"/>
      <c r="I86" s="39"/>
      <c r="J86" s="39"/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3" s="2" customFormat="1" ht="16.5" customHeight="1">
      <c r="A87" s="37"/>
      <c r="B87" s="38"/>
      <c r="C87" s="39"/>
      <c r="D87" s="39"/>
      <c r="E87" s="377" t="str">
        <f>E9</f>
        <v>01 - Bourací práce</v>
      </c>
      <c r="F87" s="388"/>
      <c r="G87" s="388"/>
      <c r="H87" s="388"/>
      <c r="I87" s="39"/>
      <c r="J87" s="39"/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3" s="2" customFormat="1" ht="6.95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0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3" s="2" customFormat="1" ht="12" customHeight="1">
      <c r="A89" s="37"/>
      <c r="B89" s="38"/>
      <c r="C89" s="32" t="s">
        <v>21</v>
      </c>
      <c r="D89" s="39"/>
      <c r="E89" s="39"/>
      <c r="F89" s="30" t="str">
        <f>F12</f>
        <v>Jeseniova 355/212, 130 00 Praha 3</v>
      </c>
      <c r="G89" s="39"/>
      <c r="H89" s="39"/>
      <c r="I89" s="32" t="s">
        <v>23</v>
      </c>
      <c r="J89" s="62" t="str">
        <f>IF(J12="","",J12)</f>
        <v>26. 2. 2025</v>
      </c>
      <c r="K89" s="39"/>
      <c r="L89" s="10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3" s="2" customFormat="1" ht="6.95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0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3" s="2" customFormat="1" ht="25.7" customHeight="1">
      <c r="A91" s="37"/>
      <c r="B91" s="38"/>
      <c r="C91" s="32" t="s">
        <v>25</v>
      </c>
      <c r="D91" s="39"/>
      <c r="E91" s="39"/>
      <c r="F91" s="30" t="str">
        <f>E15</f>
        <v>Vysoká škola ekonomická v Praze</v>
      </c>
      <c r="G91" s="39"/>
      <c r="H91" s="39"/>
      <c r="I91" s="32" t="s">
        <v>33</v>
      </c>
      <c r="J91" s="35" t="str">
        <f>E21</f>
        <v>DROBNÝ ARCHITECTS, s.r.o.</v>
      </c>
      <c r="K91" s="39"/>
      <c r="L91" s="10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3" s="2" customFormat="1" ht="15.2" customHeight="1">
      <c r="A92" s="37"/>
      <c r="B92" s="38"/>
      <c r="C92" s="32" t="s">
        <v>31</v>
      </c>
      <c r="D92" s="39"/>
      <c r="E92" s="39"/>
      <c r="F92" s="30" t="str">
        <f>IF(E18="","",E18)</f>
        <v>Vyplň údaj</v>
      </c>
      <c r="G92" s="39"/>
      <c r="H92" s="39"/>
      <c r="I92" s="32" t="s">
        <v>38</v>
      </c>
      <c r="J92" s="35" t="str">
        <f>E24</f>
        <v>Ing. Jaroslav Stolička</v>
      </c>
      <c r="K92" s="39"/>
      <c r="L92" s="10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63" s="2" customFormat="1" ht="10.35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0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63" s="11" customFormat="1" ht="29.25" customHeight="1">
      <c r="A94" s="149"/>
      <c r="B94" s="150"/>
      <c r="C94" s="151" t="s">
        <v>130</v>
      </c>
      <c r="D94" s="152" t="s">
        <v>62</v>
      </c>
      <c r="E94" s="152" t="s">
        <v>58</v>
      </c>
      <c r="F94" s="152" t="s">
        <v>59</v>
      </c>
      <c r="G94" s="152" t="s">
        <v>131</v>
      </c>
      <c r="H94" s="152" t="s">
        <v>132</v>
      </c>
      <c r="I94" s="152" t="s">
        <v>133</v>
      </c>
      <c r="J94" s="152" t="s">
        <v>111</v>
      </c>
      <c r="K94" s="153" t="s">
        <v>134</v>
      </c>
      <c r="L94" s="154"/>
      <c r="M94" s="71" t="s">
        <v>19</v>
      </c>
      <c r="N94" s="72" t="s">
        <v>47</v>
      </c>
      <c r="O94" s="72" t="s">
        <v>135</v>
      </c>
      <c r="P94" s="72" t="s">
        <v>136</v>
      </c>
      <c r="Q94" s="72" t="s">
        <v>137</v>
      </c>
      <c r="R94" s="72" t="s">
        <v>138</v>
      </c>
      <c r="S94" s="72" t="s">
        <v>139</v>
      </c>
      <c r="T94" s="73" t="s">
        <v>140</v>
      </c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</row>
    <row r="95" spans="1:63" s="2" customFormat="1" ht="22.9" customHeight="1">
      <c r="A95" s="37"/>
      <c r="B95" s="38"/>
      <c r="C95" s="78" t="s">
        <v>141</v>
      </c>
      <c r="D95" s="39"/>
      <c r="E95" s="39"/>
      <c r="F95" s="39"/>
      <c r="G95" s="39"/>
      <c r="H95" s="39"/>
      <c r="I95" s="39"/>
      <c r="J95" s="155">
        <f>BK95</f>
        <v>0</v>
      </c>
      <c r="K95" s="39"/>
      <c r="L95" s="42"/>
      <c r="M95" s="74"/>
      <c r="N95" s="156"/>
      <c r="O95" s="75"/>
      <c r="P95" s="157">
        <f>P96+P255</f>
        <v>0</v>
      </c>
      <c r="Q95" s="75"/>
      <c r="R95" s="157">
        <f>R96+R255</f>
        <v>4.5319382699999995</v>
      </c>
      <c r="S95" s="75"/>
      <c r="T95" s="158">
        <f>T96+T255</f>
        <v>89.288164859999995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76</v>
      </c>
      <c r="AU95" s="20" t="s">
        <v>112</v>
      </c>
      <c r="BK95" s="159">
        <f>BK96+BK255</f>
        <v>0</v>
      </c>
    </row>
    <row r="96" spans="1:63" s="12" customFormat="1" ht="25.9" customHeight="1">
      <c r="B96" s="160"/>
      <c r="C96" s="161"/>
      <c r="D96" s="162" t="s">
        <v>76</v>
      </c>
      <c r="E96" s="163" t="s">
        <v>142</v>
      </c>
      <c r="F96" s="163" t="s">
        <v>143</v>
      </c>
      <c r="G96" s="161"/>
      <c r="H96" s="161"/>
      <c r="I96" s="164"/>
      <c r="J96" s="165">
        <f>BK96</f>
        <v>0</v>
      </c>
      <c r="K96" s="161"/>
      <c r="L96" s="166"/>
      <c r="M96" s="167"/>
      <c r="N96" s="168"/>
      <c r="O96" s="168"/>
      <c r="P96" s="169">
        <f>P97+P119+P240+P252</f>
        <v>0</v>
      </c>
      <c r="Q96" s="168"/>
      <c r="R96" s="169">
        <f>R97+R119+R240+R252</f>
        <v>3.9885260699999998</v>
      </c>
      <c r="S96" s="168"/>
      <c r="T96" s="170">
        <f>T97+T119+T240+T252</f>
        <v>81.113713999999987</v>
      </c>
      <c r="AR96" s="171" t="s">
        <v>85</v>
      </c>
      <c r="AT96" s="172" t="s">
        <v>76</v>
      </c>
      <c r="AU96" s="172" t="s">
        <v>77</v>
      </c>
      <c r="AY96" s="171" t="s">
        <v>144</v>
      </c>
      <c r="BK96" s="173">
        <f>BK97+BK119+BK240+BK252</f>
        <v>0</v>
      </c>
    </row>
    <row r="97" spans="1:65" s="12" customFormat="1" ht="22.9" customHeight="1">
      <c r="B97" s="160"/>
      <c r="C97" s="161"/>
      <c r="D97" s="162" t="s">
        <v>76</v>
      </c>
      <c r="E97" s="174" t="s">
        <v>145</v>
      </c>
      <c r="F97" s="174" t="s">
        <v>146</v>
      </c>
      <c r="G97" s="161"/>
      <c r="H97" s="161"/>
      <c r="I97" s="164"/>
      <c r="J97" s="175">
        <f>BK97</f>
        <v>0</v>
      </c>
      <c r="K97" s="161"/>
      <c r="L97" s="166"/>
      <c r="M97" s="167"/>
      <c r="N97" s="168"/>
      <c r="O97" s="168"/>
      <c r="P97" s="169">
        <f>SUM(P98:P118)</f>
        <v>0</v>
      </c>
      <c r="Q97" s="168"/>
      <c r="R97" s="169">
        <f>SUM(R98:R118)</f>
        <v>3.9736302699999997</v>
      </c>
      <c r="S97" s="168"/>
      <c r="T97" s="170">
        <f>SUM(T98:T118)</f>
        <v>0</v>
      </c>
      <c r="AR97" s="171" t="s">
        <v>85</v>
      </c>
      <c r="AT97" s="172" t="s">
        <v>76</v>
      </c>
      <c r="AU97" s="172" t="s">
        <v>85</v>
      </c>
      <c r="AY97" s="171" t="s">
        <v>144</v>
      </c>
      <c r="BK97" s="173">
        <f>SUM(BK98:BK118)</f>
        <v>0</v>
      </c>
    </row>
    <row r="98" spans="1:65" s="2" customFormat="1" ht="24.2" customHeight="1">
      <c r="A98" s="37"/>
      <c r="B98" s="38"/>
      <c r="C98" s="176" t="s">
        <v>85</v>
      </c>
      <c r="D98" s="176" t="s">
        <v>147</v>
      </c>
      <c r="E98" s="177" t="s">
        <v>148</v>
      </c>
      <c r="F98" s="178" t="s">
        <v>149</v>
      </c>
      <c r="G98" s="179" t="s">
        <v>150</v>
      </c>
      <c r="H98" s="180">
        <v>0.11600000000000001</v>
      </c>
      <c r="I98" s="181"/>
      <c r="J98" s="182">
        <f>ROUND(I98*H98,2)</f>
        <v>0</v>
      </c>
      <c r="K98" s="178" t="s">
        <v>151</v>
      </c>
      <c r="L98" s="42"/>
      <c r="M98" s="183" t="s">
        <v>19</v>
      </c>
      <c r="N98" s="184" t="s">
        <v>48</v>
      </c>
      <c r="O98" s="67"/>
      <c r="P98" s="185">
        <f>O98*H98</f>
        <v>0</v>
      </c>
      <c r="Q98" s="185">
        <v>1.0900000000000001</v>
      </c>
      <c r="R98" s="185">
        <f>Q98*H98</f>
        <v>0.12644000000000002</v>
      </c>
      <c r="S98" s="185">
        <v>0</v>
      </c>
      <c r="T98" s="186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152</v>
      </c>
      <c r="AT98" s="187" t="s">
        <v>147</v>
      </c>
      <c r="AU98" s="187" t="s">
        <v>87</v>
      </c>
      <c r="AY98" s="20" t="s">
        <v>144</v>
      </c>
      <c r="BE98" s="188">
        <f>IF(N98="základní",J98,0)</f>
        <v>0</v>
      </c>
      <c r="BF98" s="188">
        <f>IF(N98="snížená",J98,0)</f>
        <v>0</v>
      </c>
      <c r="BG98" s="188">
        <f>IF(N98="zákl. přenesená",J98,0)</f>
        <v>0</v>
      </c>
      <c r="BH98" s="188">
        <f>IF(N98="sníž. přenesená",J98,0)</f>
        <v>0</v>
      </c>
      <c r="BI98" s="188">
        <f>IF(N98="nulová",J98,0)</f>
        <v>0</v>
      </c>
      <c r="BJ98" s="20" t="s">
        <v>85</v>
      </c>
      <c r="BK98" s="188">
        <f>ROUND(I98*H98,2)</f>
        <v>0</v>
      </c>
      <c r="BL98" s="20" t="s">
        <v>152</v>
      </c>
      <c r="BM98" s="187" t="s">
        <v>153</v>
      </c>
    </row>
    <row r="99" spans="1:65" s="2" customFormat="1">
      <c r="A99" s="37"/>
      <c r="B99" s="38"/>
      <c r="C99" s="39"/>
      <c r="D99" s="189" t="s">
        <v>154</v>
      </c>
      <c r="E99" s="39"/>
      <c r="F99" s="190" t="s">
        <v>155</v>
      </c>
      <c r="G99" s="39"/>
      <c r="H99" s="39"/>
      <c r="I99" s="191"/>
      <c r="J99" s="39"/>
      <c r="K99" s="39"/>
      <c r="L99" s="42"/>
      <c r="M99" s="192"/>
      <c r="N99" s="193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154</v>
      </c>
      <c r="AU99" s="20" t="s">
        <v>87</v>
      </c>
    </row>
    <row r="100" spans="1:65" s="13" customFormat="1">
      <c r="B100" s="194"/>
      <c r="C100" s="195"/>
      <c r="D100" s="196" t="s">
        <v>156</v>
      </c>
      <c r="E100" s="197" t="s">
        <v>19</v>
      </c>
      <c r="F100" s="198" t="s">
        <v>157</v>
      </c>
      <c r="G100" s="195"/>
      <c r="H100" s="199">
        <v>0.11600000000000001</v>
      </c>
      <c r="I100" s="200"/>
      <c r="J100" s="195"/>
      <c r="K100" s="195"/>
      <c r="L100" s="201"/>
      <c r="M100" s="202"/>
      <c r="N100" s="203"/>
      <c r="O100" s="203"/>
      <c r="P100" s="203"/>
      <c r="Q100" s="203"/>
      <c r="R100" s="203"/>
      <c r="S100" s="203"/>
      <c r="T100" s="204"/>
      <c r="AT100" s="205" t="s">
        <v>156</v>
      </c>
      <c r="AU100" s="205" t="s">
        <v>87</v>
      </c>
      <c r="AV100" s="13" t="s">
        <v>87</v>
      </c>
      <c r="AW100" s="13" t="s">
        <v>37</v>
      </c>
      <c r="AX100" s="13" t="s">
        <v>77</v>
      </c>
      <c r="AY100" s="205" t="s">
        <v>144</v>
      </c>
    </row>
    <row r="101" spans="1:65" s="14" customFormat="1">
      <c r="B101" s="206"/>
      <c r="C101" s="207"/>
      <c r="D101" s="196" t="s">
        <v>156</v>
      </c>
      <c r="E101" s="208" t="s">
        <v>19</v>
      </c>
      <c r="F101" s="209" t="s">
        <v>158</v>
      </c>
      <c r="G101" s="207"/>
      <c r="H101" s="210">
        <v>0.11600000000000001</v>
      </c>
      <c r="I101" s="211"/>
      <c r="J101" s="207"/>
      <c r="K101" s="207"/>
      <c r="L101" s="212"/>
      <c r="M101" s="213"/>
      <c r="N101" s="214"/>
      <c r="O101" s="214"/>
      <c r="P101" s="214"/>
      <c r="Q101" s="214"/>
      <c r="R101" s="214"/>
      <c r="S101" s="214"/>
      <c r="T101" s="215"/>
      <c r="AT101" s="216" t="s">
        <v>156</v>
      </c>
      <c r="AU101" s="216" t="s">
        <v>87</v>
      </c>
      <c r="AV101" s="14" t="s">
        <v>152</v>
      </c>
      <c r="AW101" s="14" t="s">
        <v>37</v>
      </c>
      <c r="AX101" s="14" t="s">
        <v>85</v>
      </c>
      <c r="AY101" s="216" t="s">
        <v>144</v>
      </c>
    </row>
    <row r="102" spans="1:65" s="2" customFormat="1" ht="33" customHeight="1">
      <c r="A102" s="37"/>
      <c r="B102" s="38"/>
      <c r="C102" s="176" t="s">
        <v>87</v>
      </c>
      <c r="D102" s="176" t="s">
        <v>147</v>
      </c>
      <c r="E102" s="177" t="s">
        <v>159</v>
      </c>
      <c r="F102" s="178" t="s">
        <v>160</v>
      </c>
      <c r="G102" s="179" t="s">
        <v>150</v>
      </c>
      <c r="H102" s="180">
        <v>0.84699999999999998</v>
      </c>
      <c r="I102" s="181"/>
      <c r="J102" s="182">
        <f>ROUND(I102*H102,2)</f>
        <v>0</v>
      </c>
      <c r="K102" s="178" t="s">
        <v>151</v>
      </c>
      <c r="L102" s="42"/>
      <c r="M102" s="183" t="s">
        <v>19</v>
      </c>
      <c r="N102" s="184" t="s">
        <v>48</v>
      </c>
      <c r="O102" s="67"/>
      <c r="P102" s="185">
        <f>O102*H102</f>
        <v>0</v>
      </c>
      <c r="Q102" s="185">
        <v>1.0900000000000001</v>
      </c>
      <c r="R102" s="185">
        <f>Q102*H102</f>
        <v>0.92323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152</v>
      </c>
      <c r="AT102" s="187" t="s">
        <v>147</v>
      </c>
      <c r="AU102" s="187" t="s">
        <v>87</v>
      </c>
      <c r="AY102" s="20" t="s">
        <v>144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85</v>
      </c>
      <c r="BK102" s="188">
        <f>ROUND(I102*H102,2)</f>
        <v>0</v>
      </c>
      <c r="BL102" s="20" t="s">
        <v>152</v>
      </c>
      <c r="BM102" s="187" t="s">
        <v>161</v>
      </c>
    </row>
    <row r="103" spans="1:65" s="2" customFormat="1">
      <c r="A103" s="37"/>
      <c r="B103" s="38"/>
      <c r="C103" s="39"/>
      <c r="D103" s="189" t="s">
        <v>154</v>
      </c>
      <c r="E103" s="39"/>
      <c r="F103" s="190" t="s">
        <v>162</v>
      </c>
      <c r="G103" s="39"/>
      <c r="H103" s="39"/>
      <c r="I103" s="191"/>
      <c r="J103" s="39"/>
      <c r="K103" s="39"/>
      <c r="L103" s="42"/>
      <c r="M103" s="192"/>
      <c r="N103" s="193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154</v>
      </c>
      <c r="AU103" s="20" t="s">
        <v>87</v>
      </c>
    </row>
    <row r="104" spans="1:65" s="13" customFormat="1">
      <c r="B104" s="194"/>
      <c r="C104" s="195"/>
      <c r="D104" s="196" t="s">
        <v>156</v>
      </c>
      <c r="E104" s="197" t="s">
        <v>19</v>
      </c>
      <c r="F104" s="198" t="s">
        <v>163</v>
      </c>
      <c r="G104" s="195"/>
      <c r="H104" s="199">
        <v>0.84699999999999998</v>
      </c>
      <c r="I104" s="200"/>
      <c r="J104" s="195"/>
      <c r="K104" s="195"/>
      <c r="L104" s="201"/>
      <c r="M104" s="202"/>
      <c r="N104" s="203"/>
      <c r="O104" s="203"/>
      <c r="P104" s="203"/>
      <c r="Q104" s="203"/>
      <c r="R104" s="203"/>
      <c r="S104" s="203"/>
      <c r="T104" s="204"/>
      <c r="AT104" s="205" t="s">
        <v>156</v>
      </c>
      <c r="AU104" s="205" t="s">
        <v>87</v>
      </c>
      <c r="AV104" s="13" t="s">
        <v>87</v>
      </c>
      <c r="AW104" s="13" t="s">
        <v>37</v>
      </c>
      <c r="AX104" s="13" t="s">
        <v>77</v>
      </c>
      <c r="AY104" s="205" t="s">
        <v>144</v>
      </c>
    </row>
    <row r="105" spans="1:65" s="14" customFormat="1">
      <c r="B105" s="206"/>
      <c r="C105" s="207"/>
      <c r="D105" s="196" t="s">
        <v>156</v>
      </c>
      <c r="E105" s="208" t="s">
        <v>19</v>
      </c>
      <c r="F105" s="209" t="s">
        <v>158</v>
      </c>
      <c r="G105" s="207"/>
      <c r="H105" s="210">
        <v>0.84699999999999998</v>
      </c>
      <c r="I105" s="211"/>
      <c r="J105" s="207"/>
      <c r="K105" s="207"/>
      <c r="L105" s="212"/>
      <c r="M105" s="213"/>
      <c r="N105" s="214"/>
      <c r="O105" s="214"/>
      <c r="P105" s="214"/>
      <c r="Q105" s="214"/>
      <c r="R105" s="214"/>
      <c r="S105" s="214"/>
      <c r="T105" s="215"/>
      <c r="AT105" s="216" t="s">
        <v>156</v>
      </c>
      <c r="AU105" s="216" t="s">
        <v>87</v>
      </c>
      <c r="AV105" s="14" t="s">
        <v>152</v>
      </c>
      <c r="AW105" s="14" t="s">
        <v>37</v>
      </c>
      <c r="AX105" s="14" t="s">
        <v>85</v>
      </c>
      <c r="AY105" s="216" t="s">
        <v>144</v>
      </c>
    </row>
    <row r="106" spans="1:65" s="2" customFormat="1" ht="24.2" customHeight="1">
      <c r="A106" s="37"/>
      <c r="B106" s="38"/>
      <c r="C106" s="176" t="s">
        <v>145</v>
      </c>
      <c r="D106" s="176" t="s">
        <v>147</v>
      </c>
      <c r="E106" s="177" t="s">
        <v>164</v>
      </c>
      <c r="F106" s="178" t="s">
        <v>165</v>
      </c>
      <c r="G106" s="179" t="s">
        <v>166</v>
      </c>
      <c r="H106" s="180">
        <v>0.82299999999999995</v>
      </c>
      <c r="I106" s="181"/>
      <c r="J106" s="182">
        <f>ROUND(I106*H106,2)</f>
        <v>0</v>
      </c>
      <c r="K106" s="178" t="s">
        <v>151</v>
      </c>
      <c r="L106" s="42"/>
      <c r="M106" s="183" t="s">
        <v>19</v>
      </c>
      <c r="N106" s="184" t="s">
        <v>48</v>
      </c>
      <c r="O106" s="67"/>
      <c r="P106" s="185">
        <f>O106*H106</f>
        <v>0</v>
      </c>
      <c r="Q106" s="185">
        <v>1.94302</v>
      </c>
      <c r="R106" s="185">
        <f>Q106*H106</f>
        <v>1.5991054599999999</v>
      </c>
      <c r="S106" s="185">
        <v>0</v>
      </c>
      <c r="T106" s="186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152</v>
      </c>
      <c r="AT106" s="187" t="s">
        <v>147</v>
      </c>
      <c r="AU106" s="187" t="s">
        <v>87</v>
      </c>
      <c r="AY106" s="20" t="s">
        <v>144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20" t="s">
        <v>85</v>
      </c>
      <c r="BK106" s="188">
        <f>ROUND(I106*H106,2)</f>
        <v>0</v>
      </c>
      <c r="BL106" s="20" t="s">
        <v>152</v>
      </c>
      <c r="BM106" s="187" t="s">
        <v>167</v>
      </c>
    </row>
    <row r="107" spans="1:65" s="2" customFormat="1">
      <c r="A107" s="37"/>
      <c r="B107" s="38"/>
      <c r="C107" s="39"/>
      <c r="D107" s="189" t="s">
        <v>154</v>
      </c>
      <c r="E107" s="39"/>
      <c r="F107" s="190" t="s">
        <v>168</v>
      </c>
      <c r="G107" s="39"/>
      <c r="H107" s="39"/>
      <c r="I107" s="191"/>
      <c r="J107" s="39"/>
      <c r="K107" s="39"/>
      <c r="L107" s="42"/>
      <c r="M107" s="192"/>
      <c r="N107" s="193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154</v>
      </c>
      <c r="AU107" s="20" t="s">
        <v>87</v>
      </c>
    </row>
    <row r="108" spans="1:65" s="13" customFormat="1">
      <c r="B108" s="194"/>
      <c r="C108" s="195"/>
      <c r="D108" s="196" t="s">
        <v>156</v>
      </c>
      <c r="E108" s="197" t="s">
        <v>19</v>
      </c>
      <c r="F108" s="198" t="s">
        <v>169</v>
      </c>
      <c r="G108" s="195"/>
      <c r="H108" s="199">
        <v>0.82299999999999995</v>
      </c>
      <c r="I108" s="200"/>
      <c r="J108" s="195"/>
      <c r="K108" s="195"/>
      <c r="L108" s="201"/>
      <c r="M108" s="202"/>
      <c r="N108" s="203"/>
      <c r="O108" s="203"/>
      <c r="P108" s="203"/>
      <c r="Q108" s="203"/>
      <c r="R108" s="203"/>
      <c r="S108" s="203"/>
      <c r="T108" s="204"/>
      <c r="AT108" s="205" t="s">
        <v>156</v>
      </c>
      <c r="AU108" s="205" t="s">
        <v>87</v>
      </c>
      <c r="AV108" s="13" t="s">
        <v>87</v>
      </c>
      <c r="AW108" s="13" t="s">
        <v>37</v>
      </c>
      <c r="AX108" s="13" t="s">
        <v>77</v>
      </c>
      <c r="AY108" s="205" t="s">
        <v>144</v>
      </c>
    </row>
    <row r="109" spans="1:65" s="14" customFormat="1">
      <c r="B109" s="206"/>
      <c r="C109" s="207"/>
      <c r="D109" s="196" t="s">
        <v>156</v>
      </c>
      <c r="E109" s="208" t="s">
        <v>19</v>
      </c>
      <c r="F109" s="209" t="s">
        <v>158</v>
      </c>
      <c r="G109" s="207"/>
      <c r="H109" s="210">
        <v>0.82299999999999995</v>
      </c>
      <c r="I109" s="211"/>
      <c r="J109" s="207"/>
      <c r="K109" s="207"/>
      <c r="L109" s="212"/>
      <c r="M109" s="213"/>
      <c r="N109" s="214"/>
      <c r="O109" s="214"/>
      <c r="P109" s="214"/>
      <c r="Q109" s="214"/>
      <c r="R109" s="214"/>
      <c r="S109" s="214"/>
      <c r="T109" s="215"/>
      <c r="AT109" s="216" t="s">
        <v>156</v>
      </c>
      <c r="AU109" s="216" t="s">
        <v>87</v>
      </c>
      <c r="AV109" s="14" t="s">
        <v>152</v>
      </c>
      <c r="AW109" s="14" t="s">
        <v>37</v>
      </c>
      <c r="AX109" s="14" t="s">
        <v>85</v>
      </c>
      <c r="AY109" s="216" t="s">
        <v>144</v>
      </c>
    </row>
    <row r="110" spans="1:65" s="2" customFormat="1" ht="37.9" customHeight="1">
      <c r="A110" s="37"/>
      <c r="B110" s="38"/>
      <c r="C110" s="176" t="s">
        <v>152</v>
      </c>
      <c r="D110" s="176" t="s">
        <v>147</v>
      </c>
      <c r="E110" s="177" t="s">
        <v>170</v>
      </c>
      <c r="F110" s="178" t="s">
        <v>171</v>
      </c>
      <c r="G110" s="179" t="s">
        <v>172</v>
      </c>
      <c r="H110" s="180">
        <v>6.742</v>
      </c>
      <c r="I110" s="181"/>
      <c r="J110" s="182">
        <f>ROUND(I110*H110,2)</f>
        <v>0</v>
      </c>
      <c r="K110" s="178" t="s">
        <v>151</v>
      </c>
      <c r="L110" s="42"/>
      <c r="M110" s="183" t="s">
        <v>19</v>
      </c>
      <c r="N110" s="184" t="s">
        <v>48</v>
      </c>
      <c r="O110" s="67"/>
      <c r="P110" s="185">
        <f>O110*H110</f>
        <v>0</v>
      </c>
      <c r="Q110" s="185">
        <v>0.17818000000000001</v>
      </c>
      <c r="R110" s="185">
        <f>Q110*H110</f>
        <v>1.20128956</v>
      </c>
      <c r="S110" s="185">
        <v>0</v>
      </c>
      <c r="T110" s="186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152</v>
      </c>
      <c r="AT110" s="187" t="s">
        <v>147</v>
      </c>
      <c r="AU110" s="187" t="s">
        <v>87</v>
      </c>
      <c r="AY110" s="20" t="s">
        <v>144</v>
      </c>
      <c r="BE110" s="188">
        <f>IF(N110="základní",J110,0)</f>
        <v>0</v>
      </c>
      <c r="BF110" s="188">
        <f>IF(N110="snížená",J110,0)</f>
        <v>0</v>
      </c>
      <c r="BG110" s="188">
        <f>IF(N110="zákl. přenesená",J110,0)</f>
        <v>0</v>
      </c>
      <c r="BH110" s="188">
        <f>IF(N110="sníž. přenesená",J110,0)</f>
        <v>0</v>
      </c>
      <c r="BI110" s="188">
        <f>IF(N110="nulová",J110,0)</f>
        <v>0</v>
      </c>
      <c r="BJ110" s="20" t="s">
        <v>85</v>
      </c>
      <c r="BK110" s="188">
        <f>ROUND(I110*H110,2)</f>
        <v>0</v>
      </c>
      <c r="BL110" s="20" t="s">
        <v>152</v>
      </c>
      <c r="BM110" s="187" t="s">
        <v>173</v>
      </c>
    </row>
    <row r="111" spans="1:65" s="2" customFormat="1">
      <c r="A111" s="37"/>
      <c r="B111" s="38"/>
      <c r="C111" s="39"/>
      <c r="D111" s="189" t="s">
        <v>154</v>
      </c>
      <c r="E111" s="39"/>
      <c r="F111" s="190" t="s">
        <v>174</v>
      </c>
      <c r="G111" s="39"/>
      <c r="H111" s="39"/>
      <c r="I111" s="191"/>
      <c r="J111" s="39"/>
      <c r="K111" s="39"/>
      <c r="L111" s="42"/>
      <c r="M111" s="192"/>
      <c r="N111" s="193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154</v>
      </c>
      <c r="AU111" s="20" t="s">
        <v>87</v>
      </c>
    </row>
    <row r="112" spans="1:65" s="13" customFormat="1">
      <c r="B112" s="194"/>
      <c r="C112" s="195"/>
      <c r="D112" s="196" t="s">
        <v>156</v>
      </c>
      <c r="E112" s="197" t="s">
        <v>19</v>
      </c>
      <c r="F112" s="198" t="s">
        <v>175</v>
      </c>
      <c r="G112" s="195"/>
      <c r="H112" s="199">
        <v>1.254</v>
      </c>
      <c r="I112" s="200"/>
      <c r="J112" s="195"/>
      <c r="K112" s="195"/>
      <c r="L112" s="201"/>
      <c r="M112" s="202"/>
      <c r="N112" s="203"/>
      <c r="O112" s="203"/>
      <c r="P112" s="203"/>
      <c r="Q112" s="203"/>
      <c r="R112" s="203"/>
      <c r="S112" s="203"/>
      <c r="T112" s="204"/>
      <c r="AT112" s="205" t="s">
        <v>156</v>
      </c>
      <c r="AU112" s="205" t="s">
        <v>87</v>
      </c>
      <c r="AV112" s="13" t="s">
        <v>87</v>
      </c>
      <c r="AW112" s="13" t="s">
        <v>37</v>
      </c>
      <c r="AX112" s="13" t="s">
        <v>77</v>
      </c>
      <c r="AY112" s="205" t="s">
        <v>144</v>
      </c>
    </row>
    <row r="113" spans="1:65" s="13" customFormat="1">
      <c r="B113" s="194"/>
      <c r="C113" s="195"/>
      <c r="D113" s="196" t="s">
        <v>156</v>
      </c>
      <c r="E113" s="197" t="s">
        <v>19</v>
      </c>
      <c r="F113" s="198" t="s">
        <v>176</v>
      </c>
      <c r="G113" s="195"/>
      <c r="H113" s="199">
        <v>5.4880000000000004</v>
      </c>
      <c r="I113" s="200"/>
      <c r="J113" s="195"/>
      <c r="K113" s="195"/>
      <c r="L113" s="201"/>
      <c r="M113" s="202"/>
      <c r="N113" s="203"/>
      <c r="O113" s="203"/>
      <c r="P113" s="203"/>
      <c r="Q113" s="203"/>
      <c r="R113" s="203"/>
      <c r="S113" s="203"/>
      <c r="T113" s="204"/>
      <c r="AT113" s="205" t="s">
        <v>156</v>
      </c>
      <c r="AU113" s="205" t="s">
        <v>87</v>
      </c>
      <c r="AV113" s="13" t="s">
        <v>87</v>
      </c>
      <c r="AW113" s="13" t="s">
        <v>37</v>
      </c>
      <c r="AX113" s="13" t="s">
        <v>77</v>
      </c>
      <c r="AY113" s="205" t="s">
        <v>144</v>
      </c>
    </row>
    <row r="114" spans="1:65" s="14" customFormat="1">
      <c r="B114" s="206"/>
      <c r="C114" s="207"/>
      <c r="D114" s="196" t="s">
        <v>156</v>
      </c>
      <c r="E114" s="208" t="s">
        <v>19</v>
      </c>
      <c r="F114" s="209" t="s">
        <v>158</v>
      </c>
      <c r="G114" s="207"/>
      <c r="H114" s="210">
        <v>6.7420000000000009</v>
      </c>
      <c r="I114" s="211"/>
      <c r="J114" s="207"/>
      <c r="K114" s="207"/>
      <c r="L114" s="212"/>
      <c r="M114" s="213"/>
      <c r="N114" s="214"/>
      <c r="O114" s="214"/>
      <c r="P114" s="214"/>
      <c r="Q114" s="214"/>
      <c r="R114" s="214"/>
      <c r="S114" s="214"/>
      <c r="T114" s="215"/>
      <c r="AT114" s="216" t="s">
        <v>156</v>
      </c>
      <c r="AU114" s="216" t="s">
        <v>87</v>
      </c>
      <c r="AV114" s="14" t="s">
        <v>152</v>
      </c>
      <c r="AW114" s="14" t="s">
        <v>37</v>
      </c>
      <c r="AX114" s="14" t="s">
        <v>85</v>
      </c>
      <c r="AY114" s="216" t="s">
        <v>144</v>
      </c>
    </row>
    <row r="115" spans="1:65" s="2" customFormat="1" ht="37.9" customHeight="1">
      <c r="A115" s="37"/>
      <c r="B115" s="38"/>
      <c r="C115" s="176" t="s">
        <v>177</v>
      </c>
      <c r="D115" s="176" t="s">
        <v>147</v>
      </c>
      <c r="E115" s="177" t="s">
        <v>178</v>
      </c>
      <c r="F115" s="178" t="s">
        <v>179</v>
      </c>
      <c r="G115" s="179" t="s">
        <v>172</v>
      </c>
      <c r="H115" s="180">
        <v>4.3250000000000002</v>
      </c>
      <c r="I115" s="181"/>
      <c r="J115" s="182">
        <f>ROUND(I115*H115,2)</f>
        <v>0</v>
      </c>
      <c r="K115" s="178" t="s">
        <v>19</v>
      </c>
      <c r="L115" s="42"/>
      <c r="M115" s="183" t="s">
        <v>19</v>
      </c>
      <c r="N115" s="184" t="s">
        <v>48</v>
      </c>
      <c r="O115" s="67"/>
      <c r="P115" s="185">
        <f>O115*H115</f>
        <v>0</v>
      </c>
      <c r="Q115" s="185">
        <v>2.8570000000000002E-2</v>
      </c>
      <c r="R115" s="185">
        <f>Q115*H115</f>
        <v>0.12356525000000002</v>
      </c>
      <c r="S115" s="185">
        <v>0</v>
      </c>
      <c r="T115" s="186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152</v>
      </c>
      <c r="AT115" s="187" t="s">
        <v>147</v>
      </c>
      <c r="AU115" s="187" t="s">
        <v>87</v>
      </c>
      <c r="AY115" s="20" t="s">
        <v>144</v>
      </c>
      <c r="BE115" s="188">
        <f>IF(N115="základní",J115,0)</f>
        <v>0</v>
      </c>
      <c r="BF115" s="188">
        <f>IF(N115="snížená",J115,0)</f>
        <v>0</v>
      </c>
      <c r="BG115" s="188">
        <f>IF(N115="zákl. přenesená",J115,0)</f>
        <v>0</v>
      </c>
      <c r="BH115" s="188">
        <f>IF(N115="sníž. přenesená",J115,0)</f>
        <v>0</v>
      </c>
      <c r="BI115" s="188">
        <f>IF(N115="nulová",J115,0)</f>
        <v>0</v>
      </c>
      <c r="BJ115" s="20" t="s">
        <v>85</v>
      </c>
      <c r="BK115" s="188">
        <f>ROUND(I115*H115,2)</f>
        <v>0</v>
      </c>
      <c r="BL115" s="20" t="s">
        <v>152</v>
      </c>
      <c r="BM115" s="187" t="s">
        <v>180</v>
      </c>
    </row>
    <row r="116" spans="1:65" s="13" customFormat="1">
      <c r="B116" s="194"/>
      <c r="C116" s="195"/>
      <c r="D116" s="196" t="s">
        <v>156</v>
      </c>
      <c r="E116" s="197" t="s">
        <v>19</v>
      </c>
      <c r="F116" s="198" t="s">
        <v>181</v>
      </c>
      <c r="G116" s="195"/>
      <c r="H116" s="199">
        <v>0.82499999999999996</v>
      </c>
      <c r="I116" s="200"/>
      <c r="J116" s="195"/>
      <c r="K116" s="195"/>
      <c r="L116" s="201"/>
      <c r="M116" s="202"/>
      <c r="N116" s="203"/>
      <c r="O116" s="203"/>
      <c r="P116" s="203"/>
      <c r="Q116" s="203"/>
      <c r="R116" s="203"/>
      <c r="S116" s="203"/>
      <c r="T116" s="204"/>
      <c r="AT116" s="205" t="s">
        <v>156</v>
      </c>
      <c r="AU116" s="205" t="s">
        <v>87</v>
      </c>
      <c r="AV116" s="13" t="s">
        <v>87</v>
      </c>
      <c r="AW116" s="13" t="s">
        <v>37</v>
      </c>
      <c r="AX116" s="13" t="s">
        <v>77</v>
      </c>
      <c r="AY116" s="205" t="s">
        <v>144</v>
      </c>
    </row>
    <row r="117" spans="1:65" s="13" customFormat="1">
      <c r="B117" s="194"/>
      <c r="C117" s="195"/>
      <c r="D117" s="196" t="s">
        <v>156</v>
      </c>
      <c r="E117" s="197" t="s">
        <v>19</v>
      </c>
      <c r="F117" s="198" t="s">
        <v>182</v>
      </c>
      <c r="G117" s="195"/>
      <c r="H117" s="199">
        <v>3.5</v>
      </c>
      <c r="I117" s="200"/>
      <c r="J117" s="195"/>
      <c r="K117" s="195"/>
      <c r="L117" s="201"/>
      <c r="M117" s="202"/>
      <c r="N117" s="203"/>
      <c r="O117" s="203"/>
      <c r="P117" s="203"/>
      <c r="Q117" s="203"/>
      <c r="R117" s="203"/>
      <c r="S117" s="203"/>
      <c r="T117" s="204"/>
      <c r="AT117" s="205" t="s">
        <v>156</v>
      </c>
      <c r="AU117" s="205" t="s">
        <v>87</v>
      </c>
      <c r="AV117" s="13" t="s">
        <v>87</v>
      </c>
      <c r="AW117" s="13" t="s">
        <v>37</v>
      </c>
      <c r="AX117" s="13" t="s">
        <v>77</v>
      </c>
      <c r="AY117" s="205" t="s">
        <v>144</v>
      </c>
    </row>
    <row r="118" spans="1:65" s="14" customFormat="1">
      <c r="B118" s="206"/>
      <c r="C118" s="207"/>
      <c r="D118" s="196" t="s">
        <v>156</v>
      </c>
      <c r="E118" s="208" t="s">
        <v>19</v>
      </c>
      <c r="F118" s="209" t="s">
        <v>158</v>
      </c>
      <c r="G118" s="207"/>
      <c r="H118" s="210">
        <v>4.3250000000000002</v>
      </c>
      <c r="I118" s="211"/>
      <c r="J118" s="207"/>
      <c r="K118" s="207"/>
      <c r="L118" s="212"/>
      <c r="M118" s="213"/>
      <c r="N118" s="214"/>
      <c r="O118" s="214"/>
      <c r="P118" s="214"/>
      <c r="Q118" s="214"/>
      <c r="R118" s="214"/>
      <c r="S118" s="214"/>
      <c r="T118" s="215"/>
      <c r="AT118" s="216" t="s">
        <v>156</v>
      </c>
      <c r="AU118" s="216" t="s">
        <v>87</v>
      </c>
      <c r="AV118" s="14" t="s">
        <v>152</v>
      </c>
      <c r="AW118" s="14" t="s">
        <v>37</v>
      </c>
      <c r="AX118" s="14" t="s">
        <v>85</v>
      </c>
      <c r="AY118" s="216" t="s">
        <v>144</v>
      </c>
    </row>
    <row r="119" spans="1:65" s="12" customFormat="1" ht="22.9" customHeight="1">
      <c r="B119" s="160"/>
      <c r="C119" s="161"/>
      <c r="D119" s="162" t="s">
        <v>76</v>
      </c>
      <c r="E119" s="174" t="s">
        <v>183</v>
      </c>
      <c r="F119" s="174" t="s">
        <v>184</v>
      </c>
      <c r="G119" s="161"/>
      <c r="H119" s="161"/>
      <c r="I119" s="164"/>
      <c r="J119" s="175">
        <f>BK119</f>
        <v>0</v>
      </c>
      <c r="K119" s="161"/>
      <c r="L119" s="166"/>
      <c r="M119" s="167"/>
      <c r="N119" s="168"/>
      <c r="O119" s="168"/>
      <c r="P119" s="169">
        <f>P120+P138</f>
        <v>0</v>
      </c>
      <c r="Q119" s="168"/>
      <c r="R119" s="169">
        <f>R120+R138</f>
        <v>1.4895800000000001E-2</v>
      </c>
      <c r="S119" s="168"/>
      <c r="T119" s="170">
        <f>T120+T138</f>
        <v>81.113713999999987</v>
      </c>
      <c r="AR119" s="171" t="s">
        <v>85</v>
      </c>
      <c r="AT119" s="172" t="s">
        <v>76</v>
      </c>
      <c r="AU119" s="172" t="s">
        <v>85</v>
      </c>
      <c r="AY119" s="171" t="s">
        <v>144</v>
      </c>
      <c r="BK119" s="173">
        <f>BK120+BK138</f>
        <v>0</v>
      </c>
    </row>
    <row r="120" spans="1:65" s="12" customFormat="1" ht="20.85" customHeight="1">
      <c r="B120" s="160"/>
      <c r="C120" s="161"/>
      <c r="D120" s="162" t="s">
        <v>76</v>
      </c>
      <c r="E120" s="174" t="s">
        <v>185</v>
      </c>
      <c r="F120" s="174" t="s">
        <v>186</v>
      </c>
      <c r="G120" s="161"/>
      <c r="H120" s="161"/>
      <c r="I120" s="164"/>
      <c r="J120" s="175">
        <f>BK120</f>
        <v>0</v>
      </c>
      <c r="K120" s="161"/>
      <c r="L120" s="166"/>
      <c r="M120" s="167"/>
      <c r="N120" s="168"/>
      <c r="O120" s="168"/>
      <c r="P120" s="169">
        <f>SUM(P121:P137)</f>
        <v>0</v>
      </c>
      <c r="Q120" s="168"/>
      <c r="R120" s="169">
        <f>SUM(R121:R137)</f>
        <v>0</v>
      </c>
      <c r="S120" s="168"/>
      <c r="T120" s="170">
        <f>SUM(T121:T137)</f>
        <v>60.212619999999994</v>
      </c>
      <c r="AR120" s="171" t="s">
        <v>85</v>
      </c>
      <c r="AT120" s="172" t="s">
        <v>76</v>
      </c>
      <c r="AU120" s="172" t="s">
        <v>87</v>
      </c>
      <c r="AY120" s="171" t="s">
        <v>144</v>
      </c>
      <c r="BK120" s="173">
        <f>SUM(BK121:BK137)</f>
        <v>0</v>
      </c>
    </row>
    <row r="121" spans="1:65" s="2" customFormat="1" ht="24.2" customHeight="1">
      <c r="A121" s="37"/>
      <c r="B121" s="38"/>
      <c r="C121" s="176" t="s">
        <v>187</v>
      </c>
      <c r="D121" s="176" t="s">
        <v>147</v>
      </c>
      <c r="E121" s="177" t="s">
        <v>188</v>
      </c>
      <c r="F121" s="178" t="s">
        <v>189</v>
      </c>
      <c r="G121" s="179" t="s">
        <v>172</v>
      </c>
      <c r="H121" s="180">
        <v>185.93199999999999</v>
      </c>
      <c r="I121" s="181"/>
      <c r="J121" s="182">
        <f>ROUND(I121*H121,2)</f>
        <v>0</v>
      </c>
      <c r="K121" s="178" t="s">
        <v>19</v>
      </c>
      <c r="L121" s="42"/>
      <c r="M121" s="183" t="s">
        <v>19</v>
      </c>
      <c r="N121" s="184" t="s">
        <v>48</v>
      </c>
      <c r="O121" s="67"/>
      <c r="P121" s="185">
        <f>O121*H121</f>
        <v>0</v>
      </c>
      <c r="Q121" s="185">
        <v>0</v>
      </c>
      <c r="R121" s="185">
        <f>Q121*H121</f>
        <v>0</v>
      </c>
      <c r="S121" s="185">
        <v>0.308</v>
      </c>
      <c r="T121" s="186">
        <f>S121*H121</f>
        <v>57.267055999999997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152</v>
      </c>
      <c r="AT121" s="187" t="s">
        <v>147</v>
      </c>
      <c r="AU121" s="187" t="s">
        <v>145</v>
      </c>
      <c r="AY121" s="20" t="s">
        <v>144</v>
      </c>
      <c r="BE121" s="188">
        <f>IF(N121="základní",J121,0)</f>
        <v>0</v>
      </c>
      <c r="BF121" s="188">
        <f>IF(N121="snížená",J121,0)</f>
        <v>0</v>
      </c>
      <c r="BG121" s="188">
        <f>IF(N121="zákl. přenesená",J121,0)</f>
        <v>0</v>
      </c>
      <c r="BH121" s="188">
        <f>IF(N121="sníž. přenesená",J121,0)</f>
        <v>0</v>
      </c>
      <c r="BI121" s="188">
        <f>IF(N121="nulová",J121,0)</f>
        <v>0</v>
      </c>
      <c r="BJ121" s="20" t="s">
        <v>85</v>
      </c>
      <c r="BK121" s="188">
        <f>ROUND(I121*H121,2)</f>
        <v>0</v>
      </c>
      <c r="BL121" s="20" t="s">
        <v>152</v>
      </c>
      <c r="BM121" s="187" t="s">
        <v>190</v>
      </c>
    </row>
    <row r="122" spans="1:65" s="15" customFormat="1">
      <c r="B122" s="217"/>
      <c r="C122" s="218"/>
      <c r="D122" s="196" t="s">
        <v>156</v>
      </c>
      <c r="E122" s="219" t="s">
        <v>19</v>
      </c>
      <c r="F122" s="220" t="s">
        <v>191</v>
      </c>
      <c r="G122" s="218"/>
      <c r="H122" s="219" t="s">
        <v>19</v>
      </c>
      <c r="I122" s="221"/>
      <c r="J122" s="218"/>
      <c r="K122" s="218"/>
      <c r="L122" s="222"/>
      <c r="M122" s="223"/>
      <c r="N122" s="224"/>
      <c r="O122" s="224"/>
      <c r="P122" s="224"/>
      <c r="Q122" s="224"/>
      <c r="R122" s="224"/>
      <c r="S122" s="224"/>
      <c r="T122" s="225"/>
      <c r="AT122" s="226" t="s">
        <v>156</v>
      </c>
      <c r="AU122" s="226" t="s">
        <v>145</v>
      </c>
      <c r="AV122" s="15" t="s">
        <v>85</v>
      </c>
      <c r="AW122" s="15" t="s">
        <v>37</v>
      </c>
      <c r="AX122" s="15" t="s">
        <v>77</v>
      </c>
      <c r="AY122" s="226" t="s">
        <v>144</v>
      </c>
    </row>
    <row r="123" spans="1:65" s="13" customFormat="1" ht="33.75">
      <c r="B123" s="194"/>
      <c r="C123" s="195"/>
      <c r="D123" s="196" t="s">
        <v>156</v>
      </c>
      <c r="E123" s="197" t="s">
        <v>19</v>
      </c>
      <c r="F123" s="198" t="s">
        <v>192</v>
      </c>
      <c r="G123" s="195"/>
      <c r="H123" s="199">
        <v>170.964</v>
      </c>
      <c r="I123" s="200"/>
      <c r="J123" s="195"/>
      <c r="K123" s="195"/>
      <c r="L123" s="201"/>
      <c r="M123" s="202"/>
      <c r="N123" s="203"/>
      <c r="O123" s="203"/>
      <c r="P123" s="203"/>
      <c r="Q123" s="203"/>
      <c r="R123" s="203"/>
      <c r="S123" s="203"/>
      <c r="T123" s="204"/>
      <c r="AT123" s="205" t="s">
        <v>156</v>
      </c>
      <c r="AU123" s="205" t="s">
        <v>145</v>
      </c>
      <c r="AV123" s="13" t="s">
        <v>87</v>
      </c>
      <c r="AW123" s="13" t="s">
        <v>37</v>
      </c>
      <c r="AX123" s="13" t="s">
        <v>77</v>
      </c>
      <c r="AY123" s="205" t="s">
        <v>144</v>
      </c>
    </row>
    <row r="124" spans="1:65" s="13" customFormat="1">
      <c r="B124" s="194"/>
      <c r="C124" s="195"/>
      <c r="D124" s="196" t="s">
        <v>156</v>
      </c>
      <c r="E124" s="197" t="s">
        <v>19</v>
      </c>
      <c r="F124" s="198" t="s">
        <v>193</v>
      </c>
      <c r="G124" s="195"/>
      <c r="H124" s="199">
        <v>27.431999999999999</v>
      </c>
      <c r="I124" s="200"/>
      <c r="J124" s="195"/>
      <c r="K124" s="195"/>
      <c r="L124" s="201"/>
      <c r="M124" s="202"/>
      <c r="N124" s="203"/>
      <c r="O124" s="203"/>
      <c r="P124" s="203"/>
      <c r="Q124" s="203"/>
      <c r="R124" s="203"/>
      <c r="S124" s="203"/>
      <c r="T124" s="204"/>
      <c r="AT124" s="205" t="s">
        <v>156</v>
      </c>
      <c r="AU124" s="205" t="s">
        <v>145</v>
      </c>
      <c r="AV124" s="13" t="s">
        <v>87</v>
      </c>
      <c r="AW124" s="13" t="s">
        <v>37</v>
      </c>
      <c r="AX124" s="13" t="s">
        <v>77</v>
      </c>
      <c r="AY124" s="205" t="s">
        <v>144</v>
      </c>
    </row>
    <row r="125" spans="1:65" s="13" customFormat="1">
      <c r="B125" s="194"/>
      <c r="C125" s="195"/>
      <c r="D125" s="196" t="s">
        <v>156</v>
      </c>
      <c r="E125" s="197" t="s">
        <v>19</v>
      </c>
      <c r="F125" s="198" t="s">
        <v>194</v>
      </c>
      <c r="G125" s="195"/>
      <c r="H125" s="199">
        <v>0.86099999999999999</v>
      </c>
      <c r="I125" s="200"/>
      <c r="J125" s="195"/>
      <c r="K125" s="195"/>
      <c r="L125" s="201"/>
      <c r="M125" s="202"/>
      <c r="N125" s="203"/>
      <c r="O125" s="203"/>
      <c r="P125" s="203"/>
      <c r="Q125" s="203"/>
      <c r="R125" s="203"/>
      <c r="S125" s="203"/>
      <c r="T125" s="204"/>
      <c r="AT125" s="205" t="s">
        <v>156</v>
      </c>
      <c r="AU125" s="205" t="s">
        <v>145</v>
      </c>
      <c r="AV125" s="13" t="s">
        <v>87</v>
      </c>
      <c r="AW125" s="13" t="s">
        <v>37</v>
      </c>
      <c r="AX125" s="13" t="s">
        <v>77</v>
      </c>
      <c r="AY125" s="205" t="s">
        <v>144</v>
      </c>
    </row>
    <row r="126" spans="1:65" s="13" customFormat="1">
      <c r="B126" s="194"/>
      <c r="C126" s="195"/>
      <c r="D126" s="196" t="s">
        <v>156</v>
      </c>
      <c r="E126" s="197" t="s">
        <v>19</v>
      </c>
      <c r="F126" s="198" t="s">
        <v>195</v>
      </c>
      <c r="G126" s="195"/>
      <c r="H126" s="199">
        <v>-13.324999999999999</v>
      </c>
      <c r="I126" s="200"/>
      <c r="J126" s="195"/>
      <c r="K126" s="195"/>
      <c r="L126" s="201"/>
      <c r="M126" s="202"/>
      <c r="N126" s="203"/>
      <c r="O126" s="203"/>
      <c r="P126" s="203"/>
      <c r="Q126" s="203"/>
      <c r="R126" s="203"/>
      <c r="S126" s="203"/>
      <c r="T126" s="204"/>
      <c r="AT126" s="205" t="s">
        <v>156</v>
      </c>
      <c r="AU126" s="205" t="s">
        <v>145</v>
      </c>
      <c r="AV126" s="13" t="s">
        <v>87</v>
      </c>
      <c r="AW126" s="13" t="s">
        <v>37</v>
      </c>
      <c r="AX126" s="13" t="s">
        <v>77</v>
      </c>
      <c r="AY126" s="205" t="s">
        <v>144</v>
      </c>
    </row>
    <row r="127" spans="1:65" s="14" customFormat="1">
      <c r="B127" s="206"/>
      <c r="C127" s="207"/>
      <c r="D127" s="196" t="s">
        <v>156</v>
      </c>
      <c r="E127" s="208" t="s">
        <v>19</v>
      </c>
      <c r="F127" s="209" t="s">
        <v>158</v>
      </c>
      <c r="G127" s="207"/>
      <c r="H127" s="210">
        <v>185.93199999999999</v>
      </c>
      <c r="I127" s="211"/>
      <c r="J127" s="207"/>
      <c r="K127" s="207"/>
      <c r="L127" s="212"/>
      <c r="M127" s="213"/>
      <c r="N127" s="214"/>
      <c r="O127" s="214"/>
      <c r="P127" s="214"/>
      <c r="Q127" s="214"/>
      <c r="R127" s="214"/>
      <c r="S127" s="214"/>
      <c r="T127" s="215"/>
      <c r="AT127" s="216" t="s">
        <v>156</v>
      </c>
      <c r="AU127" s="216" t="s">
        <v>145</v>
      </c>
      <c r="AV127" s="14" t="s">
        <v>152</v>
      </c>
      <c r="AW127" s="14" t="s">
        <v>37</v>
      </c>
      <c r="AX127" s="14" t="s">
        <v>85</v>
      </c>
      <c r="AY127" s="216" t="s">
        <v>144</v>
      </c>
    </row>
    <row r="128" spans="1:65" s="2" customFormat="1" ht="37.9" customHeight="1">
      <c r="A128" s="37"/>
      <c r="B128" s="38"/>
      <c r="C128" s="176" t="s">
        <v>196</v>
      </c>
      <c r="D128" s="176" t="s">
        <v>147</v>
      </c>
      <c r="E128" s="177" t="s">
        <v>197</v>
      </c>
      <c r="F128" s="178" t="s">
        <v>198</v>
      </c>
      <c r="G128" s="179" t="s">
        <v>172</v>
      </c>
      <c r="H128" s="180">
        <v>33.734000000000002</v>
      </c>
      <c r="I128" s="181"/>
      <c r="J128" s="182">
        <f>ROUND(I128*H128,2)</f>
        <v>0</v>
      </c>
      <c r="K128" s="178" t="s">
        <v>151</v>
      </c>
      <c r="L128" s="42"/>
      <c r="M128" s="183" t="s">
        <v>19</v>
      </c>
      <c r="N128" s="184" t="s">
        <v>48</v>
      </c>
      <c r="O128" s="67"/>
      <c r="P128" s="185">
        <f>O128*H128</f>
        <v>0</v>
      </c>
      <c r="Q128" s="185">
        <v>0</v>
      </c>
      <c r="R128" s="185">
        <f>Q128*H128</f>
        <v>0</v>
      </c>
      <c r="S128" s="185">
        <v>7.5999999999999998E-2</v>
      </c>
      <c r="T128" s="186">
        <f>S128*H128</f>
        <v>2.5637840000000001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152</v>
      </c>
      <c r="AT128" s="187" t="s">
        <v>147</v>
      </c>
      <c r="AU128" s="187" t="s">
        <v>145</v>
      </c>
      <c r="AY128" s="20" t="s">
        <v>144</v>
      </c>
      <c r="BE128" s="188">
        <f>IF(N128="základní",J128,0)</f>
        <v>0</v>
      </c>
      <c r="BF128" s="188">
        <f>IF(N128="snížená",J128,0)</f>
        <v>0</v>
      </c>
      <c r="BG128" s="188">
        <f>IF(N128="zákl. přenesená",J128,0)</f>
        <v>0</v>
      </c>
      <c r="BH128" s="188">
        <f>IF(N128="sníž. přenesená",J128,0)</f>
        <v>0</v>
      </c>
      <c r="BI128" s="188">
        <f>IF(N128="nulová",J128,0)</f>
        <v>0</v>
      </c>
      <c r="BJ128" s="20" t="s">
        <v>85</v>
      </c>
      <c r="BK128" s="188">
        <f>ROUND(I128*H128,2)</f>
        <v>0</v>
      </c>
      <c r="BL128" s="20" t="s">
        <v>152</v>
      </c>
      <c r="BM128" s="187" t="s">
        <v>199</v>
      </c>
    </row>
    <row r="129" spans="1:65" s="2" customFormat="1">
      <c r="A129" s="37"/>
      <c r="B129" s="38"/>
      <c r="C129" s="39"/>
      <c r="D129" s="189" t="s">
        <v>154</v>
      </c>
      <c r="E129" s="39"/>
      <c r="F129" s="190" t="s">
        <v>200</v>
      </c>
      <c r="G129" s="39"/>
      <c r="H129" s="39"/>
      <c r="I129" s="191"/>
      <c r="J129" s="39"/>
      <c r="K129" s="39"/>
      <c r="L129" s="42"/>
      <c r="M129" s="192"/>
      <c r="N129" s="193"/>
      <c r="O129" s="67"/>
      <c r="P129" s="67"/>
      <c r="Q129" s="67"/>
      <c r="R129" s="67"/>
      <c r="S129" s="67"/>
      <c r="T129" s="68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20" t="s">
        <v>154</v>
      </c>
      <c r="AU129" s="20" t="s">
        <v>145</v>
      </c>
    </row>
    <row r="130" spans="1:65" s="13" customFormat="1">
      <c r="B130" s="194"/>
      <c r="C130" s="195"/>
      <c r="D130" s="196" t="s">
        <v>156</v>
      </c>
      <c r="E130" s="197" t="s">
        <v>19</v>
      </c>
      <c r="F130" s="198" t="s">
        <v>201</v>
      </c>
      <c r="G130" s="195"/>
      <c r="H130" s="199">
        <v>23.634</v>
      </c>
      <c r="I130" s="200"/>
      <c r="J130" s="195"/>
      <c r="K130" s="195"/>
      <c r="L130" s="201"/>
      <c r="M130" s="202"/>
      <c r="N130" s="203"/>
      <c r="O130" s="203"/>
      <c r="P130" s="203"/>
      <c r="Q130" s="203"/>
      <c r="R130" s="203"/>
      <c r="S130" s="203"/>
      <c r="T130" s="204"/>
      <c r="AT130" s="205" t="s">
        <v>156</v>
      </c>
      <c r="AU130" s="205" t="s">
        <v>145</v>
      </c>
      <c r="AV130" s="13" t="s">
        <v>87</v>
      </c>
      <c r="AW130" s="13" t="s">
        <v>37</v>
      </c>
      <c r="AX130" s="13" t="s">
        <v>77</v>
      </c>
      <c r="AY130" s="205" t="s">
        <v>144</v>
      </c>
    </row>
    <row r="131" spans="1:65" s="13" customFormat="1">
      <c r="B131" s="194"/>
      <c r="C131" s="195"/>
      <c r="D131" s="196" t="s">
        <v>156</v>
      </c>
      <c r="E131" s="197" t="s">
        <v>19</v>
      </c>
      <c r="F131" s="198" t="s">
        <v>202</v>
      </c>
      <c r="G131" s="195"/>
      <c r="H131" s="199">
        <v>1.6160000000000001</v>
      </c>
      <c r="I131" s="200"/>
      <c r="J131" s="195"/>
      <c r="K131" s="195"/>
      <c r="L131" s="201"/>
      <c r="M131" s="202"/>
      <c r="N131" s="203"/>
      <c r="O131" s="203"/>
      <c r="P131" s="203"/>
      <c r="Q131" s="203"/>
      <c r="R131" s="203"/>
      <c r="S131" s="203"/>
      <c r="T131" s="204"/>
      <c r="AT131" s="205" t="s">
        <v>156</v>
      </c>
      <c r="AU131" s="205" t="s">
        <v>145</v>
      </c>
      <c r="AV131" s="13" t="s">
        <v>87</v>
      </c>
      <c r="AW131" s="13" t="s">
        <v>37</v>
      </c>
      <c r="AX131" s="13" t="s">
        <v>77</v>
      </c>
      <c r="AY131" s="205" t="s">
        <v>144</v>
      </c>
    </row>
    <row r="132" spans="1:65" s="13" customFormat="1">
      <c r="B132" s="194"/>
      <c r="C132" s="195"/>
      <c r="D132" s="196" t="s">
        <v>156</v>
      </c>
      <c r="E132" s="197" t="s">
        <v>19</v>
      </c>
      <c r="F132" s="198" t="s">
        <v>203</v>
      </c>
      <c r="G132" s="195"/>
      <c r="H132" s="199">
        <v>8.484</v>
      </c>
      <c r="I132" s="200"/>
      <c r="J132" s="195"/>
      <c r="K132" s="195"/>
      <c r="L132" s="201"/>
      <c r="M132" s="202"/>
      <c r="N132" s="203"/>
      <c r="O132" s="203"/>
      <c r="P132" s="203"/>
      <c r="Q132" s="203"/>
      <c r="R132" s="203"/>
      <c r="S132" s="203"/>
      <c r="T132" s="204"/>
      <c r="AT132" s="205" t="s">
        <v>156</v>
      </c>
      <c r="AU132" s="205" t="s">
        <v>145</v>
      </c>
      <c r="AV132" s="13" t="s">
        <v>87</v>
      </c>
      <c r="AW132" s="13" t="s">
        <v>37</v>
      </c>
      <c r="AX132" s="13" t="s">
        <v>77</v>
      </c>
      <c r="AY132" s="205" t="s">
        <v>144</v>
      </c>
    </row>
    <row r="133" spans="1:65" s="14" customFormat="1">
      <c r="B133" s="206"/>
      <c r="C133" s="207"/>
      <c r="D133" s="196" t="s">
        <v>156</v>
      </c>
      <c r="E133" s="208" t="s">
        <v>19</v>
      </c>
      <c r="F133" s="209" t="s">
        <v>158</v>
      </c>
      <c r="G133" s="207"/>
      <c r="H133" s="210">
        <v>33.734000000000002</v>
      </c>
      <c r="I133" s="211"/>
      <c r="J133" s="207"/>
      <c r="K133" s="207"/>
      <c r="L133" s="212"/>
      <c r="M133" s="213"/>
      <c r="N133" s="214"/>
      <c r="O133" s="214"/>
      <c r="P133" s="214"/>
      <c r="Q133" s="214"/>
      <c r="R133" s="214"/>
      <c r="S133" s="214"/>
      <c r="T133" s="215"/>
      <c r="AT133" s="216" t="s">
        <v>156</v>
      </c>
      <c r="AU133" s="216" t="s">
        <v>145</v>
      </c>
      <c r="AV133" s="14" t="s">
        <v>152</v>
      </c>
      <c r="AW133" s="14" t="s">
        <v>37</v>
      </c>
      <c r="AX133" s="14" t="s">
        <v>85</v>
      </c>
      <c r="AY133" s="216" t="s">
        <v>144</v>
      </c>
    </row>
    <row r="134" spans="1:65" s="2" customFormat="1" ht="37.9" customHeight="1">
      <c r="A134" s="37"/>
      <c r="B134" s="38"/>
      <c r="C134" s="176" t="s">
        <v>204</v>
      </c>
      <c r="D134" s="176" t="s">
        <v>147</v>
      </c>
      <c r="E134" s="177" t="s">
        <v>205</v>
      </c>
      <c r="F134" s="178" t="s">
        <v>206</v>
      </c>
      <c r="G134" s="179" t="s">
        <v>172</v>
      </c>
      <c r="H134" s="180">
        <v>6.06</v>
      </c>
      <c r="I134" s="181"/>
      <c r="J134" s="182">
        <f>ROUND(I134*H134,2)</f>
        <v>0</v>
      </c>
      <c r="K134" s="178" t="s">
        <v>151</v>
      </c>
      <c r="L134" s="42"/>
      <c r="M134" s="183" t="s">
        <v>19</v>
      </c>
      <c r="N134" s="184" t="s">
        <v>48</v>
      </c>
      <c r="O134" s="67"/>
      <c r="P134" s="185">
        <f>O134*H134</f>
        <v>0</v>
      </c>
      <c r="Q134" s="185">
        <v>0</v>
      </c>
      <c r="R134" s="185">
        <f>Q134*H134</f>
        <v>0</v>
      </c>
      <c r="S134" s="185">
        <v>6.3E-2</v>
      </c>
      <c r="T134" s="186">
        <f>S134*H134</f>
        <v>0.38177999999999995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152</v>
      </c>
      <c r="AT134" s="187" t="s">
        <v>147</v>
      </c>
      <c r="AU134" s="187" t="s">
        <v>145</v>
      </c>
      <c r="AY134" s="20" t="s">
        <v>144</v>
      </c>
      <c r="BE134" s="188">
        <f>IF(N134="základní",J134,0)</f>
        <v>0</v>
      </c>
      <c r="BF134" s="188">
        <f>IF(N134="snížená",J134,0)</f>
        <v>0</v>
      </c>
      <c r="BG134" s="188">
        <f>IF(N134="zákl. přenesená",J134,0)</f>
        <v>0</v>
      </c>
      <c r="BH134" s="188">
        <f>IF(N134="sníž. přenesená",J134,0)</f>
        <v>0</v>
      </c>
      <c r="BI134" s="188">
        <f>IF(N134="nulová",J134,0)</f>
        <v>0</v>
      </c>
      <c r="BJ134" s="20" t="s">
        <v>85</v>
      </c>
      <c r="BK134" s="188">
        <f>ROUND(I134*H134,2)</f>
        <v>0</v>
      </c>
      <c r="BL134" s="20" t="s">
        <v>152</v>
      </c>
      <c r="BM134" s="187" t="s">
        <v>207</v>
      </c>
    </row>
    <row r="135" spans="1:65" s="2" customFormat="1">
      <c r="A135" s="37"/>
      <c r="B135" s="38"/>
      <c r="C135" s="39"/>
      <c r="D135" s="189" t="s">
        <v>154</v>
      </c>
      <c r="E135" s="39"/>
      <c r="F135" s="190" t="s">
        <v>208</v>
      </c>
      <c r="G135" s="39"/>
      <c r="H135" s="39"/>
      <c r="I135" s="191"/>
      <c r="J135" s="39"/>
      <c r="K135" s="39"/>
      <c r="L135" s="42"/>
      <c r="M135" s="192"/>
      <c r="N135" s="193"/>
      <c r="O135" s="67"/>
      <c r="P135" s="67"/>
      <c r="Q135" s="67"/>
      <c r="R135" s="67"/>
      <c r="S135" s="67"/>
      <c r="T135" s="68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20" t="s">
        <v>154</v>
      </c>
      <c r="AU135" s="20" t="s">
        <v>145</v>
      </c>
    </row>
    <row r="136" spans="1:65" s="13" customFormat="1">
      <c r="B136" s="194"/>
      <c r="C136" s="195"/>
      <c r="D136" s="196" t="s">
        <v>156</v>
      </c>
      <c r="E136" s="197" t="s">
        <v>19</v>
      </c>
      <c r="F136" s="198" t="s">
        <v>209</v>
      </c>
      <c r="G136" s="195"/>
      <c r="H136" s="199">
        <v>6.06</v>
      </c>
      <c r="I136" s="200"/>
      <c r="J136" s="195"/>
      <c r="K136" s="195"/>
      <c r="L136" s="201"/>
      <c r="M136" s="202"/>
      <c r="N136" s="203"/>
      <c r="O136" s="203"/>
      <c r="P136" s="203"/>
      <c r="Q136" s="203"/>
      <c r="R136" s="203"/>
      <c r="S136" s="203"/>
      <c r="T136" s="204"/>
      <c r="AT136" s="205" t="s">
        <v>156</v>
      </c>
      <c r="AU136" s="205" t="s">
        <v>145</v>
      </c>
      <c r="AV136" s="13" t="s">
        <v>87</v>
      </c>
      <c r="AW136" s="13" t="s">
        <v>37</v>
      </c>
      <c r="AX136" s="13" t="s">
        <v>77</v>
      </c>
      <c r="AY136" s="205" t="s">
        <v>144</v>
      </c>
    </row>
    <row r="137" spans="1:65" s="14" customFormat="1">
      <c r="B137" s="206"/>
      <c r="C137" s="207"/>
      <c r="D137" s="196" t="s">
        <v>156</v>
      </c>
      <c r="E137" s="208" t="s">
        <v>19</v>
      </c>
      <c r="F137" s="209" t="s">
        <v>158</v>
      </c>
      <c r="G137" s="207"/>
      <c r="H137" s="210">
        <v>6.06</v>
      </c>
      <c r="I137" s="211"/>
      <c r="J137" s="207"/>
      <c r="K137" s="207"/>
      <c r="L137" s="212"/>
      <c r="M137" s="213"/>
      <c r="N137" s="214"/>
      <c r="O137" s="214"/>
      <c r="P137" s="214"/>
      <c r="Q137" s="214"/>
      <c r="R137" s="214"/>
      <c r="S137" s="214"/>
      <c r="T137" s="215"/>
      <c r="AT137" s="216" t="s">
        <v>156</v>
      </c>
      <c r="AU137" s="216" t="s">
        <v>145</v>
      </c>
      <c r="AV137" s="14" t="s">
        <v>152</v>
      </c>
      <c r="AW137" s="14" t="s">
        <v>37</v>
      </c>
      <c r="AX137" s="14" t="s">
        <v>85</v>
      </c>
      <c r="AY137" s="216" t="s">
        <v>144</v>
      </c>
    </row>
    <row r="138" spans="1:65" s="12" customFormat="1" ht="20.85" customHeight="1">
      <c r="B138" s="160"/>
      <c r="C138" s="161"/>
      <c r="D138" s="162" t="s">
        <v>76</v>
      </c>
      <c r="E138" s="174" t="s">
        <v>210</v>
      </c>
      <c r="F138" s="174" t="s">
        <v>211</v>
      </c>
      <c r="G138" s="161"/>
      <c r="H138" s="161"/>
      <c r="I138" s="164"/>
      <c r="J138" s="175">
        <f>BK138</f>
        <v>0</v>
      </c>
      <c r="K138" s="161"/>
      <c r="L138" s="166"/>
      <c r="M138" s="167"/>
      <c r="N138" s="168"/>
      <c r="O138" s="168"/>
      <c r="P138" s="169">
        <f>SUM(P139:P239)</f>
        <v>0</v>
      </c>
      <c r="Q138" s="168"/>
      <c r="R138" s="169">
        <f>SUM(R139:R239)</f>
        <v>1.4895800000000001E-2</v>
      </c>
      <c r="S138" s="168"/>
      <c r="T138" s="170">
        <f>SUM(T139:T239)</f>
        <v>20.901094000000001</v>
      </c>
      <c r="AR138" s="171" t="s">
        <v>85</v>
      </c>
      <c r="AT138" s="172" t="s">
        <v>76</v>
      </c>
      <c r="AU138" s="172" t="s">
        <v>87</v>
      </c>
      <c r="AY138" s="171" t="s">
        <v>144</v>
      </c>
      <c r="BK138" s="173">
        <f>SUM(BK139:BK239)</f>
        <v>0</v>
      </c>
    </row>
    <row r="139" spans="1:65" s="2" customFormat="1" ht="55.5" customHeight="1">
      <c r="A139" s="37"/>
      <c r="B139" s="38"/>
      <c r="C139" s="176" t="s">
        <v>183</v>
      </c>
      <c r="D139" s="176" t="s">
        <v>147</v>
      </c>
      <c r="E139" s="177" t="s">
        <v>212</v>
      </c>
      <c r="F139" s="178" t="s">
        <v>213</v>
      </c>
      <c r="G139" s="179" t="s">
        <v>172</v>
      </c>
      <c r="H139" s="180">
        <v>3.6</v>
      </c>
      <c r="I139" s="181"/>
      <c r="J139" s="182">
        <f>ROUND(I139*H139,2)</f>
        <v>0</v>
      </c>
      <c r="K139" s="178" t="s">
        <v>151</v>
      </c>
      <c r="L139" s="42"/>
      <c r="M139" s="183" t="s">
        <v>19</v>
      </c>
      <c r="N139" s="184" t="s">
        <v>48</v>
      </c>
      <c r="O139" s="67"/>
      <c r="P139" s="185">
        <f>O139*H139</f>
        <v>0</v>
      </c>
      <c r="Q139" s="185">
        <v>0</v>
      </c>
      <c r="R139" s="185">
        <f>Q139*H139</f>
        <v>0</v>
      </c>
      <c r="S139" s="185">
        <v>0.27</v>
      </c>
      <c r="T139" s="186">
        <f>S139*H139</f>
        <v>0.97200000000000009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7" t="s">
        <v>152</v>
      </c>
      <c r="AT139" s="187" t="s">
        <v>147</v>
      </c>
      <c r="AU139" s="187" t="s">
        <v>145</v>
      </c>
      <c r="AY139" s="20" t="s">
        <v>144</v>
      </c>
      <c r="BE139" s="188">
        <f>IF(N139="základní",J139,0)</f>
        <v>0</v>
      </c>
      <c r="BF139" s="188">
        <f>IF(N139="snížená",J139,0)</f>
        <v>0</v>
      </c>
      <c r="BG139" s="188">
        <f>IF(N139="zákl. přenesená",J139,0)</f>
        <v>0</v>
      </c>
      <c r="BH139" s="188">
        <f>IF(N139="sníž. přenesená",J139,0)</f>
        <v>0</v>
      </c>
      <c r="BI139" s="188">
        <f>IF(N139="nulová",J139,0)</f>
        <v>0</v>
      </c>
      <c r="BJ139" s="20" t="s">
        <v>85</v>
      </c>
      <c r="BK139" s="188">
        <f>ROUND(I139*H139,2)</f>
        <v>0</v>
      </c>
      <c r="BL139" s="20" t="s">
        <v>152</v>
      </c>
      <c r="BM139" s="187" t="s">
        <v>214</v>
      </c>
    </row>
    <row r="140" spans="1:65" s="2" customFormat="1">
      <c r="A140" s="37"/>
      <c r="B140" s="38"/>
      <c r="C140" s="39"/>
      <c r="D140" s="189" t="s">
        <v>154</v>
      </c>
      <c r="E140" s="39"/>
      <c r="F140" s="190" t="s">
        <v>215</v>
      </c>
      <c r="G140" s="39"/>
      <c r="H140" s="39"/>
      <c r="I140" s="191"/>
      <c r="J140" s="39"/>
      <c r="K140" s="39"/>
      <c r="L140" s="42"/>
      <c r="M140" s="192"/>
      <c r="N140" s="193"/>
      <c r="O140" s="67"/>
      <c r="P140" s="67"/>
      <c r="Q140" s="67"/>
      <c r="R140" s="67"/>
      <c r="S140" s="67"/>
      <c r="T140" s="68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20" t="s">
        <v>154</v>
      </c>
      <c r="AU140" s="20" t="s">
        <v>145</v>
      </c>
    </row>
    <row r="141" spans="1:65" s="13" customFormat="1">
      <c r="B141" s="194"/>
      <c r="C141" s="195"/>
      <c r="D141" s="196" t="s">
        <v>156</v>
      </c>
      <c r="E141" s="197" t="s">
        <v>19</v>
      </c>
      <c r="F141" s="198" t="s">
        <v>216</v>
      </c>
      <c r="G141" s="195"/>
      <c r="H141" s="199">
        <v>0.46800000000000003</v>
      </c>
      <c r="I141" s="200"/>
      <c r="J141" s="195"/>
      <c r="K141" s="195"/>
      <c r="L141" s="201"/>
      <c r="M141" s="202"/>
      <c r="N141" s="203"/>
      <c r="O141" s="203"/>
      <c r="P141" s="203"/>
      <c r="Q141" s="203"/>
      <c r="R141" s="203"/>
      <c r="S141" s="203"/>
      <c r="T141" s="204"/>
      <c r="AT141" s="205" t="s">
        <v>156</v>
      </c>
      <c r="AU141" s="205" t="s">
        <v>145</v>
      </c>
      <c r="AV141" s="13" t="s">
        <v>87</v>
      </c>
      <c r="AW141" s="13" t="s">
        <v>37</v>
      </c>
      <c r="AX141" s="13" t="s">
        <v>77</v>
      </c>
      <c r="AY141" s="205" t="s">
        <v>144</v>
      </c>
    </row>
    <row r="142" spans="1:65" s="13" customFormat="1">
      <c r="B142" s="194"/>
      <c r="C142" s="195"/>
      <c r="D142" s="196" t="s">
        <v>156</v>
      </c>
      <c r="E142" s="197" t="s">
        <v>19</v>
      </c>
      <c r="F142" s="198" t="s">
        <v>217</v>
      </c>
      <c r="G142" s="195"/>
      <c r="H142" s="199">
        <v>0.48</v>
      </c>
      <c r="I142" s="200"/>
      <c r="J142" s="195"/>
      <c r="K142" s="195"/>
      <c r="L142" s="201"/>
      <c r="M142" s="202"/>
      <c r="N142" s="203"/>
      <c r="O142" s="203"/>
      <c r="P142" s="203"/>
      <c r="Q142" s="203"/>
      <c r="R142" s="203"/>
      <c r="S142" s="203"/>
      <c r="T142" s="204"/>
      <c r="AT142" s="205" t="s">
        <v>156</v>
      </c>
      <c r="AU142" s="205" t="s">
        <v>145</v>
      </c>
      <c r="AV142" s="13" t="s">
        <v>87</v>
      </c>
      <c r="AW142" s="13" t="s">
        <v>37</v>
      </c>
      <c r="AX142" s="13" t="s">
        <v>77</v>
      </c>
      <c r="AY142" s="205" t="s">
        <v>144</v>
      </c>
    </row>
    <row r="143" spans="1:65" s="13" customFormat="1">
      <c r="B143" s="194"/>
      <c r="C143" s="195"/>
      <c r="D143" s="196" t="s">
        <v>156</v>
      </c>
      <c r="E143" s="197" t="s">
        <v>19</v>
      </c>
      <c r="F143" s="198" t="s">
        <v>218</v>
      </c>
      <c r="G143" s="195"/>
      <c r="H143" s="199">
        <v>0.54</v>
      </c>
      <c r="I143" s="200"/>
      <c r="J143" s="195"/>
      <c r="K143" s="195"/>
      <c r="L143" s="201"/>
      <c r="M143" s="202"/>
      <c r="N143" s="203"/>
      <c r="O143" s="203"/>
      <c r="P143" s="203"/>
      <c r="Q143" s="203"/>
      <c r="R143" s="203"/>
      <c r="S143" s="203"/>
      <c r="T143" s="204"/>
      <c r="AT143" s="205" t="s">
        <v>156</v>
      </c>
      <c r="AU143" s="205" t="s">
        <v>145</v>
      </c>
      <c r="AV143" s="13" t="s">
        <v>87</v>
      </c>
      <c r="AW143" s="13" t="s">
        <v>37</v>
      </c>
      <c r="AX143" s="13" t="s">
        <v>77</v>
      </c>
      <c r="AY143" s="205" t="s">
        <v>144</v>
      </c>
    </row>
    <row r="144" spans="1:65" s="13" customFormat="1">
      <c r="B144" s="194"/>
      <c r="C144" s="195"/>
      <c r="D144" s="196" t="s">
        <v>156</v>
      </c>
      <c r="E144" s="197" t="s">
        <v>19</v>
      </c>
      <c r="F144" s="198" t="s">
        <v>218</v>
      </c>
      <c r="G144" s="195"/>
      <c r="H144" s="199">
        <v>0.54</v>
      </c>
      <c r="I144" s="200"/>
      <c r="J144" s="195"/>
      <c r="K144" s="195"/>
      <c r="L144" s="201"/>
      <c r="M144" s="202"/>
      <c r="N144" s="203"/>
      <c r="O144" s="203"/>
      <c r="P144" s="203"/>
      <c r="Q144" s="203"/>
      <c r="R144" s="203"/>
      <c r="S144" s="203"/>
      <c r="T144" s="204"/>
      <c r="AT144" s="205" t="s">
        <v>156</v>
      </c>
      <c r="AU144" s="205" t="s">
        <v>145</v>
      </c>
      <c r="AV144" s="13" t="s">
        <v>87</v>
      </c>
      <c r="AW144" s="13" t="s">
        <v>37</v>
      </c>
      <c r="AX144" s="13" t="s">
        <v>77</v>
      </c>
      <c r="AY144" s="205" t="s">
        <v>144</v>
      </c>
    </row>
    <row r="145" spans="1:65" s="13" customFormat="1">
      <c r="B145" s="194"/>
      <c r="C145" s="195"/>
      <c r="D145" s="196" t="s">
        <v>156</v>
      </c>
      <c r="E145" s="197" t="s">
        <v>19</v>
      </c>
      <c r="F145" s="198" t="s">
        <v>219</v>
      </c>
      <c r="G145" s="195"/>
      <c r="H145" s="199">
        <v>0.504</v>
      </c>
      <c r="I145" s="200"/>
      <c r="J145" s="195"/>
      <c r="K145" s="195"/>
      <c r="L145" s="201"/>
      <c r="M145" s="202"/>
      <c r="N145" s="203"/>
      <c r="O145" s="203"/>
      <c r="P145" s="203"/>
      <c r="Q145" s="203"/>
      <c r="R145" s="203"/>
      <c r="S145" s="203"/>
      <c r="T145" s="204"/>
      <c r="AT145" s="205" t="s">
        <v>156</v>
      </c>
      <c r="AU145" s="205" t="s">
        <v>145</v>
      </c>
      <c r="AV145" s="13" t="s">
        <v>87</v>
      </c>
      <c r="AW145" s="13" t="s">
        <v>37</v>
      </c>
      <c r="AX145" s="13" t="s">
        <v>77</v>
      </c>
      <c r="AY145" s="205" t="s">
        <v>144</v>
      </c>
    </row>
    <row r="146" spans="1:65" s="13" customFormat="1">
      <c r="B146" s="194"/>
      <c r="C146" s="195"/>
      <c r="D146" s="196" t="s">
        <v>156</v>
      </c>
      <c r="E146" s="197" t="s">
        <v>19</v>
      </c>
      <c r="F146" s="198" t="s">
        <v>220</v>
      </c>
      <c r="G146" s="195"/>
      <c r="H146" s="199">
        <v>0.52800000000000002</v>
      </c>
      <c r="I146" s="200"/>
      <c r="J146" s="195"/>
      <c r="K146" s="195"/>
      <c r="L146" s="201"/>
      <c r="M146" s="202"/>
      <c r="N146" s="203"/>
      <c r="O146" s="203"/>
      <c r="P146" s="203"/>
      <c r="Q146" s="203"/>
      <c r="R146" s="203"/>
      <c r="S146" s="203"/>
      <c r="T146" s="204"/>
      <c r="AT146" s="205" t="s">
        <v>156</v>
      </c>
      <c r="AU146" s="205" t="s">
        <v>145</v>
      </c>
      <c r="AV146" s="13" t="s">
        <v>87</v>
      </c>
      <c r="AW146" s="13" t="s">
        <v>37</v>
      </c>
      <c r="AX146" s="13" t="s">
        <v>77</v>
      </c>
      <c r="AY146" s="205" t="s">
        <v>144</v>
      </c>
    </row>
    <row r="147" spans="1:65" s="13" customFormat="1">
      <c r="B147" s="194"/>
      <c r="C147" s="195"/>
      <c r="D147" s="196" t="s">
        <v>156</v>
      </c>
      <c r="E147" s="197" t="s">
        <v>19</v>
      </c>
      <c r="F147" s="198" t="s">
        <v>218</v>
      </c>
      <c r="G147" s="195"/>
      <c r="H147" s="199">
        <v>0.54</v>
      </c>
      <c r="I147" s="200"/>
      <c r="J147" s="195"/>
      <c r="K147" s="195"/>
      <c r="L147" s="201"/>
      <c r="M147" s="202"/>
      <c r="N147" s="203"/>
      <c r="O147" s="203"/>
      <c r="P147" s="203"/>
      <c r="Q147" s="203"/>
      <c r="R147" s="203"/>
      <c r="S147" s="203"/>
      <c r="T147" s="204"/>
      <c r="AT147" s="205" t="s">
        <v>156</v>
      </c>
      <c r="AU147" s="205" t="s">
        <v>145</v>
      </c>
      <c r="AV147" s="13" t="s">
        <v>87</v>
      </c>
      <c r="AW147" s="13" t="s">
        <v>37</v>
      </c>
      <c r="AX147" s="13" t="s">
        <v>77</v>
      </c>
      <c r="AY147" s="205" t="s">
        <v>144</v>
      </c>
    </row>
    <row r="148" spans="1:65" s="14" customFormat="1">
      <c r="B148" s="206"/>
      <c r="C148" s="207"/>
      <c r="D148" s="196" t="s">
        <v>156</v>
      </c>
      <c r="E148" s="208" t="s">
        <v>19</v>
      </c>
      <c r="F148" s="209" t="s">
        <v>158</v>
      </c>
      <c r="G148" s="207"/>
      <c r="H148" s="210">
        <v>3.6</v>
      </c>
      <c r="I148" s="211"/>
      <c r="J148" s="207"/>
      <c r="K148" s="207"/>
      <c r="L148" s="212"/>
      <c r="M148" s="213"/>
      <c r="N148" s="214"/>
      <c r="O148" s="214"/>
      <c r="P148" s="214"/>
      <c r="Q148" s="214"/>
      <c r="R148" s="214"/>
      <c r="S148" s="214"/>
      <c r="T148" s="215"/>
      <c r="AT148" s="216" t="s">
        <v>156</v>
      </c>
      <c r="AU148" s="216" t="s">
        <v>145</v>
      </c>
      <c r="AV148" s="14" t="s">
        <v>152</v>
      </c>
      <c r="AW148" s="14" t="s">
        <v>37</v>
      </c>
      <c r="AX148" s="14" t="s">
        <v>85</v>
      </c>
      <c r="AY148" s="216" t="s">
        <v>144</v>
      </c>
    </row>
    <row r="149" spans="1:65" s="2" customFormat="1" ht="55.5" customHeight="1">
      <c r="A149" s="37"/>
      <c r="B149" s="38"/>
      <c r="C149" s="176" t="s">
        <v>221</v>
      </c>
      <c r="D149" s="176" t="s">
        <v>147</v>
      </c>
      <c r="E149" s="177" t="s">
        <v>222</v>
      </c>
      <c r="F149" s="178" t="s">
        <v>223</v>
      </c>
      <c r="G149" s="179" t="s">
        <v>166</v>
      </c>
      <c r="H149" s="180">
        <v>0.10299999999999999</v>
      </c>
      <c r="I149" s="181"/>
      <c r="J149" s="182">
        <f>ROUND(I149*H149,2)</f>
        <v>0</v>
      </c>
      <c r="K149" s="178" t="s">
        <v>151</v>
      </c>
      <c r="L149" s="42"/>
      <c r="M149" s="183" t="s">
        <v>19</v>
      </c>
      <c r="N149" s="184" t="s">
        <v>48</v>
      </c>
      <c r="O149" s="67"/>
      <c r="P149" s="185">
        <f>O149*H149</f>
        <v>0</v>
      </c>
      <c r="Q149" s="185">
        <v>0</v>
      </c>
      <c r="R149" s="185">
        <f>Q149*H149</f>
        <v>0</v>
      </c>
      <c r="S149" s="185">
        <v>1.8</v>
      </c>
      <c r="T149" s="186">
        <f>S149*H149</f>
        <v>0.18539999999999998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7" t="s">
        <v>152</v>
      </c>
      <c r="AT149" s="187" t="s">
        <v>147</v>
      </c>
      <c r="AU149" s="187" t="s">
        <v>145</v>
      </c>
      <c r="AY149" s="20" t="s">
        <v>144</v>
      </c>
      <c r="BE149" s="188">
        <f>IF(N149="základní",J149,0)</f>
        <v>0</v>
      </c>
      <c r="BF149" s="188">
        <f>IF(N149="snížená",J149,0)</f>
        <v>0</v>
      </c>
      <c r="BG149" s="188">
        <f>IF(N149="zákl. přenesená",J149,0)</f>
        <v>0</v>
      </c>
      <c r="BH149" s="188">
        <f>IF(N149="sníž. přenesená",J149,0)</f>
        <v>0</v>
      </c>
      <c r="BI149" s="188">
        <f>IF(N149="nulová",J149,0)</f>
        <v>0</v>
      </c>
      <c r="BJ149" s="20" t="s">
        <v>85</v>
      </c>
      <c r="BK149" s="188">
        <f>ROUND(I149*H149,2)</f>
        <v>0</v>
      </c>
      <c r="BL149" s="20" t="s">
        <v>152</v>
      </c>
      <c r="BM149" s="187" t="s">
        <v>224</v>
      </c>
    </row>
    <row r="150" spans="1:65" s="2" customFormat="1">
      <c r="A150" s="37"/>
      <c r="B150" s="38"/>
      <c r="C150" s="39"/>
      <c r="D150" s="189" t="s">
        <v>154</v>
      </c>
      <c r="E150" s="39"/>
      <c r="F150" s="190" t="s">
        <v>225</v>
      </c>
      <c r="G150" s="39"/>
      <c r="H150" s="39"/>
      <c r="I150" s="191"/>
      <c r="J150" s="39"/>
      <c r="K150" s="39"/>
      <c r="L150" s="42"/>
      <c r="M150" s="192"/>
      <c r="N150" s="193"/>
      <c r="O150" s="67"/>
      <c r="P150" s="67"/>
      <c r="Q150" s="67"/>
      <c r="R150" s="67"/>
      <c r="S150" s="67"/>
      <c r="T150" s="68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20" t="s">
        <v>154</v>
      </c>
      <c r="AU150" s="20" t="s">
        <v>145</v>
      </c>
    </row>
    <row r="151" spans="1:65" s="15" customFormat="1">
      <c r="B151" s="217"/>
      <c r="C151" s="218"/>
      <c r="D151" s="196" t="s">
        <v>156</v>
      </c>
      <c r="E151" s="219" t="s">
        <v>19</v>
      </c>
      <c r="F151" s="220" t="s">
        <v>226</v>
      </c>
      <c r="G151" s="218"/>
      <c r="H151" s="219" t="s">
        <v>19</v>
      </c>
      <c r="I151" s="221"/>
      <c r="J151" s="218"/>
      <c r="K151" s="218"/>
      <c r="L151" s="222"/>
      <c r="M151" s="223"/>
      <c r="N151" s="224"/>
      <c r="O151" s="224"/>
      <c r="P151" s="224"/>
      <c r="Q151" s="224"/>
      <c r="R151" s="224"/>
      <c r="S151" s="224"/>
      <c r="T151" s="225"/>
      <c r="AT151" s="226" t="s">
        <v>156</v>
      </c>
      <c r="AU151" s="226" t="s">
        <v>145</v>
      </c>
      <c r="AV151" s="15" t="s">
        <v>85</v>
      </c>
      <c r="AW151" s="15" t="s">
        <v>37</v>
      </c>
      <c r="AX151" s="15" t="s">
        <v>77</v>
      </c>
      <c r="AY151" s="226" t="s">
        <v>144</v>
      </c>
    </row>
    <row r="152" spans="1:65" s="13" customFormat="1">
      <c r="B152" s="194"/>
      <c r="C152" s="195"/>
      <c r="D152" s="196" t="s">
        <v>156</v>
      </c>
      <c r="E152" s="197" t="s">
        <v>19</v>
      </c>
      <c r="F152" s="198" t="s">
        <v>227</v>
      </c>
      <c r="G152" s="195"/>
      <c r="H152" s="199">
        <v>0.10299999999999999</v>
      </c>
      <c r="I152" s="200"/>
      <c r="J152" s="195"/>
      <c r="K152" s="195"/>
      <c r="L152" s="201"/>
      <c r="M152" s="202"/>
      <c r="N152" s="203"/>
      <c r="O152" s="203"/>
      <c r="P152" s="203"/>
      <c r="Q152" s="203"/>
      <c r="R152" s="203"/>
      <c r="S152" s="203"/>
      <c r="T152" s="204"/>
      <c r="AT152" s="205" t="s">
        <v>156</v>
      </c>
      <c r="AU152" s="205" t="s">
        <v>145</v>
      </c>
      <c r="AV152" s="13" t="s">
        <v>87</v>
      </c>
      <c r="AW152" s="13" t="s">
        <v>37</v>
      </c>
      <c r="AX152" s="13" t="s">
        <v>77</v>
      </c>
      <c r="AY152" s="205" t="s">
        <v>144</v>
      </c>
    </row>
    <row r="153" spans="1:65" s="14" customFormat="1">
      <c r="B153" s="206"/>
      <c r="C153" s="207"/>
      <c r="D153" s="196" t="s">
        <v>156</v>
      </c>
      <c r="E153" s="208" t="s">
        <v>19</v>
      </c>
      <c r="F153" s="209" t="s">
        <v>158</v>
      </c>
      <c r="G153" s="207"/>
      <c r="H153" s="210">
        <v>0.10299999999999999</v>
      </c>
      <c r="I153" s="211"/>
      <c r="J153" s="207"/>
      <c r="K153" s="207"/>
      <c r="L153" s="212"/>
      <c r="M153" s="213"/>
      <c r="N153" s="214"/>
      <c r="O153" s="214"/>
      <c r="P153" s="214"/>
      <c r="Q153" s="214"/>
      <c r="R153" s="214"/>
      <c r="S153" s="214"/>
      <c r="T153" s="215"/>
      <c r="AT153" s="216" t="s">
        <v>156</v>
      </c>
      <c r="AU153" s="216" t="s">
        <v>145</v>
      </c>
      <c r="AV153" s="14" t="s">
        <v>152</v>
      </c>
      <c r="AW153" s="14" t="s">
        <v>37</v>
      </c>
      <c r="AX153" s="14" t="s">
        <v>85</v>
      </c>
      <c r="AY153" s="216" t="s">
        <v>144</v>
      </c>
    </row>
    <row r="154" spans="1:65" s="2" customFormat="1" ht="55.5" customHeight="1">
      <c r="A154" s="37"/>
      <c r="B154" s="38"/>
      <c r="C154" s="176" t="s">
        <v>228</v>
      </c>
      <c r="D154" s="176" t="s">
        <v>147</v>
      </c>
      <c r="E154" s="177" t="s">
        <v>229</v>
      </c>
      <c r="F154" s="178" t="s">
        <v>230</v>
      </c>
      <c r="G154" s="179" t="s">
        <v>166</v>
      </c>
      <c r="H154" s="180">
        <v>1.9079999999999999</v>
      </c>
      <c r="I154" s="181"/>
      <c r="J154" s="182">
        <f>ROUND(I154*H154,2)</f>
        <v>0</v>
      </c>
      <c r="K154" s="178" t="s">
        <v>151</v>
      </c>
      <c r="L154" s="42"/>
      <c r="M154" s="183" t="s">
        <v>19</v>
      </c>
      <c r="N154" s="184" t="s">
        <v>48</v>
      </c>
      <c r="O154" s="67"/>
      <c r="P154" s="185">
        <f>O154*H154</f>
        <v>0</v>
      </c>
      <c r="Q154" s="185">
        <v>0</v>
      </c>
      <c r="R154" s="185">
        <f>Q154*H154</f>
        <v>0</v>
      </c>
      <c r="S154" s="185">
        <v>1.8</v>
      </c>
      <c r="T154" s="186">
        <f>S154*H154</f>
        <v>3.4344000000000001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7" t="s">
        <v>152</v>
      </c>
      <c r="AT154" s="187" t="s">
        <v>147</v>
      </c>
      <c r="AU154" s="187" t="s">
        <v>145</v>
      </c>
      <c r="AY154" s="20" t="s">
        <v>144</v>
      </c>
      <c r="BE154" s="188">
        <f>IF(N154="základní",J154,0)</f>
        <v>0</v>
      </c>
      <c r="BF154" s="188">
        <f>IF(N154="snížená",J154,0)</f>
        <v>0</v>
      </c>
      <c r="BG154" s="188">
        <f>IF(N154="zákl. přenesená",J154,0)</f>
        <v>0</v>
      </c>
      <c r="BH154" s="188">
        <f>IF(N154="sníž. přenesená",J154,0)</f>
        <v>0</v>
      </c>
      <c r="BI154" s="188">
        <f>IF(N154="nulová",J154,0)</f>
        <v>0</v>
      </c>
      <c r="BJ154" s="20" t="s">
        <v>85</v>
      </c>
      <c r="BK154" s="188">
        <f>ROUND(I154*H154,2)</f>
        <v>0</v>
      </c>
      <c r="BL154" s="20" t="s">
        <v>152</v>
      </c>
      <c r="BM154" s="187" t="s">
        <v>231</v>
      </c>
    </row>
    <row r="155" spans="1:65" s="2" customFormat="1">
      <c r="A155" s="37"/>
      <c r="B155" s="38"/>
      <c r="C155" s="39"/>
      <c r="D155" s="189" t="s">
        <v>154</v>
      </c>
      <c r="E155" s="39"/>
      <c r="F155" s="190" t="s">
        <v>232</v>
      </c>
      <c r="G155" s="39"/>
      <c r="H155" s="39"/>
      <c r="I155" s="191"/>
      <c r="J155" s="39"/>
      <c r="K155" s="39"/>
      <c r="L155" s="42"/>
      <c r="M155" s="192"/>
      <c r="N155" s="193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154</v>
      </c>
      <c r="AU155" s="20" t="s">
        <v>145</v>
      </c>
    </row>
    <row r="156" spans="1:65" s="15" customFormat="1">
      <c r="B156" s="217"/>
      <c r="C156" s="218"/>
      <c r="D156" s="196" t="s">
        <v>156</v>
      </c>
      <c r="E156" s="219" t="s">
        <v>19</v>
      </c>
      <c r="F156" s="220" t="s">
        <v>226</v>
      </c>
      <c r="G156" s="218"/>
      <c r="H156" s="219" t="s">
        <v>19</v>
      </c>
      <c r="I156" s="221"/>
      <c r="J156" s="218"/>
      <c r="K156" s="218"/>
      <c r="L156" s="222"/>
      <c r="M156" s="223"/>
      <c r="N156" s="224"/>
      <c r="O156" s="224"/>
      <c r="P156" s="224"/>
      <c r="Q156" s="224"/>
      <c r="R156" s="224"/>
      <c r="S156" s="224"/>
      <c r="T156" s="225"/>
      <c r="AT156" s="226" t="s">
        <v>156</v>
      </c>
      <c r="AU156" s="226" t="s">
        <v>145</v>
      </c>
      <c r="AV156" s="15" t="s">
        <v>85</v>
      </c>
      <c r="AW156" s="15" t="s">
        <v>37</v>
      </c>
      <c r="AX156" s="15" t="s">
        <v>77</v>
      </c>
      <c r="AY156" s="226" t="s">
        <v>144</v>
      </c>
    </row>
    <row r="157" spans="1:65" s="13" customFormat="1">
      <c r="B157" s="194"/>
      <c r="C157" s="195"/>
      <c r="D157" s="196" t="s">
        <v>156</v>
      </c>
      <c r="E157" s="197" t="s">
        <v>19</v>
      </c>
      <c r="F157" s="198" t="s">
        <v>233</v>
      </c>
      <c r="G157" s="195"/>
      <c r="H157" s="199">
        <v>0.38200000000000001</v>
      </c>
      <c r="I157" s="200"/>
      <c r="J157" s="195"/>
      <c r="K157" s="195"/>
      <c r="L157" s="201"/>
      <c r="M157" s="202"/>
      <c r="N157" s="203"/>
      <c r="O157" s="203"/>
      <c r="P157" s="203"/>
      <c r="Q157" s="203"/>
      <c r="R157" s="203"/>
      <c r="S157" s="203"/>
      <c r="T157" s="204"/>
      <c r="AT157" s="205" t="s">
        <v>156</v>
      </c>
      <c r="AU157" s="205" t="s">
        <v>145</v>
      </c>
      <c r="AV157" s="13" t="s">
        <v>87</v>
      </c>
      <c r="AW157" s="13" t="s">
        <v>37</v>
      </c>
      <c r="AX157" s="13" t="s">
        <v>77</v>
      </c>
      <c r="AY157" s="205" t="s">
        <v>144</v>
      </c>
    </row>
    <row r="158" spans="1:65" s="13" customFormat="1">
      <c r="B158" s="194"/>
      <c r="C158" s="195"/>
      <c r="D158" s="196" t="s">
        <v>156</v>
      </c>
      <c r="E158" s="197" t="s">
        <v>19</v>
      </c>
      <c r="F158" s="198" t="s">
        <v>234</v>
      </c>
      <c r="G158" s="195"/>
      <c r="H158" s="199">
        <v>0.33500000000000002</v>
      </c>
      <c r="I158" s="200"/>
      <c r="J158" s="195"/>
      <c r="K158" s="195"/>
      <c r="L158" s="201"/>
      <c r="M158" s="202"/>
      <c r="N158" s="203"/>
      <c r="O158" s="203"/>
      <c r="P158" s="203"/>
      <c r="Q158" s="203"/>
      <c r="R158" s="203"/>
      <c r="S158" s="203"/>
      <c r="T158" s="204"/>
      <c r="AT158" s="205" t="s">
        <v>156</v>
      </c>
      <c r="AU158" s="205" t="s">
        <v>145</v>
      </c>
      <c r="AV158" s="13" t="s">
        <v>87</v>
      </c>
      <c r="AW158" s="13" t="s">
        <v>37</v>
      </c>
      <c r="AX158" s="13" t="s">
        <v>77</v>
      </c>
      <c r="AY158" s="205" t="s">
        <v>144</v>
      </c>
    </row>
    <row r="159" spans="1:65" s="13" customFormat="1">
      <c r="B159" s="194"/>
      <c r="C159" s="195"/>
      <c r="D159" s="196" t="s">
        <v>156</v>
      </c>
      <c r="E159" s="197" t="s">
        <v>19</v>
      </c>
      <c r="F159" s="198" t="s">
        <v>235</v>
      </c>
      <c r="G159" s="195"/>
      <c r="H159" s="199">
        <v>0.35499999999999998</v>
      </c>
      <c r="I159" s="200"/>
      <c r="J159" s="195"/>
      <c r="K159" s="195"/>
      <c r="L159" s="201"/>
      <c r="M159" s="202"/>
      <c r="N159" s="203"/>
      <c r="O159" s="203"/>
      <c r="P159" s="203"/>
      <c r="Q159" s="203"/>
      <c r="R159" s="203"/>
      <c r="S159" s="203"/>
      <c r="T159" s="204"/>
      <c r="AT159" s="205" t="s">
        <v>156</v>
      </c>
      <c r="AU159" s="205" t="s">
        <v>145</v>
      </c>
      <c r="AV159" s="13" t="s">
        <v>87</v>
      </c>
      <c r="AW159" s="13" t="s">
        <v>37</v>
      </c>
      <c r="AX159" s="13" t="s">
        <v>77</v>
      </c>
      <c r="AY159" s="205" t="s">
        <v>144</v>
      </c>
    </row>
    <row r="160" spans="1:65" s="13" customFormat="1">
      <c r="B160" s="194"/>
      <c r="C160" s="195"/>
      <c r="D160" s="196" t="s">
        <v>156</v>
      </c>
      <c r="E160" s="197" t="s">
        <v>19</v>
      </c>
      <c r="F160" s="198" t="s">
        <v>236</v>
      </c>
      <c r="G160" s="195"/>
      <c r="H160" s="199">
        <v>0.32400000000000001</v>
      </c>
      <c r="I160" s="200"/>
      <c r="J160" s="195"/>
      <c r="K160" s="195"/>
      <c r="L160" s="201"/>
      <c r="M160" s="202"/>
      <c r="N160" s="203"/>
      <c r="O160" s="203"/>
      <c r="P160" s="203"/>
      <c r="Q160" s="203"/>
      <c r="R160" s="203"/>
      <c r="S160" s="203"/>
      <c r="T160" s="204"/>
      <c r="AT160" s="205" t="s">
        <v>156</v>
      </c>
      <c r="AU160" s="205" t="s">
        <v>145</v>
      </c>
      <c r="AV160" s="13" t="s">
        <v>87</v>
      </c>
      <c r="AW160" s="13" t="s">
        <v>37</v>
      </c>
      <c r="AX160" s="13" t="s">
        <v>77</v>
      </c>
      <c r="AY160" s="205" t="s">
        <v>144</v>
      </c>
    </row>
    <row r="161" spans="1:65" s="13" customFormat="1">
      <c r="B161" s="194"/>
      <c r="C161" s="195"/>
      <c r="D161" s="196" t="s">
        <v>156</v>
      </c>
      <c r="E161" s="197" t="s">
        <v>19</v>
      </c>
      <c r="F161" s="198" t="s">
        <v>237</v>
      </c>
      <c r="G161" s="195"/>
      <c r="H161" s="199">
        <v>0.30099999999999999</v>
      </c>
      <c r="I161" s="200"/>
      <c r="J161" s="195"/>
      <c r="K161" s="195"/>
      <c r="L161" s="201"/>
      <c r="M161" s="202"/>
      <c r="N161" s="203"/>
      <c r="O161" s="203"/>
      <c r="P161" s="203"/>
      <c r="Q161" s="203"/>
      <c r="R161" s="203"/>
      <c r="S161" s="203"/>
      <c r="T161" s="204"/>
      <c r="AT161" s="205" t="s">
        <v>156</v>
      </c>
      <c r="AU161" s="205" t="s">
        <v>145</v>
      </c>
      <c r="AV161" s="13" t="s">
        <v>87</v>
      </c>
      <c r="AW161" s="13" t="s">
        <v>37</v>
      </c>
      <c r="AX161" s="13" t="s">
        <v>77</v>
      </c>
      <c r="AY161" s="205" t="s">
        <v>144</v>
      </c>
    </row>
    <row r="162" spans="1:65" s="13" customFormat="1">
      <c r="B162" s="194"/>
      <c r="C162" s="195"/>
      <c r="D162" s="196" t="s">
        <v>156</v>
      </c>
      <c r="E162" s="197" t="s">
        <v>19</v>
      </c>
      <c r="F162" s="198" t="s">
        <v>238</v>
      </c>
      <c r="G162" s="195"/>
      <c r="H162" s="199">
        <v>0.21099999999999999</v>
      </c>
      <c r="I162" s="200"/>
      <c r="J162" s="195"/>
      <c r="K162" s="195"/>
      <c r="L162" s="201"/>
      <c r="M162" s="202"/>
      <c r="N162" s="203"/>
      <c r="O162" s="203"/>
      <c r="P162" s="203"/>
      <c r="Q162" s="203"/>
      <c r="R162" s="203"/>
      <c r="S162" s="203"/>
      <c r="T162" s="204"/>
      <c r="AT162" s="205" t="s">
        <v>156</v>
      </c>
      <c r="AU162" s="205" t="s">
        <v>145</v>
      </c>
      <c r="AV162" s="13" t="s">
        <v>87</v>
      </c>
      <c r="AW162" s="13" t="s">
        <v>37</v>
      </c>
      <c r="AX162" s="13" t="s">
        <v>77</v>
      </c>
      <c r="AY162" s="205" t="s">
        <v>144</v>
      </c>
    </row>
    <row r="163" spans="1:65" s="14" customFormat="1">
      <c r="B163" s="206"/>
      <c r="C163" s="207"/>
      <c r="D163" s="196" t="s">
        <v>156</v>
      </c>
      <c r="E163" s="208" t="s">
        <v>19</v>
      </c>
      <c r="F163" s="209" t="s">
        <v>158</v>
      </c>
      <c r="G163" s="207"/>
      <c r="H163" s="210">
        <v>1.9080000000000001</v>
      </c>
      <c r="I163" s="211"/>
      <c r="J163" s="207"/>
      <c r="K163" s="207"/>
      <c r="L163" s="212"/>
      <c r="M163" s="213"/>
      <c r="N163" s="214"/>
      <c r="O163" s="214"/>
      <c r="P163" s="214"/>
      <c r="Q163" s="214"/>
      <c r="R163" s="214"/>
      <c r="S163" s="214"/>
      <c r="T163" s="215"/>
      <c r="AT163" s="216" t="s">
        <v>156</v>
      </c>
      <c r="AU163" s="216" t="s">
        <v>145</v>
      </c>
      <c r="AV163" s="14" t="s">
        <v>152</v>
      </c>
      <c r="AW163" s="14" t="s">
        <v>37</v>
      </c>
      <c r="AX163" s="14" t="s">
        <v>85</v>
      </c>
      <c r="AY163" s="216" t="s">
        <v>144</v>
      </c>
    </row>
    <row r="164" spans="1:65" s="2" customFormat="1" ht="55.5" customHeight="1">
      <c r="A164" s="37"/>
      <c r="B164" s="38"/>
      <c r="C164" s="176" t="s">
        <v>8</v>
      </c>
      <c r="D164" s="176" t="s">
        <v>147</v>
      </c>
      <c r="E164" s="177" t="s">
        <v>239</v>
      </c>
      <c r="F164" s="178" t="s">
        <v>240</v>
      </c>
      <c r="G164" s="179" t="s">
        <v>166</v>
      </c>
      <c r="H164" s="180">
        <v>6.1020000000000003</v>
      </c>
      <c r="I164" s="181"/>
      <c r="J164" s="182">
        <f>ROUND(I164*H164,2)</f>
        <v>0</v>
      </c>
      <c r="K164" s="178" t="s">
        <v>151</v>
      </c>
      <c r="L164" s="42"/>
      <c r="M164" s="183" t="s">
        <v>19</v>
      </c>
      <c r="N164" s="184" t="s">
        <v>48</v>
      </c>
      <c r="O164" s="67"/>
      <c r="P164" s="185">
        <f>O164*H164</f>
        <v>0</v>
      </c>
      <c r="Q164" s="185">
        <v>0</v>
      </c>
      <c r="R164" s="185">
        <f>Q164*H164</f>
        <v>0</v>
      </c>
      <c r="S164" s="185">
        <v>1.8</v>
      </c>
      <c r="T164" s="186">
        <f>S164*H164</f>
        <v>10.983600000000001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7" t="s">
        <v>152</v>
      </c>
      <c r="AT164" s="187" t="s">
        <v>147</v>
      </c>
      <c r="AU164" s="187" t="s">
        <v>145</v>
      </c>
      <c r="AY164" s="20" t="s">
        <v>144</v>
      </c>
      <c r="BE164" s="188">
        <f>IF(N164="základní",J164,0)</f>
        <v>0</v>
      </c>
      <c r="BF164" s="188">
        <f>IF(N164="snížená",J164,0)</f>
        <v>0</v>
      </c>
      <c r="BG164" s="188">
        <f>IF(N164="zákl. přenesená",J164,0)</f>
        <v>0</v>
      </c>
      <c r="BH164" s="188">
        <f>IF(N164="sníž. přenesená",J164,0)</f>
        <v>0</v>
      </c>
      <c r="BI164" s="188">
        <f>IF(N164="nulová",J164,0)</f>
        <v>0</v>
      </c>
      <c r="BJ164" s="20" t="s">
        <v>85</v>
      </c>
      <c r="BK164" s="188">
        <f>ROUND(I164*H164,2)</f>
        <v>0</v>
      </c>
      <c r="BL164" s="20" t="s">
        <v>152</v>
      </c>
      <c r="BM164" s="187" t="s">
        <v>241</v>
      </c>
    </row>
    <row r="165" spans="1:65" s="2" customFormat="1">
      <c r="A165" s="37"/>
      <c r="B165" s="38"/>
      <c r="C165" s="39"/>
      <c r="D165" s="189" t="s">
        <v>154</v>
      </c>
      <c r="E165" s="39"/>
      <c r="F165" s="190" t="s">
        <v>242</v>
      </c>
      <c r="G165" s="39"/>
      <c r="H165" s="39"/>
      <c r="I165" s="191"/>
      <c r="J165" s="39"/>
      <c r="K165" s="39"/>
      <c r="L165" s="42"/>
      <c r="M165" s="192"/>
      <c r="N165" s="193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154</v>
      </c>
      <c r="AU165" s="20" t="s">
        <v>145</v>
      </c>
    </row>
    <row r="166" spans="1:65" s="15" customFormat="1">
      <c r="B166" s="217"/>
      <c r="C166" s="218"/>
      <c r="D166" s="196" t="s">
        <v>156</v>
      </c>
      <c r="E166" s="219" t="s">
        <v>19</v>
      </c>
      <c r="F166" s="220" t="s">
        <v>226</v>
      </c>
      <c r="G166" s="218"/>
      <c r="H166" s="219" t="s">
        <v>19</v>
      </c>
      <c r="I166" s="221"/>
      <c r="J166" s="218"/>
      <c r="K166" s="218"/>
      <c r="L166" s="222"/>
      <c r="M166" s="223"/>
      <c r="N166" s="224"/>
      <c r="O166" s="224"/>
      <c r="P166" s="224"/>
      <c r="Q166" s="224"/>
      <c r="R166" s="224"/>
      <c r="S166" s="224"/>
      <c r="T166" s="225"/>
      <c r="AT166" s="226" t="s">
        <v>156</v>
      </c>
      <c r="AU166" s="226" t="s">
        <v>145</v>
      </c>
      <c r="AV166" s="15" t="s">
        <v>85</v>
      </c>
      <c r="AW166" s="15" t="s">
        <v>37</v>
      </c>
      <c r="AX166" s="15" t="s">
        <v>77</v>
      </c>
      <c r="AY166" s="226" t="s">
        <v>144</v>
      </c>
    </row>
    <row r="167" spans="1:65" s="13" customFormat="1">
      <c r="B167" s="194"/>
      <c r="C167" s="195"/>
      <c r="D167" s="196" t="s">
        <v>156</v>
      </c>
      <c r="E167" s="197" t="s">
        <v>19</v>
      </c>
      <c r="F167" s="198" t="s">
        <v>243</v>
      </c>
      <c r="G167" s="195"/>
      <c r="H167" s="199">
        <v>0.82599999999999996</v>
      </c>
      <c r="I167" s="200"/>
      <c r="J167" s="195"/>
      <c r="K167" s="195"/>
      <c r="L167" s="201"/>
      <c r="M167" s="202"/>
      <c r="N167" s="203"/>
      <c r="O167" s="203"/>
      <c r="P167" s="203"/>
      <c r="Q167" s="203"/>
      <c r="R167" s="203"/>
      <c r="S167" s="203"/>
      <c r="T167" s="204"/>
      <c r="AT167" s="205" t="s">
        <v>156</v>
      </c>
      <c r="AU167" s="205" t="s">
        <v>145</v>
      </c>
      <c r="AV167" s="13" t="s">
        <v>87</v>
      </c>
      <c r="AW167" s="13" t="s">
        <v>37</v>
      </c>
      <c r="AX167" s="13" t="s">
        <v>77</v>
      </c>
      <c r="AY167" s="205" t="s">
        <v>144</v>
      </c>
    </row>
    <row r="168" spans="1:65" s="13" customFormat="1">
      <c r="B168" s="194"/>
      <c r="C168" s="195"/>
      <c r="D168" s="196" t="s">
        <v>156</v>
      </c>
      <c r="E168" s="197" t="s">
        <v>19</v>
      </c>
      <c r="F168" s="198" t="s">
        <v>244</v>
      </c>
      <c r="G168" s="195"/>
      <c r="H168" s="199">
        <v>1.046</v>
      </c>
      <c r="I168" s="200"/>
      <c r="J168" s="195"/>
      <c r="K168" s="195"/>
      <c r="L168" s="201"/>
      <c r="M168" s="202"/>
      <c r="N168" s="203"/>
      <c r="O168" s="203"/>
      <c r="P168" s="203"/>
      <c r="Q168" s="203"/>
      <c r="R168" s="203"/>
      <c r="S168" s="203"/>
      <c r="T168" s="204"/>
      <c r="AT168" s="205" t="s">
        <v>156</v>
      </c>
      <c r="AU168" s="205" t="s">
        <v>145</v>
      </c>
      <c r="AV168" s="13" t="s">
        <v>87</v>
      </c>
      <c r="AW168" s="13" t="s">
        <v>37</v>
      </c>
      <c r="AX168" s="13" t="s">
        <v>77</v>
      </c>
      <c r="AY168" s="205" t="s">
        <v>144</v>
      </c>
    </row>
    <row r="169" spans="1:65" s="13" customFormat="1">
      <c r="B169" s="194"/>
      <c r="C169" s="195"/>
      <c r="D169" s="196" t="s">
        <v>156</v>
      </c>
      <c r="E169" s="197" t="s">
        <v>19</v>
      </c>
      <c r="F169" s="198" t="s">
        <v>245</v>
      </c>
      <c r="G169" s="195"/>
      <c r="H169" s="199">
        <v>0.51200000000000001</v>
      </c>
      <c r="I169" s="200"/>
      <c r="J169" s="195"/>
      <c r="K169" s="195"/>
      <c r="L169" s="201"/>
      <c r="M169" s="202"/>
      <c r="N169" s="203"/>
      <c r="O169" s="203"/>
      <c r="P169" s="203"/>
      <c r="Q169" s="203"/>
      <c r="R169" s="203"/>
      <c r="S169" s="203"/>
      <c r="T169" s="204"/>
      <c r="AT169" s="205" t="s">
        <v>156</v>
      </c>
      <c r="AU169" s="205" t="s">
        <v>145</v>
      </c>
      <c r="AV169" s="13" t="s">
        <v>87</v>
      </c>
      <c r="AW169" s="13" t="s">
        <v>37</v>
      </c>
      <c r="AX169" s="13" t="s">
        <v>77</v>
      </c>
      <c r="AY169" s="205" t="s">
        <v>144</v>
      </c>
    </row>
    <row r="170" spans="1:65" s="13" customFormat="1">
      <c r="B170" s="194"/>
      <c r="C170" s="195"/>
      <c r="D170" s="196" t="s">
        <v>156</v>
      </c>
      <c r="E170" s="197" t="s">
        <v>19</v>
      </c>
      <c r="F170" s="198" t="s">
        <v>246</v>
      </c>
      <c r="G170" s="195"/>
      <c r="H170" s="199">
        <v>1.0049999999999999</v>
      </c>
      <c r="I170" s="200"/>
      <c r="J170" s="195"/>
      <c r="K170" s="195"/>
      <c r="L170" s="201"/>
      <c r="M170" s="202"/>
      <c r="N170" s="203"/>
      <c r="O170" s="203"/>
      <c r="P170" s="203"/>
      <c r="Q170" s="203"/>
      <c r="R170" s="203"/>
      <c r="S170" s="203"/>
      <c r="T170" s="204"/>
      <c r="AT170" s="205" t="s">
        <v>156</v>
      </c>
      <c r="AU170" s="205" t="s">
        <v>145</v>
      </c>
      <c r="AV170" s="13" t="s">
        <v>87</v>
      </c>
      <c r="AW170" s="13" t="s">
        <v>37</v>
      </c>
      <c r="AX170" s="13" t="s">
        <v>77</v>
      </c>
      <c r="AY170" s="205" t="s">
        <v>144</v>
      </c>
    </row>
    <row r="171" spans="1:65" s="13" customFormat="1">
      <c r="B171" s="194"/>
      <c r="C171" s="195"/>
      <c r="D171" s="196" t="s">
        <v>156</v>
      </c>
      <c r="E171" s="197" t="s">
        <v>19</v>
      </c>
      <c r="F171" s="198" t="s">
        <v>247</v>
      </c>
      <c r="G171" s="195"/>
      <c r="H171" s="199">
        <v>0.80400000000000005</v>
      </c>
      <c r="I171" s="200"/>
      <c r="J171" s="195"/>
      <c r="K171" s="195"/>
      <c r="L171" s="201"/>
      <c r="M171" s="202"/>
      <c r="N171" s="203"/>
      <c r="O171" s="203"/>
      <c r="P171" s="203"/>
      <c r="Q171" s="203"/>
      <c r="R171" s="203"/>
      <c r="S171" s="203"/>
      <c r="T171" s="204"/>
      <c r="AT171" s="205" t="s">
        <v>156</v>
      </c>
      <c r="AU171" s="205" t="s">
        <v>145</v>
      </c>
      <c r="AV171" s="13" t="s">
        <v>87</v>
      </c>
      <c r="AW171" s="13" t="s">
        <v>37</v>
      </c>
      <c r="AX171" s="13" t="s">
        <v>77</v>
      </c>
      <c r="AY171" s="205" t="s">
        <v>144</v>
      </c>
    </row>
    <row r="172" spans="1:65" s="13" customFormat="1">
      <c r="B172" s="194"/>
      <c r="C172" s="195"/>
      <c r="D172" s="196" t="s">
        <v>156</v>
      </c>
      <c r="E172" s="197" t="s">
        <v>19</v>
      </c>
      <c r="F172" s="198" t="s">
        <v>246</v>
      </c>
      <c r="G172" s="195"/>
      <c r="H172" s="199">
        <v>1.0049999999999999</v>
      </c>
      <c r="I172" s="200"/>
      <c r="J172" s="195"/>
      <c r="K172" s="195"/>
      <c r="L172" s="201"/>
      <c r="M172" s="202"/>
      <c r="N172" s="203"/>
      <c r="O172" s="203"/>
      <c r="P172" s="203"/>
      <c r="Q172" s="203"/>
      <c r="R172" s="203"/>
      <c r="S172" s="203"/>
      <c r="T172" s="204"/>
      <c r="AT172" s="205" t="s">
        <v>156</v>
      </c>
      <c r="AU172" s="205" t="s">
        <v>145</v>
      </c>
      <c r="AV172" s="13" t="s">
        <v>87</v>
      </c>
      <c r="AW172" s="13" t="s">
        <v>37</v>
      </c>
      <c r="AX172" s="13" t="s">
        <v>77</v>
      </c>
      <c r="AY172" s="205" t="s">
        <v>144</v>
      </c>
    </row>
    <row r="173" spans="1:65" s="13" customFormat="1">
      <c r="B173" s="194"/>
      <c r="C173" s="195"/>
      <c r="D173" s="196" t="s">
        <v>156</v>
      </c>
      <c r="E173" s="197" t="s">
        <v>19</v>
      </c>
      <c r="F173" s="198" t="s">
        <v>248</v>
      </c>
      <c r="G173" s="195"/>
      <c r="H173" s="199">
        <v>0.90400000000000003</v>
      </c>
      <c r="I173" s="200"/>
      <c r="J173" s="195"/>
      <c r="K173" s="195"/>
      <c r="L173" s="201"/>
      <c r="M173" s="202"/>
      <c r="N173" s="203"/>
      <c r="O173" s="203"/>
      <c r="P173" s="203"/>
      <c r="Q173" s="203"/>
      <c r="R173" s="203"/>
      <c r="S173" s="203"/>
      <c r="T173" s="204"/>
      <c r="AT173" s="205" t="s">
        <v>156</v>
      </c>
      <c r="AU173" s="205" t="s">
        <v>145</v>
      </c>
      <c r="AV173" s="13" t="s">
        <v>87</v>
      </c>
      <c r="AW173" s="13" t="s">
        <v>37</v>
      </c>
      <c r="AX173" s="13" t="s">
        <v>77</v>
      </c>
      <c r="AY173" s="205" t="s">
        <v>144</v>
      </c>
    </row>
    <row r="174" spans="1:65" s="14" customFormat="1">
      <c r="B174" s="206"/>
      <c r="C174" s="207"/>
      <c r="D174" s="196" t="s">
        <v>156</v>
      </c>
      <c r="E174" s="208" t="s">
        <v>19</v>
      </c>
      <c r="F174" s="209" t="s">
        <v>158</v>
      </c>
      <c r="G174" s="207"/>
      <c r="H174" s="210">
        <v>6.1019999999999994</v>
      </c>
      <c r="I174" s="211"/>
      <c r="J174" s="207"/>
      <c r="K174" s="207"/>
      <c r="L174" s="212"/>
      <c r="M174" s="213"/>
      <c r="N174" s="214"/>
      <c r="O174" s="214"/>
      <c r="P174" s="214"/>
      <c r="Q174" s="214"/>
      <c r="R174" s="214"/>
      <c r="S174" s="214"/>
      <c r="T174" s="215"/>
      <c r="AT174" s="216" t="s">
        <v>156</v>
      </c>
      <c r="AU174" s="216" t="s">
        <v>145</v>
      </c>
      <c r="AV174" s="14" t="s">
        <v>152</v>
      </c>
      <c r="AW174" s="14" t="s">
        <v>37</v>
      </c>
      <c r="AX174" s="14" t="s">
        <v>85</v>
      </c>
      <c r="AY174" s="216" t="s">
        <v>144</v>
      </c>
    </row>
    <row r="175" spans="1:65" s="2" customFormat="1" ht="49.15" customHeight="1">
      <c r="A175" s="37"/>
      <c r="B175" s="38"/>
      <c r="C175" s="176" t="s">
        <v>249</v>
      </c>
      <c r="D175" s="176" t="s">
        <v>147</v>
      </c>
      <c r="E175" s="177" t="s">
        <v>250</v>
      </c>
      <c r="F175" s="178" t="s">
        <v>251</v>
      </c>
      <c r="G175" s="179" t="s">
        <v>252</v>
      </c>
      <c r="H175" s="180">
        <v>69.25</v>
      </c>
      <c r="I175" s="181"/>
      <c r="J175" s="182">
        <f>ROUND(I175*H175,2)</f>
        <v>0</v>
      </c>
      <c r="K175" s="178" t="s">
        <v>151</v>
      </c>
      <c r="L175" s="42"/>
      <c r="M175" s="183" t="s">
        <v>19</v>
      </c>
      <c r="N175" s="184" t="s">
        <v>48</v>
      </c>
      <c r="O175" s="67"/>
      <c r="P175" s="185">
        <f>O175*H175</f>
        <v>0</v>
      </c>
      <c r="Q175" s="185">
        <v>0</v>
      </c>
      <c r="R175" s="185">
        <f>Q175*H175</f>
        <v>0</v>
      </c>
      <c r="S175" s="185">
        <v>4.2000000000000003E-2</v>
      </c>
      <c r="T175" s="186">
        <f>S175*H175</f>
        <v>2.9085000000000001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7" t="s">
        <v>152</v>
      </c>
      <c r="AT175" s="187" t="s">
        <v>147</v>
      </c>
      <c r="AU175" s="187" t="s">
        <v>145</v>
      </c>
      <c r="AY175" s="20" t="s">
        <v>144</v>
      </c>
      <c r="BE175" s="188">
        <f>IF(N175="základní",J175,0)</f>
        <v>0</v>
      </c>
      <c r="BF175" s="188">
        <f>IF(N175="snížená",J175,0)</f>
        <v>0</v>
      </c>
      <c r="BG175" s="188">
        <f>IF(N175="zákl. přenesená",J175,0)</f>
        <v>0</v>
      </c>
      <c r="BH175" s="188">
        <f>IF(N175="sníž. přenesená",J175,0)</f>
        <v>0</v>
      </c>
      <c r="BI175" s="188">
        <f>IF(N175="nulová",J175,0)</f>
        <v>0</v>
      </c>
      <c r="BJ175" s="20" t="s">
        <v>85</v>
      </c>
      <c r="BK175" s="188">
        <f>ROUND(I175*H175,2)</f>
        <v>0</v>
      </c>
      <c r="BL175" s="20" t="s">
        <v>152</v>
      </c>
      <c r="BM175" s="187" t="s">
        <v>253</v>
      </c>
    </row>
    <row r="176" spans="1:65" s="2" customFormat="1">
      <c r="A176" s="37"/>
      <c r="B176" s="38"/>
      <c r="C176" s="39"/>
      <c r="D176" s="189" t="s">
        <v>154</v>
      </c>
      <c r="E176" s="39"/>
      <c r="F176" s="190" t="s">
        <v>254</v>
      </c>
      <c r="G176" s="39"/>
      <c r="H176" s="39"/>
      <c r="I176" s="191"/>
      <c r="J176" s="39"/>
      <c r="K176" s="39"/>
      <c r="L176" s="42"/>
      <c r="M176" s="192"/>
      <c r="N176" s="193"/>
      <c r="O176" s="67"/>
      <c r="P176" s="67"/>
      <c r="Q176" s="67"/>
      <c r="R176" s="67"/>
      <c r="S176" s="67"/>
      <c r="T176" s="68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20" t="s">
        <v>154</v>
      </c>
      <c r="AU176" s="20" t="s">
        <v>145</v>
      </c>
    </row>
    <row r="177" spans="1:65" s="13" customFormat="1">
      <c r="B177" s="194"/>
      <c r="C177" s="195"/>
      <c r="D177" s="196" t="s">
        <v>156</v>
      </c>
      <c r="E177" s="197" t="s">
        <v>19</v>
      </c>
      <c r="F177" s="198" t="s">
        <v>255</v>
      </c>
      <c r="G177" s="195"/>
      <c r="H177" s="199">
        <v>10.45</v>
      </c>
      <c r="I177" s="200"/>
      <c r="J177" s="195"/>
      <c r="K177" s="195"/>
      <c r="L177" s="201"/>
      <c r="M177" s="202"/>
      <c r="N177" s="203"/>
      <c r="O177" s="203"/>
      <c r="P177" s="203"/>
      <c r="Q177" s="203"/>
      <c r="R177" s="203"/>
      <c r="S177" s="203"/>
      <c r="T177" s="204"/>
      <c r="AT177" s="205" t="s">
        <v>156</v>
      </c>
      <c r="AU177" s="205" t="s">
        <v>145</v>
      </c>
      <c r="AV177" s="13" t="s">
        <v>87</v>
      </c>
      <c r="AW177" s="13" t="s">
        <v>37</v>
      </c>
      <c r="AX177" s="13" t="s">
        <v>77</v>
      </c>
      <c r="AY177" s="205" t="s">
        <v>144</v>
      </c>
    </row>
    <row r="178" spans="1:65" s="13" customFormat="1">
      <c r="B178" s="194"/>
      <c r="C178" s="195"/>
      <c r="D178" s="196" t="s">
        <v>156</v>
      </c>
      <c r="E178" s="197" t="s">
        <v>19</v>
      </c>
      <c r="F178" s="198" t="s">
        <v>256</v>
      </c>
      <c r="G178" s="195"/>
      <c r="H178" s="199">
        <v>58.8</v>
      </c>
      <c r="I178" s="200"/>
      <c r="J178" s="195"/>
      <c r="K178" s="195"/>
      <c r="L178" s="201"/>
      <c r="M178" s="202"/>
      <c r="N178" s="203"/>
      <c r="O178" s="203"/>
      <c r="P178" s="203"/>
      <c r="Q178" s="203"/>
      <c r="R178" s="203"/>
      <c r="S178" s="203"/>
      <c r="T178" s="204"/>
      <c r="AT178" s="205" t="s">
        <v>156</v>
      </c>
      <c r="AU178" s="205" t="s">
        <v>145</v>
      </c>
      <c r="AV178" s="13" t="s">
        <v>87</v>
      </c>
      <c r="AW178" s="13" t="s">
        <v>37</v>
      </c>
      <c r="AX178" s="13" t="s">
        <v>77</v>
      </c>
      <c r="AY178" s="205" t="s">
        <v>144</v>
      </c>
    </row>
    <row r="179" spans="1:65" s="14" customFormat="1">
      <c r="B179" s="206"/>
      <c r="C179" s="207"/>
      <c r="D179" s="196" t="s">
        <v>156</v>
      </c>
      <c r="E179" s="208" t="s">
        <v>19</v>
      </c>
      <c r="F179" s="209" t="s">
        <v>158</v>
      </c>
      <c r="G179" s="207"/>
      <c r="H179" s="210">
        <v>69.25</v>
      </c>
      <c r="I179" s="211"/>
      <c r="J179" s="207"/>
      <c r="K179" s="207"/>
      <c r="L179" s="212"/>
      <c r="M179" s="213"/>
      <c r="N179" s="214"/>
      <c r="O179" s="214"/>
      <c r="P179" s="214"/>
      <c r="Q179" s="214"/>
      <c r="R179" s="214"/>
      <c r="S179" s="214"/>
      <c r="T179" s="215"/>
      <c r="AT179" s="216" t="s">
        <v>156</v>
      </c>
      <c r="AU179" s="216" t="s">
        <v>145</v>
      </c>
      <c r="AV179" s="14" t="s">
        <v>152</v>
      </c>
      <c r="AW179" s="14" t="s">
        <v>37</v>
      </c>
      <c r="AX179" s="14" t="s">
        <v>85</v>
      </c>
      <c r="AY179" s="216" t="s">
        <v>144</v>
      </c>
    </row>
    <row r="180" spans="1:65" s="2" customFormat="1" ht="44.25" customHeight="1">
      <c r="A180" s="37"/>
      <c r="B180" s="38"/>
      <c r="C180" s="176" t="s">
        <v>257</v>
      </c>
      <c r="D180" s="176" t="s">
        <v>147</v>
      </c>
      <c r="E180" s="177" t="s">
        <v>258</v>
      </c>
      <c r="F180" s="178" t="s">
        <v>259</v>
      </c>
      <c r="G180" s="179" t="s">
        <v>252</v>
      </c>
      <c r="H180" s="180">
        <v>10.49</v>
      </c>
      <c r="I180" s="181"/>
      <c r="J180" s="182">
        <f>ROUND(I180*H180,2)</f>
        <v>0</v>
      </c>
      <c r="K180" s="178" t="s">
        <v>151</v>
      </c>
      <c r="L180" s="42"/>
      <c r="M180" s="183" t="s">
        <v>19</v>
      </c>
      <c r="N180" s="184" t="s">
        <v>48</v>
      </c>
      <c r="O180" s="67"/>
      <c r="P180" s="185">
        <f>O180*H180</f>
        <v>0</v>
      </c>
      <c r="Q180" s="185">
        <v>1.42E-3</v>
      </c>
      <c r="R180" s="185">
        <f>Q180*H180</f>
        <v>1.4895800000000001E-2</v>
      </c>
      <c r="S180" s="185">
        <v>2.9000000000000001E-2</v>
      </c>
      <c r="T180" s="186">
        <f>S180*H180</f>
        <v>0.30421000000000004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7" t="s">
        <v>152</v>
      </c>
      <c r="AT180" s="187" t="s">
        <v>147</v>
      </c>
      <c r="AU180" s="187" t="s">
        <v>145</v>
      </c>
      <c r="AY180" s="20" t="s">
        <v>144</v>
      </c>
      <c r="BE180" s="188">
        <f>IF(N180="základní",J180,0)</f>
        <v>0</v>
      </c>
      <c r="BF180" s="188">
        <f>IF(N180="snížená",J180,0)</f>
        <v>0</v>
      </c>
      <c r="BG180" s="188">
        <f>IF(N180="zákl. přenesená",J180,0)</f>
        <v>0</v>
      </c>
      <c r="BH180" s="188">
        <f>IF(N180="sníž. přenesená",J180,0)</f>
        <v>0</v>
      </c>
      <c r="BI180" s="188">
        <f>IF(N180="nulová",J180,0)</f>
        <v>0</v>
      </c>
      <c r="BJ180" s="20" t="s">
        <v>85</v>
      </c>
      <c r="BK180" s="188">
        <f>ROUND(I180*H180,2)</f>
        <v>0</v>
      </c>
      <c r="BL180" s="20" t="s">
        <v>152</v>
      </c>
      <c r="BM180" s="187" t="s">
        <v>260</v>
      </c>
    </row>
    <row r="181" spans="1:65" s="2" customFormat="1">
      <c r="A181" s="37"/>
      <c r="B181" s="38"/>
      <c r="C181" s="39"/>
      <c r="D181" s="189" t="s">
        <v>154</v>
      </c>
      <c r="E181" s="39"/>
      <c r="F181" s="190" t="s">
        <v>261</v>
      </c>
      <c r="G181" s="39"/>
      <c r="H181" s="39"/>
      <c r="I181" s="191"/>
      <c r="J181" s="39"/>
      <c r="K181" s="39"/>
      <c r="L181" s="42"/>
      <c r="M181" s="192"/>
      <c r="N181" s="193"/>
      <c r="O181" s="67"/>
      <c r="P181" s="67"/>
      <c r="Q181" s="67"/>
      <c r="R181" s="67"/>
      <c r="S181" s="67"/>
      <c r="T181" s="68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20" t="s">
        <v>154</v>
      </c>
      <c r="AU181" s="20" t="s">
        <v>145</v>
      </c>
    </row>
    <row r="182" spans="1:65" s="13" customFormat="1">
      <c r="B182" s="194"/>
      <c r="C182" s="195"/>
      <c r="D182" s="196" t="s">
        <v>156</v>
      </c>
      <c r="E182" s="197" t="s">
        <v>19</v>
      </c>
      <c r="F182" s="198" t="s">
        <v>262</v>
      </c>
      <c r="G182" s="195"/>
      <c r="H182" s="199">
        <v>0.75</v>
      </c>
      <c r="I182" s="200"/>
      <c r="J182" s="195"/>
      <c r="K182" s="195"/>
      <c r="L182" s="201"/>
      <c r="M182" s="202"/>
      <c r="N182" s="203"/>
      <c r="O182" s="203"/>
      <c r="P182" s="203"/>
      <c r="Q182" s="203"/>
      <c r="R182" s="203"/>
      <c r="S182" s="203"/>
      <c r="T182" s="204"/>
      <c r="AT182" s="205" t="s">
        <v>156</v>
      </c>
      <c r="AU182" s="205" t="s">
        <v>145</v>
      </c>
      <c r="AV182" s="13" t="s">
        <v>87</v>
      </c>
      <c r="AW182" s="13" t="s">
        <v>37</v>
      </c>
      <c r="AX182" s="13" t="s">
        <v>77</v>
      </c>
      <c r="AY182" s="205" t="s">
        <v>144</v>
      </c>
    </row>
    <row r="183" spans="1:65" s="13" customFormat="1">
      <c r="B183" s="194"/>
      <c r="C183" s="195"/>
      <c r="D183" s="196" t="s">
        <v>156</v>
      </c>
      <c r="E183" s="197" t="s">
        <v>19</v>
      </c>
      <c r="F183" s="198" t="s">
        <v>263</v>
      </c>
      <c r="G183" s="195"/>
      <c r="H183" s="199">
        <v>1.52</v>
      </c>
      <c r="I183" s="200"/>
      <c r="J183" s="195"/>
      <c r="K183" s="195"/>
      <c r="L183" s="201"/>
      <c r="M183" s="202"/>
      <c r="N183" s="203"/>
      <c r="O183" s="203"/>
      <c r="P183" s="203"/>
      <c r="Q183" s="203"/>
      <c r="R183" s="203"/>
      <c r="S183" s="203"/>
      <c r="T183" s="204"/>
      <c r="AT183" s="205" t="s">
        <v>156</v>
      </c>
      <c r="AU183" s="205" t="s">
        <v>145</v>
      </c>
      <c r="AV183" s="13" t="s">
        <v>87</v>
      </c>
      <c r="AW183" s="13" t="s">
        <v>37</v>
      </c>
      <c r="AX183" s="13" t="s">
        <v>77</v>
      </c>
      <c r="AY183" s="205" t="s">
        <v>144</v>
      </c>
    </row>
    <row r="184" spans="1:65" s="13" customFormat="1">
      <c r="B184" s="194"/>
      <c r="C184" s="195"/>
      <c r="D184" s="196" t="s">
        <v>156</v>
      </c>
      <c r="E184" s="197" t="s">
        <v>19</v>
      </c>
      <c r="F184" s="198" t="s">
        <v>264</v>
      </c>
      <c r="G184" s="195"/>
      <c r="H184" s="199">
        <v>0.76</v>
      </c>
      <c r="I184" s="200"/>
      <c r="J184" s="195"/>
      <c r="K184" s="195"/>
      <c r="L184" s="201"/>
      <c r="M184" s="202"/>
      <c r="N184" s="203"/>
      <c r="O184" s="203"/>
      <c r="P184" s="203"/>
      <c r="Q184" s="203"/>
      <c r="R184" s="203"/>
      <c r="S184" s="203"/>
      <c r="T184" s="204"/>
      <c r="AT184" s="205" t="s">
        <v>156</v>
      </c>
      <c r="AU184" s="205" t="s">
        <v>145</v>
      </c>
      <c r="AV184" s="13" t="s">
        <v>87</v>
      </c>
      <c r="AW184" s="13" t="s">
        <v>37</v>
      </c>
      <c r="AX184" s="13" t="s">
        <v>77</v>
      </c>
      <c r="AY184" s="205" t="s">
        <v>144</v>
      </c>
    </row>
    <row r="185" spans="1:65" s="13" customFormat="1">
      <c r="B185" s="194"/>
      <c r="C185" s="195"/>
      <c r="D185" s="196" t="s">
        <v>156</v>
      </c>
      <c r="E185" s="197" t="s">
        <v>19</v>
      </c>
      <c r="F185" s="198" t="s">
        <v>265</v>
      </c>
      <c r="G185" s="195"/>
      <c r="H185" s="199">
        <v>0.76</v>
      </c>
      <c r="I185" s="200"/>
      <c r="J185" s="195"/>
      <c r="K185" s="195"/>
      <c r="L185" s="201"/>
      <c r="M185" s="202"/>
      <c r="N185" s="203"/>
      <c r="O185" s="203"/>
      <c r="P185" s="203"/>
      <c r="Q185" s="203"/>
      <c r="R185" s="203"/>
      <c r="S185" s="203"/>
      <c r="T185" s="204"/>
      <c r="AT185" s="205" t="s">
        <v>156</v>
      </c>
      <c r="AU185" s="205" t="s">
        <v>145</v>
      </c>
      <c r="AV185" s="13" t="s">
        <v>87</v>
      </c>
      <c r="AW185" s="13" t="s">
        <v>37</v>
      </c>
      <c r="AX185" s="13" t="s">
        <v>77</v>
      </c>
      <c r="AY185" s="205" t="s">
        <v>144</v>
      </c>
    </row>
    <row r="186" spans="1:65" s="13" customFormat="1">
      <c r="B186" s="194"/>
      <c r="C186" s="195"/>
      <c r="D186" s="196" t="s">
        <v>156</v>
      </c>
      <c r="E186" s="197" t="s">
        <v>19</v>
      </c>
      <c r="F186" s="198" t="s">
        <v>266</v>
      </c>
      <c r="G186" s="195"/>
      <c r="H186" s="199">
        <v>1.52</v>
      </c>
      <c r="I186" s="200"/>
      <c r="J186" s="195"/>
      <c r="K186" s="195"/>
      <c r="L186" s="201"/>
      <c r="M186" s="202"/>
      <c r="N186" s="203"/>
      <c r="O186" s="203"/>
      <c r="P186" s="203"/>
      <c r="Q186" s="203"/>
      <c r="R186" s="203"/>
      <c r="S186" s="203"/>
      <c r="T186" s="204"/>
      <c r="AT186" s="205" t="s">
        <v>156</v>
      </c>
      <c r="AU186" s="205" t="s">
        <v>145</v>
      </c>
      <c r="AV186" s="13" t="s">
        <v>87</v>
      </c>
      <c r="AW186" s="13" t="s">
        <v>37</v>
      </c>
      <c r="AX186" s="13" t="s">
        <v>77</v>
      </c>
      <c r="AY186" s="205" t="s">
        <v>144</v>
      </c>
    </row>
    <row r="187" spans="1:65" s="13" customFormat="1">
      <c r="B187" s="194"/>
      <c r="C187" s="195"/>
      <c r="D187" s="196" t="s">
        <v>156</v>
      </c>
      <c r="E187" s="197" t="s">
        <v>19</v>
      </c>
      <c r="F187" s="198" t="s">
        <v>267</v>
      </c>
      <c r="G187" s="195"/>
      <c r="H187" s="199">
        <v>1.48</v>
      </c>
      <c r="I187" s="200"/>
      <c r="J187" s="195"/>
      <c r="K187" s="195"/>
      <c r="L187" s="201"/>
      <c r="M187" s="202"/>
      <c r="N187" s="203"/>
      <c r="O187" s="203"/>
      <c r="P187" s="203"/>
      <c r="Q187" s="203"/>
      <c r="R187" s="203"/>
      <c r="S187" s="203"/>
      <c r="T187" s="204"/>
      <c r="AT187" s="205" t="s">
        <v>156</v>
      </c>
      <c r="AU187" s="205" t="s">
        <v>145</v>
      </c>
      <c r="AV187" s="13" t="s">
        <v>87</v>
      </c>
      <c r="AW187" s="13" t="s">
        <v>37</v>
      </c>
      <c r="AX187" s="13" t="s">
        <v>77</v>
      </c>
      <c r="AY187" s="205" t="s">
        <v>144</v>
      </c>
    </row>
    <row r="188" spans="1:65" s="13" customFormat="1">
      <c r="B188" s="194"/>
      <c r="C188" s="195"/>
      <c r="D188" s="196" t="s">
        <v>156</v>
      </c>
      <c r="E188" s="197" t="s">
        <v>19</v>
      </c>
      <c r="F188" s="198" t="s">
        <v>268</v>
      </c>
      <c r="G188" s="195"/>
      <c r="H188" s="199">
        <v>0.74</v>
      </c>
      <c r="I188" s="200"/>
      <c r="J188" s="195"/>
      <c r="K188" s="195"/>
      <c r="L188" s="201"/>
      <c r="M188" s="202"/>
      <c r="N188" s="203"/>
      <c r="O188" s="203"/>
      <c r="P188" s="203"/>
      <c r="Q188" s="203"/>
      <c r="R188" s="203"/>
      <c r="S188" s="203"/>
      <c r="T188" s="204"/>
      <c r="AT188" s="205" t="s">
        <v>156</v>
      </c>
      <c r="AU188" s="205" t="s">
        <v>145</v>
      </c>
      <c r="AV188" s="13" t="s">
        <v>87</v>
      </c>
      <c r="AW188" s="13" t="s">
        <v>37</v>
      </c>
      <c r="AX188" s="13" t="s">
        <v>77</v>
      </c>
      <c r="AY188" s="205" t="s">
        <v>144</v>
      </c>
    </row>
    <row r="189" spans="1:65" s="13" customFormat="1">
      <c r="B189" s="194"/>
      <c r="C189" s="195"/>
      <c r="D189" s="196" t="s">
        <v>156</v>
      </c>
      <c r="E189" s="197" t="s">
        <v>19</v>
      </c>
      <c r="F189" s="198" t="s">
        <v>269</v>
      </c>
      <c r="G189" s="195"/>
      <c r="H189" s="199">
        <v>0.74</v>
      </c>
      <c r="I189" s="200"/>
      <c r="J189" s="195"/>
      <c r="K189" s="195"/>
      <c r="L189" s="201"/>
      <c r="M189" s="202"/>
      <c r="N189" s="203"/>
      <c r="O189" s="203"/>
      <c r="P189" s="203"/>
      <c r="Q189" s="203"/>
      <c r="R189" s="203"/>
      <c r="S189" s="203"/>
      <c r="T189" s="204"/>
      <c r="AT189" s="205" t="s">
        <v>156</v>
      </c>
      <c r="AU189" s="205" t="s">
        <v>145</v>
      </c>
      <c r="AV189" s="13" t="s">
        <v>87</v>
      </c>
      <c r="AW189" s="13" t="s">
        <v>37</v>
      </c>
      <c r="AX189" s="13" t="s">
        <v>77</v>
      </c>
      <c r="AY189" s="205" t="s">
        <v>144</v>
      </c>
    </row>
    <row r="190" spans="1:65" s="13" customFormat="1">
      <c r="B190" s="194"/>
      <c r="C190" s="195"/>
      <c r="D190" s="196" t="s">
        <v>156</v>
      </c>
      <c r="E190" s="197" t="s">
        <v>19</v>
      </c>
      <c r="F190" s="198" t="s">
        <v>270</v>
      </c>
      <c r="G190" s="195"/>
      <c r="H190" s="199">
        <v>0.74</v>
      </c>
      <c r="I190" s="200"/>
      <c r="J190" s="195"/>
      <c r="K190" s="195"/>
      <c r="L190" s="201"/>
      <c r="M190" s="202"/>
      <c r="N190" s="203"/>
      <c r="O190" s="203"/>
      <c r="P190" s="203"/>
      <c r="Q190" s="203"/>
      <c r="R190" s="203"/>
      <c r="S190" s="203"/>
      <c r="T190" s="204"/>
      <c r="AT190" s="205" t="s">
        <v>156</v>
      </c>
      <c r="AU190" s="205" t="s">
        <v>145</v>
      </c>
      <c r="AV190" s="13" t="s">
        <v>87</v>
      </c>
      <c r="AW190" s="13" t="s">
        <v>37</v>
      </c>
      <c r="AX190" s="13" t="s">
        <v>77</v>
      </c>
      <c r="AY190" s="205" t="s">
        <v>144</v>
      </c>
    </row>
    <row r="191" spans="1:65" s="13" customFormat="1">
      <c r="B191" s="194"/>
      <c r="C191" s="195"/>
      <c r="D191" s="196" t="s">
        <v>156</v>
      </c>
      <c r="E191" s="197" t="s">
        <v>19</v>
      </c>
      <c r="F191" s="198" t="s">
        <v>271</v>
      </c>
      <c r="G191" s="195"/>
      <c r="H191" s="199">
        <v>0.74</v>
      </c>
      <c r="I191" s="200"/>
      <c r="J191" s="195"/>
      <c r="K191" s="195"/>
      <c r="L191" s="201"/>
      <c r="M191" s="202"/>
      <c r="N191" s="203"/>
      <c r="O191" s="203"/>
      <c r="P191" s="203"/>
      <c r="Q191" s="203"/>
      <c r="R191" s="203"/>
      <c r="S191" s="203"/>
      <c r="T191" s="204"/>
      <c r="AT191" s="205" t="s">
        <v>156</v>
      </c>
      <c r="AU191" s="205" t="s">
        <v>145</v>
      </c>
      <c r="AV191" s="13" t="s">
        <v>87</v>
      </c>
      <c r="AW191" s="13" t="s">
        <v>37</v>
      </c>
      <c r="AX191" s="13" t="s">
        <v>77</v>
      </c>
      <c r="AY191" s="205" t="s">
        <v>144</v>
      </c>
    </row>
    <row r="192" spans="1:65" s="13" customFormat="1">
      <c r="B192" s="194"/>
      <c r="C192" s="195"/>
      <c r="D192" s="196" t="s">
        <v>156</v>
      </c>
      <c r="E192" s="197" t="s">
        <v>19</v>
      </c>
      <c r="F192" s="198" t="s">
        <v>272</v>
      </c>
      <c r="G192" s="195"/>
      <c r="H192" s="199">
        <v>0.74</v>
      </c>
      <c r="I192" s="200"/>
      <c r="J192" s="195"/>
      <c r="K192" s="195"/>
      <c r="L192" s="201"/>
      <c r="M192" s="202"/>
      <c r="N192" s="203"/>
      <c r="O192" s="203"/>
      <c r="P192" s="203"/>
      <c r="Q192" s="203"/>
      <c r="R192" s="203"/>
      <c r="S192" s="203"/>
      <c r="T192" s="204"/>
      <c r="AT192" s="205" t="s">
        <v>156</v>
      </c>
      <c r="AU192" s="205" t="s">
        <v>145</v>
      </c>
      <c r="AV192" s="13" t="s">
        <v>87</v>
      </c>
      <c r="AW192" s="13" t="s">
        <v>37</v>
      </c>
      <c r="AX192" s="13" t="s">
        <v>77</v>
      </c>
      <c r="AY192" s="205" t="s">
        <v>144</v>
      </c>
    </row>
    <row r="193" spans="1:65" s="14" customFormat="1">
      <c r="B193" s="206"/>
      <c r="C193" s="207"/>
      <c r="D193" s="196" t="s">
        <v>156</v>
      </c>
      <c r="E193" s="208" t="s">
        <v>19</v>
      </c>
      <c r="F193" s="209" t="s">
        <v>158</v>
      </c>
      <c r="G193" s="207"/>
      <c r="H193" s="210">
        <v>10.490000000000002</v>
      </c>
      <c r="I193" s="211"/>
      <c r="J193" s="207"/>
      <c r="K193" s="207"/>
      <c r="L193" s="212"/>
      <c r="M193" s="213"/>
      <c r="N193" s="214"/>
      <c r="O193" s="214"/>
      <c r="P193" s="214"/>
      <c r="Q193" s="214"/>
      <c r="R193" s="214"/>
      <c r="S193" s="214"/>
      <c r="T193" s="215"/>
      <c r="AT193" s="216" t="s">
        <v>156</v>
      </c>
      <c r="AU193" s="216" t="s">
        <v>145</v>
      </c>
      <c r="AV193" s="14" t="s">
        <v>152</v>
      </c>
      <c r="AW193" s="14" t="s">
        <v>37</v>
      </c>
      <c r="AX193" s="14" t="s">
        <v>85</v>
      </c>
      <c r="AY193" s="216" t="s">
        <v>144</v>
      </c>
    </row>
    <row r="194" spans="1:65" s="2" customFormat="1" ht="37.9" customHeight="1">
      <c r="A194" s="37"/>
      <c r="B194" s="38"/>
      <c r="C194" s="176" t="s">
        <v>273</v>
      </c>
      <c r="D194" s="176" t="s">
        <v>147</v>
      </c>
      <c r="E194" s="177" t="s">
        <v>274</v>
      </c>
      <c r="F194" s="178" t="s">
        <v>275</v>
      </c>
      <c r="G194" s="179" t="s">
        <v>172</v>
      </c>
      <c r="H194" s="180">
        <v>301.29599999999999</v>
      </c>
      <c r="I194" s="181"/>
      <c r="J194" s="182">
        <f>ROUND(I194*H194,2)</f>
        <v>0</v>
      </c>
      <c r="K194" s="178" t="s">
        <v>151</v>
      </c>
      <c r="L194" s="42"/>
      <c r="M194" s="183" t="s">
        <v>19</v>
      </c>
      <c r="N194" s="184" t="s">
        <v>48</v>
      </c>
      <c r="O194" s="67"/>
      <c r="P194" s="185">
        <f>O194*H194</f>
        <v>0</v>
      </c>
      <c r="Q194" s="185">
        <v>0</v>
      </c>
      <c r="R194" s="185">
        <f>Q194*H194</f>
        <v>0</v>
      </c>
      <c r="S194" s="185">
        <v>4.0000000000000001E-3</v>
      </c>
      <c r="T194" s="186">
        <f>S194*H194</f>
        <v>1.205184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7" t="s">
        <v>152</v>
      </c>
      <c r="AT194" s="187" t="s">
        <v>147</v>
      </c>
      <c r="AU194" s="187" t="s">
        <v>145</v>
      </c>
      <c r="AY194" s="20" t="s">
        <v>144</v>
      </c>
      <c r="BE194" s="188">
        <f>IF(N194="základní",J194,0)</f>
        <v>0</v>
      </c>
      <c r="BF194" s="188">
        <f>IF(N194="snížená",J194,0)</f>
        <v>0</v>
      </c>
      <c r="BG194" s="188">
        <f>IF(N194="zákl. přenesená",J194,0)</f>
        <v>0</v>
      </c>
      <c r="BH194" s="188">
        <f>IF(N194="sníž. přenesená",J194,0)</f>
        <v>0</v>
      </c>
      <c r="BI194" s="188">
        <f>IF(N194="nulová",J194,0)</f>
        <v>0</v>
      </c>
      <c r="BJ194" s="20" t="s">
        <v>85</v>
      </c>
      <c r="BK194" s="188">
        <f>ROUND(I194*H194,2)</f>
        <v>0</v>
      </c>
      <c r="BL194" s="20" t="s">
        <v>152</v>
      </c>
      <c r="BM194" s="187" t="s">
        <v>276</v>
      </c>
    </row>
    <row r="195" spans="1:65" s="2" customFormat="1">
      <c r="A195" s="37"/>
      <c r="B195" s="38"/>
      <c r="C195" s="39"/>
      <c r="D195" s="189" t="s">
        <v>154</v>
      </c>
      <c r="E195" s="39"/>
      <c r="F195" s="190" t="s">
        <v>277</v>
      </c>
      <c r="G195" s="39"/>
      <c r="H195" s="39"/>
      <c r="I195" s="191"/>
      <c r="J195" s="39"/>
      <c r="K195" s="39"/>
      <c r="L195" s="42"/>
      <c r="M195" s="192"/>
      <c r="N195" s="193"/>
      <c r="O195" s="67"/>
      <c r="P195" s="67"/>
      <c r="Q195" s="67"/>
      <c r="R195" s="67"/>
      <c r="S195" s="67"/>
      <c r="T195" s="68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20" t="s">
        <v>154</v>
      </c>
      <c r="AU195" s="20" t="s">
        <v>145</v>
      </c>
    </row>
    <row r="196" spans="1:65" s="15" customFormat="1">
      <c r="B196" s="217"/>
      <c r="C196" s="218"/>
      <c r="D196" s="196" t="s">
        <v>156</v>
      </c>
      <c r="E196" s="219" t="s">
        <v>19</v>
      </c>
      <c r="F196" s="220" t="s">
        <v>278</v>
      </c>
      <c r="G196" s="218"/>
      <c r="H196" s="219" t="s">
        <v>19</v>
      </c>
      <c r="I196" s="221"/>
      <c r="J196" s="218"/>
      <c r="K196" s="218"/>
      <c r="L196" s="222"/>
      <c r="M196" s="223"/>
      <c r="N196" s="224"/>
      <c r="O196" s="224"/>
      <c r="P196" s="224"/>
      <c r="Q196" s="224"/>
      <c r="R196" s="224"/>
      <c r="S196" s="224"/>
      <c r="T196" s="225"/>
      <c r="AT196" s="226" t="s">
        <v>156</v>
      </c>
      <c r="AU196" s="226" t="s">
        <v>145</v>
      </c>
      <c r="AV196" s="15" t="s">
        <v>85</v>
      </c>
      <c r="AW196" s="15" t="s">
        <v>37</v>
      </c>
      <c r="AX196" s="15" t="s">
        <v>77</v>
      </c>
      <c r="AY196" s="226" t="s">
        <v>144</v>
      </c>
    </row>
    <row r="197" spans="1:65" s="13" customFormat="1" ht="22.5">
      <c r="B197" s="194"/>
      <c r="C197" s="195"/>
      <c r="D197" s="196" t="s">
        <v>156</v>
      </c>
      <c r="E197" s="197" t="s">
        <v>19</v>
      </c>
      <c r="F197" s="198" t="s">
        <v>279</v>
      </c>
      <c r="G197" s="195"/>
      <c r="H197" s="199">
        <v>40.826999999999998</v>
      </c>
      <c r="I197" s="200"/>
      <c r="J197" s="195"/>
      <c r="K197" s="195"/>
      <c r="L197" s="201"/>
      <c r="M197" s="202"/>
      <c r="N197" s="203"/>
      <c r="O197" s="203"/>
      <c r="P197" s="203"/>
      <c r="Q197" s="203"/>
      <c r="R197" s="203"/>
      <c r="S197" s="203"/>
      <c r="T197" s="204"/>
      <c r="AT197" s="205" t="s">
        <v>156</v>
      </c>
      <c r="AU197" s="205" t="s">
        <v>145</v>
      </c>
      <c r="AV197" s="13" t="s">
        <v>87</v>
      </c>
      <c r="AW197" s="13" t="s">
        <v>37</v>
      </c>
      <c r="AX197" s="13" t="s">
        <v>77</v>
      </c>
      <c r="AY197" s="205" t="s">
        <v>144</v>
      </c>
    </row>
    <row r="198" spans="1:65" s="13" customFormat="1" ht="22.5">
      <c r="B198" s="194"/>
      <c r="C198" s="195"/>
      <c r="D198" s="196" t="s">
        <v>156</v>
      </c>
      <c r="E198" s="197" t="s">
        <v>19</v>
      </c>
      <c r="F198" s="198" t="s">
        <v>280</v>
      </c>
      <c r="G198" s="195"/>
      <c r="H198" s="199">
        <v>28.315999999999999</v>
      </c>
      <c r="I198" s="200"/>
      <c r="J198" s="195"/>
      <c r="K198" s="195"/>
      <c r="L198" s="201"/>
      <c r="M198" s="202"/>
      <c r="N198" s="203"/>
      <c r="O198" s="203"/>
      <c r="P198" s="203"/>
      <c r="Q198" s="203"/>
      <c r="R198" s="203"/>
      <c r="S198" s="203"/>
      <c r="T198" s="204"/>
      <c r="AT198" s="205" t="s">
        <v>156</v>
      </c>
      <c r="AU198" s="205" t="s">
        <v>145</v>
      </c>
      <c r="AV198" s="13" t="s">
        <v>87</v>
      </c>
      <c r="AW198" s="13" t="s">
        <v>37</v>
      </c>
      <c r="AX198" s="13" t="s">
        <v>77</v>
      </c>
      <c r="AY198" s="205" t="s">
        <v>144</v>
      </c>
    </row>
    <row r="199" spans="1:65" s="13" customFormat="1" ht="22.5">
      <c r="B199" s="194"/>
      <c r="C199" s="195"/>
      <c r="D199" s="196" t="s">
        <v>156</v>
      </c>
      <c r="E199" s="197" t="s">
        <v>19</v>
      </c>
      <c r="F199" s="198" t="s">
        <v>281</v>
      </c>
      <c r="G199" s="195"/>
      <c r="H199" s="199">
        <v>14.348000000000001</v>
      </c>
      <c r="I199" s="200"/>
      <c r="J199" s="195"/>
      <c r="K199" s="195"/>
      <c r="L199" s="201"/>
      <c r="M199" s="202"/>
      <c r="N199" s="203"/>
      <c r="O199" s="203"/>
      <c r="P199" s="203"/>
      <c r="Q199" s="203"/>
      <c r="R199" s="203"/>
      <c r="S199" s="203"/>
      <c r="T199" s="204"/>
      <c r="AT199" s="205" t="s">
        <v>156</v>
      </c>
      <c r="AU199" s="205" t="s">
        <v>145</v>
      </c>
      <c r="AV199" s="13" t="s">
        <v>87</v>
      </c>
      <c r="AW199" s="13" t="s">
        <v>37</v>
      </c>
      <c r="AX199" s="13" t="s">
        <v>77</v>
      </c>
      <c r="AY199" s="205" t="s">
        <v>144</v>
      </c>
    </row>
    <row r="200" spans="1:65" s="13" customFormat="1" ht="22.5">
      <c r="B200" s="194"/>
      <c r="C200" s="195"/>
      <c r="D200" s="196" t="s">
        <v>156</v>
      </c>
      <c r="E200" s="197" t="s">
        <v>19</v>
      </c>
      <c r="F200" s="198" t="s">
        <v>282</v>
      </c>
      <c r="G200" s="195"/>
      <c r="H200" s="199">
        <v>26.826000000000001</v>
      </c>
      <c r="I200" s="200"/>
      <c r="J200" s="195"/>
      <c r="K200" s="195"/>
      <c r="L200" s="201"/>
      <c r="M200" s="202"/>
      <c r="N200" s="203"/>
      <c r="O200" s="203"/>
      <c r="P200" s="203"/>
      <c r="Q200" s="203"/>
      <c r="R200" s="203"/>
      <c r="S200" s="203"/>
      <c r="T200" s="204"/>
      <c r="AT200" s="205" t="s">
        <v>156</v>
      </c>
      <c r="AU200" s="205" t="s">
        <v>145</v>
      </c>
      <c r="AV200" s="13" t="s">
        <v>87</v>
      </c>
      <c r="AW200" s="13" t="s">
        <v>37</v>
      </c>
      <c r="AX200" s="13" t="s">
        <v>77</v>
      </c>
      <c r="AY200" s="205" t="s">
        <v>144</v>
      </c>
    </row>
    <row r="201" spans="1:65" s="13" customFormat="1" ht="22.5">
      <c r="B201" s="194"/>
      <c r="C201" s="195"/>
      <c r="D201" s="196" t="s">
        <v>156</v>
      </c>
      <c r="E201" s="197" t="s">
        <v>19</v>
      </c>
      <c r="F201" s="198" t="s">
        <v>283</v>
      </c>
      <c r="G201" s="195"/>
      <c r="H201" s="199">
        <v>25.696000000000002</v>
      </c>
      <c r="I201" s="200"/>
      <c r="J201" s="195"/>
      <c r="K201" s="195"/>
      <c r="L201" s="201"/>
      <c r="M201" s="202"/>
      <c r="N201" s="203"/>
      <c r="O201" s="203"/>
      <c r="P201" s="203"/>
      <c r="Q201" s="203"/>
      <c r="R201" s="203"/>
      <c r="S201" s="203"/>
      <c r="T201" s="204"/>
      <c r="AT201" s="205" t="s">
        <v>156</v>
      </c>
      <c r="AU201" s="205" t="s">
        <v>145</v>
      </c>
      <c r="AV201" s="13" t="s">
        <v>87</v>
      </c>
      <c r="AW201" s="13" t="s">
        <v>37</v>
      </c>
      <c r="AX201" s="13" t="s">
        <v>77</v>
      </c>
      <c r="AY201" s="205" t="s">
        <v>144</v>
      </c>
    </row>
    <row r="202" spans="1:65" s="13" customFormat="1" ht="22.5">
      <c r="B202" s="194"/>
      <c r="C202" s="195"/>
      <c r="D202" s="196" t="s">
        <v>156</v>
      </c>
      <c r="E202" s="197" t="s">
        <v>19</v>
      </c>
      <c r="F202" s="198" t="s">
        <v>284</v>
      </c>
      <c r="G202" s="195"/>
      <c r="H202" s="199">
        <v>13.259</v>
      </c>
      <c r="I202" s="200"/>
      <c r="J202" s="195"/>
      <c r="K202" s="195"/>
      <c r="L202" s="201"/>
      <c r="M202" s="202"/>
      <c r="N202" s="203"/>
      <c r="O202" s="203"/>
      <c r="P202" s="203"/>
      <c r="Q202" s="203"/>
      <c r="R202" s="203"/>
      <c r="S202" s="203"/>
      <c r="T202" s="204"/>
      <c r="AT202" s="205" t="s">
        <v>156</v>
      </c>
      <c r="AU202" s="205" t="s">
        <v>145</v>
      </c>
      <c r="AV202" s="13" t="s">
        <v>87</v>
      </c>
      <c r="AW202" s="13" t="s">
        <v>37</v>
      </c>
      <c r="AX202" s="13" t="s">
        <v>77</v>
      </c>
      <c r="AY202" s="205" t="s">
        <v>144</v>
      </c>
    </row>
    <row r="203" spans="1:65" s="13" customFormat="1">
      <c r="B203" s="194"/>
      <c r="C203" s="195"/>
      <c r="D203" s="196" t="s">
        <v>156</v>
      </c>
      <c r="E203" s="197" t="s">
        <v>19</v>
      </c>
      <c r="F203" s="198" t="s">
        <v>285</v>
      </c>
      <c r="G203" s="195"/>
      <c r="H203" s="199">
        <v>17.741</v>
      </c>
      <c r="I203" s="200"/>
      <c r="J203" s="195"/>
      <c r="K203" s="195"/>
      <c r="L203" s="201"/>
      <c r="M203" s="202"/>
      <c r="N203" s="203"/>
      <c r="O203" s="203"/>
      <c r="P203" s="203"/>
      <c r="Q203" s="203"/>
      <c r="R203" s="203"/>
      <c r="S203" s="203"/>
      <c r="T203" s="204"/>
      <c r="AT203" s="205" t="s">
        <v>156</v>
      </c>
      <c r="AU203" s="205" t="s">
        <v>145</v>
      </c>
      <c r="AV203" s="13" t="s">
        <v>87</v>
      </c>
      <c r="AW203" s="13" t="s">
        <v>37</v>
      </c>
      <c r="AX203" s="13" t="s">
        <v>77</v>
      </c>
      <c r="AY203" s="205" t="s">
        <v>144</v>
      </c>
    </row>
    <row r="204" spans="1:65" s="13" customFormat="1">
      <c r="B204" s="194"/>
      <c r="C204" s="195"/>
      <c r="D204" s="196" t="s">
        <v>156</v>
      </c>
      <c r="E204" s="197" t="s">
        <v>19</v>
      </c>
      <c r="F204" s="198" t="s">
        <v>286</v>
      </c>
      <c r="G204" s="195"/>
      <c r="H204" s="199">
        <v>12.47</v>
      </c>
      <c r="I204" s="200"/>
      <c r="J204" s="195"/>
      <c r="K204" s="195"/>
      <c r="L204" s="201"/>
      <c r="M204" s="202"/>
      <c r="N204" s="203"/>
      <c r="O204" s="203"/>
      <c r="P204" s="203"/>
      <c r="Q204" s="203"/>
      <c r="R204" s="203"/>
      <c r="S204" s="203"/>
      <c r="T204" s="204"/>
      <c r="AT204" s="205" t="s">
        <v>156</v>
      </c>
      <c r="AU204" s="205" t="s">
        <v>145</v>
      </c>
      <c r="AV204" s="13" t="s">
        <v>87</v>
      </c>
      <c r="AW204" s="13" t="s">
        <v>37</v>
      </c>
      <c r="AX204" s="13" t="s">
        <v>77</v>
      </c>
      <c r="AY204" s="205" t="s">
        <v>144</v>
      </c>
    </row>
    <row r="205" spans="1:65" s="13" customFormat="1" ht="22.5">
      <c r="B205" s="194"/>
      <c r="C205" s="195"/>
      <c r="D205" s="196" t="s">
        <v>156</v>
      </c>
      <c r="E205" s="197" t="s">
        <v>19</v>
      </c>
      <c r="F205" s="198" t="s">
        <v>287</v>
      </c>
      <c r="G205" s="195"/>
      <c r="H205" s="199">
        <v>31.459</v>
      </c>
      <c r="I205" s="200"/>
      <c r="J205" s="195"/>
      <c r="K205" s="195"/>
      <c r="L205" s="201"/>
      <c r="M205" s="202"/>
      <c r="N205" s="203"/>
      <c r="O205" s="203"/>
      <c r="P205" s="203"/>
      <c r="Q205" s="203"/>
      <c r="R205" s="203"/>
      <c r="S205" s="203"/>
      <c r="T205" s="204"/>
      <c r="AT205" s="205" t="s">
        <v>156</v>
      </c>
      <c r="AU205" s="205" t="s">
        <v>145</v>
      </c>
      <c r="AV205" s="13" t="s">
        <v>87</v>
      </c>
      <c r="AW205" s="13" t="s">
        <v>37</v>
      </c>
      <c r="AX205" s="13" t="s">
        <v>77</v>
      </c>
      <c r="AY205" s="205" t="s">
        <v>144</v>
      </c>
    </row>
    <row r="206" spans="1:65" s="13" customFormat="1" ht="22.5">
      <c r="B206" s="194"/>
      <c r="C206" s="195"/>
      <c r="D206" s="196" t="s">
        <v>156</v>
      </c>
      <c r="E206" s="197" t="s">
        <v>19</v>
      </c>
      <c r="F206" s="198" t="s">
        <v>288</v>
      </c>
      <c r="G206" s="195"/>
      <c r="H206" s="199">
        <v>13.872999999999999</v>
      </c>
      <c r="I206" s="200"/>
      <c r="J206" s="195"/>
      <c r="K206" s="195"/>
      <c r="L206" s="201"/>
      <c r="M206" s="202"/>
      <c r="N206" s="203"/>
      <c r="O206" s="203"/>
      <c r="P206" s="203"/>
      <c r="Q206" s="203"/>
      <c r="R206" s="203"/>
      <c r="S206" s="203"/>
      <c r="T206" s="204"/>
      <c r="AT206" s="205" t="s">
        <v>156</v>
      </c>
      <c r="AU206" s="205" t="s">
        <v>145</v>
      </c>
      <c r="AV206" s="13" t="s">
        <v>87</v>
      </c>
      <c r="AW206" s="13" t="s">
        <v>37</v>
      </c>
      <c r="AX206" s="13" t="s">
        <v>77</v>
      </c>
      <c r="AY206" s="205" t="s">
        <v>144</v>
      </c>
    </row>
    <row r="207" spans="1:65" s="13" customFormat="1" ht="22.5">
      <c r="B207" s="194"/>
      <c r="C207" s="195"/>
      <c r="D207" s="196" t="s">
        <v>156</v>
      </c>
      <c r="E207" s="197" t="s">
        <v>19</v>
      </c>
      <c r="F207" s="198" t="s">
        <v>289</v>
      </c>
      <c r="G207" s="195"/>
      <c r="H207" s="199">
        <v>26.222999999999999</v>
      </c>
      <c r="I207" s="200"/>
      <c r="J207" s="195"/>
      <c r="K207" s="195"/>
      <c r="L207" s="201"/>
      <c r="M207" s="202"/>
      <c r="N207" s="203"/>
      <c r="O207" s="203"/>
      <c r="P207" s="203"/>
      <c r="Q207" s="203"/>
      <c r="R207" s="203"/>
      <c r="S207" s="203"/>
      <c r="T207" s="204"/>
      <c r="AT207" s="205" t="s">
        <v>156</v>
      </c>
      <c r="AU207" s="205" t="s">
        <v>145</v>
      </c>
      <c r="AV207" s="13" t="s">
        <v>87</v>
      </c>
      <c r="AW207" s="13" t="s">
        <v>37</v>
      </c>
      <c r="AX207" s="13" t="s">
        <v>77</v>
      </c>
      <c r="AY207" s="205" t="s">
        <v>144</v>
      </c>
    </row>
    <row r="208" spans="1:65" s="13" customFormat="1" ht="22.5">
      <c r="B208" s="194"/>
      <c r="C208" s="195"/>
      <c r="D208" s="196" t="s">
        <v>156</v>
      </c>
      <c r="E208" s="197" t="s">
        <v>19</v>
      </c>
      <c r="F208" s="198" t="s">
        <v>290</v>
      </c>
      <c r="G208" s="195"/>
      <c r="H208" s="199">
        <v>21.895</v>
      </c>
      <c r="I208" s="200"/>
      <c r="J208" s="195"/>
      <c r="K208" s="195"/>
      <c r="L208" s="201"/>
      <c r="M208" s="202"/>
      <c r="N208" s="203"/>
      <c r="O208" s="203"/>
      <c r="P208" s="203"/>
      <c r="Q208" s="203"/>
      <c r="R208" s="203"/>
      <c r="S208" s="203"/>
      <c r="T208" s="204"/>
      <c r="AT208" s="205" t="s">
        <v>156</v>
      </c>
      <c r="AU208" s="205" t="s">
        <v>145</v>
      </c>
      <c r="AV208" s="13" t="s">
        <v>87</v>
      </c>
      <c r="AW208" s="13" t="s">
        <v>37</v>
      </c>
      <c r="AX208" s="13" t="s">
        <v>77</v>
      </c>
      <c r="AY208" s="205" t="s">
        <v>144</v>
      </c>
    </row>
    <row r="209" spans="1:65" s="13" customFormat="1">
      <c r="B209" s="194"/>
      <c r="C209" s="195"/>
      <c r="D209" s="196" t="s">
        <v>156</v>
      </c>
      <c r="E209" s="197" t="s">
        <v>19</v>
      </c>
      <c r="F209" s="198" t="s">
        <v>291</v>
      </c>
      <c r="G209" s="195"/>
      <c r="H209" s="199">
        <v>4.9290000000000003</v>
      </c>
      <c r="I209" s="200"/>
      <c r="J209" s="195"/>
      <c r="K209" s="195"/>
      <c r="L209" s="201"/>
      <c r="M209" s="202"/>
      <c r="N209" s="203"/>
      <c r="O209" s="203"/>
      <c r="P209" s="203"/>
      <c r="Q209" s="203"/>
      <c r="R209" s="203"/>
      <c r="S209" s="203"/>
      <c r="T209" s="204"/>
      <c r="AT209" s="205" t="s">
        <v>156</v>
      </c>
      <c r="AU209" s="205" t="s">
        <v>145</v>
      </c>
      <c r="AV209" s="13" t="s">
        <v>87</v>
      </c>
      <c r="AW209" s="13" t="s">
        <v>37</v>
      </c>
      <c r="AX209" s="13" t="s">
        <v>77</v>
      </c>
      <c r="AY209" s="205" t="s">
        <v>144</v>
      </c>
    </row>
    <row r="210" spans="1:65" s="13" customFormat="1" ht="22.5">
      <c r="B210" s="194"/>
      <c r="C210" s="195"/>
      <c r="D210" s="196" t="s">
        <v>156</v>
      </c>
      <c r="E210" s="197" t="s">
        <v>19</v>
      </c>
      <c r="F210" s="198" t="s">
        <v>292</v>
      </c>
      <c r="G210" s="195"/>
      <c r="H210" s="199">
        <v>10.821999999999999</v>
      </c>
      <c r="I210" s="200"/>
      <c r="J210" s="195"/>
      <c r="K210" s="195"/>
      <c r="L210" s="201"/>
      <c r="M210" s="202"/>
      <c r="N210" s="203"/>
      <c r="O210" s="203"/>
      <c r="P210" s="203"/>
      <c r="Q210" s="203"/>
      <c r="R210" s="203"/>
      <c r="S210" s="203"/>
      <c r="T210" s="204"/>
      <c r="AT210" s="205" t="s">
        <v>156</v>
      </c>
      <c r="AU210" s="205" t="s">
        <v>145</v>
      </c>
      <c r="AV210" s="13" t="s">
        <v>87</v>
      </c>
      <c r="AW210" s="13" t="s">
        <v>37</v>
      </c>
      <c r="AX210" s="13" t="s">
        <v>77</v>
      </c>
      <c r="AY210" s="205" t="s">
        <v>144</v>
      </c>
    </row>
    <row r="211" spans="1:65" s="13" customFormat="1">
      <c r="B211" s="194"/>
      <c r="C211" s="195"/>
      <c r="D211" s="196" t="s">
        <v>156</v>
      </c>
      <c r="E211" s="197" t="s">
        <v>19</v>
      </c>
      <c r="F211" s="198" t="s">
        <v>293</v>
      </c>
      <c r="G211" s="195"/>
      <c r="H211" s="199">
        <v>5.4749999999999996</v>
      </c>
      <c r="I211" s="200"/>
      <c r="J211" s="195"/>
      <c r="K211" s="195"/>
      <c r="L211" s="201"/>
      <c r="M211" s="202"/>
      <c r="N211" s="203"/>
      <c r="O211" s="203"/>
      <c r="P211" s="203"/>
      <c r="Q211" s="203"/>
      <c r="R211" s="203"/>
      <c r="S211" s="203"/>
      <c r="T211" s="204"/>
      <c r="AT211" s="205" t="s">
        <v>156</v>
      </c>
      <c r="AU211" s="205" t="s">
        <v>145</v>
      </c>
      <c r="AV211" s="13" t="s">
        <v>87</v>
      </c>
      <c r="AW211" s="13" t="s">
        <v>37</v>
      </c>
      <c r="AX211" s="13" t="s">
        <v>77</v>
      </c>
      <c r="AY211" s="205" t="s">
        <v>144</v>
      </c>
    </row>
    <row r="212" spans="1:65" s="13" customFormat="1">
      <c r="B212" s="194"/>
      <c r="C212" s="195"/>
      <c r="D212" s="196" t="s">
        <v>156</v>
      </c>
      <c r="E212" s="197" t="s">
        <v>19</v>
      </c>
      <c r="F212" s="198" t="s">
        <v>294</v>
      </c>
      <c r="G212" s="195"/>
      <c r="H212" s="199">
        <v>3.5910000000000002</v>
      </c>
      <c r="I212" s="200"/>
      <c r="J212" s="195"/>
      <c r="K212" s="195"/>
      <c r="L212" s="201"/>
      <c r="M212" s="202"/>
      <c r="N212" s="203"/>
      <c r="O212" s="203"/>
      <c r="P212" s="203"/>
      <c r="Q212" s="203"/>
      <c r="R212" s="203"/>
      <c r="S212" s="203"/>
      <c r="T212" s="204"/>
      <c r="AT212" s="205" t="s">
        <v>156</v>
      </c>
      <c r="AU212" s="205" t="s">
        <v>145</v>
      </c>
      <c r="AV212" s="13" t="s">
        <v>87</v>
      </c>
      <c r="AW212" s="13" t="s">
        <v>37</v>
      </c>
      <c r="AX212" s="13" t="s">
        <v>77</v>
      </c>
      <c r="AY212" s="205" t="s">
        <v>144</v>
      </c>
    </row>
    <row r="213" spans="1:65" s="13" customFormat="1">
      <c r="B213" s="194"/>
      <c r="C213" s="195"/>
      <c r="D213" s="196" t="s">
        <v>156</v>
      </c>
      <c r="E213" s="197" t="s">
        <v>19</v>
      </c>
      <c r="F213" s="198" t="s">
        <v>295</v>
      </c>
      <c r="G213" s="195"/>
      <c r="H213" s="199">
        <v>3.5459999999999998</v>
      </c>
      <c r="I213" s="200"/>
      <c r="J213" s="195"/>
      <c r="K213" s="195"/>
      <c r="L213" s="201"/>
      <c r="M213" s="202"/>
      <c r="N213" s="203"/>
      <c r="O213" s="203"/>
      <c r="P213" s="203"/>
      <c r="Q213" s="203"/>
      <c r="R213" s="203"/>
      <c r="S213" s="203"/>
      <c r="T213" s="204"/>
      <c r="AT213" s="205" t="s">
        <v>156</v>
      </c>
      <c r="AU213" s="205" t="s">
        <v>145</v>
      </c>
      <c r="AV213" s="13" t="s">
        <v>87</v>
      </c>
      <c r="AW213" s="13" t="s">
        <v>37</v>
      </c>
      <c r="AX213" s="13" t="s">
        <v>77</v>
      </c>
      <c r="AY213" s="205" t="s">
        <v>144</v>
      </c>
    </row>
    <row r="214" spans="1:65" s="14" customFormat="1">
      <c r="B214" s="206"/>
      <c r="C214" s="207"/>
      <c r="D214" s="196" t="s">
        <v>156</v>
      </c>
      <c r="E214" s="208" t="s">
        <v>19</v>
      </c>
      <c r="F214" s="209" t="s">
        <v>158</v>
      </c>
      <c r="G214" s="207"/>
      <c r="H214" s="210">
        <v>301.29599999999994</v>
      </c>
      <c r="I214" s="211"/>
      <c r="J214" s="207"/>
      <c r="K214" s="207"/>
      <c r="L214" s="212"/>
      <c r="M214" s="213"/>
      <c r="N214" s="214"/>
      <c r="O214" s="214"/>
      <c r="P214" s="214"/>
      <c r="Q214" s="214"/>
      <c r="R214" s="214"/>
      <c r="S214" s="214"/>
      <c r="T214" s="215"/>
      <c r="AT214" s="216" t="s">
        <v>156</v>
      </c>
      <c r="AU214" s="216" t="s">
        <v>145</v>
      </c>
      <c r="AV214" s="14" t="s">
        <v>152</v>
      </c>
      <c r="AW214" s="14" t="s">
        <v>37</v>
      </c>
      <c r="AX214" s="14" t="s">
        <v>85</v>
      </c>
      <c r="AY214" s="216" t="s">
        <v>144</v>
      </c>
    </row>
    <row r="215" spans="1:65" s="2" customFormat="1" ht="33" customHeight="1">
      <c r="A215" s="37"/>
      <c r="B215" s="38"/>
      <c r="C215" s="176" t="s">
        <v>296</v>
      </c>
      <c r="D215" s="176" t="s">
        <v>147</v>
      </c>
      <c r="E215" s="177" t="s">
        <v>297</v>
      </c>
      <c r="F215" s="178" t="s">
        <v>298</v>
      </c>
      <c r="G215" s="179" t="s">
        <v>172</v>
      </c>
      <c r="H215" s="180">
        <v>226.95</v>
      </c>
      <c r="I215" s="181"/>
      <c r="J215" s="182">
        <f>ROUND(I215*H215,2)</f>
        <v>0</v>
      </c>
      <c r="K215" s="178" t="s">
        <v>151</v>
      </c>
      <c r="L215" s="42"/>
      <c r="M215" s="183" t="s">
        <v>19</v>
      </c>
      <c r="N215" s="184" t="s">
        <v>48</v>
      </c>
      <c r="O215" s="67"/>
      <c r="P215" s="185">
        <f>O215*H215</f>
        <v>0</v>
      </c>
      <c r="Q215" s="185">
        <v>0</v>
      </c>
      <c r="R215" s="185">
        <f>Q215*H215</f>
        <v>0</v>
      </c>
      <c r="S215" s="185">
        <v>4.0000000000000001E-3</v>
      </c>
      <c r="T215" s="186">
        <f>S215*H215</f>
        <v>0.90779999999999994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7" t="s">
        <v>152</v>
      </c>
      <c r="AT215" s="187" t="s">
        <v>147</v>
      </c>
      <c r="AU215" s="187" t="s">
        <v>145</v>
      </c>
      <c r="AY215" s="20" t="s">
        <v>144</v>
      </c>
      <c r="BE215" s="188">
        <f>IF(N215="základní",J215,0)</f>
        <v>0</v>
      </c>
      <c r="BF215" s="188">
        <f>IF(N215="snížená",J215,0)</f>
        <v>0</v>
      </c>
      <c r="BG215" s="188">
        <f>IF(N215="zákl. přenesená",J215,0)</f>
        <v>0</v>
      </c>
      <c r="BH215" s="188">
        <f>IF(N215="sníž. přenesená",J215,0)</f>
        <v>0</v>
      </c>
      <c r="BI215" s="188">
        <f>IF(N215="nulová",J215,0)</f>
        <v>0</v>
      </c>
      <c r="BJ215" s="20" t="s">
        <v>85</v>
      </c>
      <c r="BK215" s="188">
        <f>ROUND(I215*H215,2)</f>
        <v>0</v>
      </c>
      <c r="BL215" s="20" t="s">
        <v>152</v>
      </c>
      <c r="BM215" s="187" t="s">
        <v>299</v>
      </c>
    </row>
    <row r="216" spans="1:65" s="2" customFormat="1">
      <c r="A216" s="37"/>
      <c r="B216" s="38"/>
      <c r="C216" s="39"/>
      <c r="D216" s="189" t="s">
        <v>154</v>
      </c>
      <c r="E216" s="39"/>
      <c r="F216" s="190" t="s">
        <v>300</v>
      </c>
      <c r="G216" s="39"/>
      <c r="H216" s="39"/>
      <c r="I216" s="191"/>
      <c r="J216" s="39"/>
      <c r="K216" s="39"/>
      <c r="L216" s="42"/>
      <c r="M216" s="192"/>
      <c r="N216" s="193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20" t="s">
        <v>154</v>
      </c>
      <c r="AU216" s="20" t="s">
        <v>145</v>
      </c>
    </row>
    <row r="217" spans="1:65" s="15" customFormat="1">
      <c r="B217" s="217"/>
      <c r="C217" s="218"/>
      <c r="D217" s="196" t="s">
        <v>156</v>
      </c>
      <c r="E217" s="219" t="s">
        <v>19</v>
      </c>
      <c r="F217" s="220" t="s">
        <v>301</v>
      </c>
      <c r="G217" s="218"/>
      <c r="H217" s="219" t="s">
        <v>19</v>
      </c>
      <c r="I217" s="221"/>
      <c r="J217" s="218"/>
      <c r="K217" s="218"/>
      <c r="L217" s="222"/>
      <c r="M217" s="223"/>
      <c r="N217" s="224"/>
      <c r="O217" s="224"/>
      <c r="P217" s="224"/>
      <c r="Q217" s="224"/>
      <c r="R217" s="224"/>
      <c r="S217" s="224"/>
      <c r="T217" s="225"/>
      <c r="AT217" s="226" t="s">
        <v>156</v>
      </c>
      <c r="AU217" s="226" t="s">
        <v>145</v>
      </c>
      <c r="AV217" s="15" t="s">
        <v>85</v>
      </c>
      <c r="AW217" s="15" t="s">
        <v>37</v>
      </c>
      <c r="AX217" s="15" t="s">
        <v>77</v>
      </c>
      <c r="AY217" s="226" t="s">
        <v>144</v>
      </c>
    </row>
    <row r="218" spans="1:65" s="13" customFormat="1">
      <c r="B218" s="194"/>
      <c r="C218" s="195"/>
      <c r="D218" s="196" t="s">
        <v>156</v>
      </c>
      <c r="E218" s="197" t="s">
        <v>19</v>
      </c>
      <c r="F218" s="198" t="s">
        <v>302</v>
      </c>
      <c r="G218" s="195"/>
      <c r="H218" s="199">
        <v>14.32</v>
      </c>
      <c r="I218" s="200"/>
      <c r="J218" s="195"/>
      <c r="K218" s="195"/>
      <c r="L218" s="201"/>
      <c r="M218" s="202"/>
      <c r="N218" s="203"/>
      <c r="O218" s="203"/>
      <c r="P218" s="203"/>
      <c r="Q218" s="203"/>
      <c r="R218" s="203"/>
      <c r="S218" s="203"/>
      <c r="T218" s="204"/>
      <c r="AT218" s="205" t="s">
        <v>156</v>
      </c>
      <c r="AU218" s="205" t="s">
        <v>145</v>
      </c>
      <c r="AV218" s="13" t="s">
        <v>87</v>
      </c>
      <c r="AW218" s="13" t="s">
        <v>37</v>
      </c>
      <c r="AX218" s="13" t="s">
        <v>77</v>
      </c>
      <c r="AY218" s="205" t="s">
        <v>144</v>
      </c>
    </row>
    <row r="219" spans="1:65" s="13" customFormat="1">
      <c r="B219" s="194"/>
      <c r="C219" s="195"/>
      <c r="D219" s="196" t="s">
        <v>156</v>
      </c>
      <c r="E219" s="197" t="s">
        <v>19</v>
      </c>
      <c r="F219" s="198" t="s">
        <v>303</v>
      </c>
      <c r="G219" s="195"/>
      <c r="H219" s="199">
        <v>16.34</v>
      </c>
      <c r="I219" s="200"/>
      <c r="J219" s="195"/>
      <c r="K219" s="195"/>
      <c r="L219" s="201"/>
      <c r="M219" s="202"/>
      <c r="N219" s="203"/>
      <c r="O219" s="203"/>
      <c r="P219" s="203"/>
      <c r="Q219" s="203"/>
      <c r="R219" s="203"/>
      <c r="S219" s="203"/>
      <c r="T219" s="204"/>
      <c r="AT219" s="205" t="s">
        <v>156</v>
      </c>
      <c r="AU219" s="205" t="s">
        <v>145</v>
      </c>
      <c r="AV219" s="13" t="s">
        <v>87</v>
      </c>
      <c r="AW219" s="13" t="s">
        <v>37</v>
      </c>
      <c r="AX219" s="13" t="s">
        <v>77</v>
      </c>
      <c r="AY219" s="205" t="s">
        <v>144</v>
      </c>
    </row>
    <row r="220" spans="1:65" s="13" customFormat="1">
      <c r="B220" s="194"/>
      <c r="C220" s="195"/>
      <c r="D220" s="196" t="s">
        <v>156</v>
      </c>
      <c r="E220" s="197" t="s">
        <v>19</v>
      </c>
      <c r="F220" s="198" t="s">
        <v>304</v>
      </c>
      <c r="G220" s="195"/>
      <c r="H220" s="199">
        <v>16.22</v>
      </c>
      <c r="I220" s="200"/>
      <c r="J220" s="195"/>
      <c r="K220" s="195"/>
      <c r="L220" s="201"/>
      <c r="M220" s="202"/>
      <c r="N220" s="203"/>
      <c r="O220" s="203"/>
      <c r="P220" s="203"/>
      <c r="Q220" s="203"/>
      <c r="R220" s="203"/>
      <c r="S220" s="203"/>
      <c r="T220" s="204"/>
      <c r="AT220" s="205" t="s">
        <v>156</v>
      </c>
      <c r="AU220" s="205" t="s">
        <v>145</v>
      </c>
      <c r="AV220" s="13" t="s">
        <v>87</v>
      </c>
      <c r="AW220" s="13" t="s">
        <v>37</v>
      </c>
      <c r="AX220" s="13" t="s">
        <v>77</v>
      </c>
      <c r="AY220" s="205" t="s">
        <v>144</v>
      </c>
    </row>
    <row r="221" spans="1:65" s="13" customFormat="1">
      <c r="B221" s="194"/>
      <c r="C221" s="195"/>
      <c r="D221" s="196" t="s">
        <v>156</v>
      </c>
      <c r="E221" s="197" t="s">
        <v>19</v>
      </c>
      <c r="F221" s="198" t="s">
        <v>305</v>
      </c>
      <c r="G221" s="195"/>
      <c r="H221" s="199">
        <v>16.36</v>
      </c>
      <c r="I221" s="200"/>
      <c r="J221" s="195"/>
      <c r="K221" s="195"/>
      <c r="L221" s="201"/>
      <c r="M221" s="202"/>
      <c r="N221" s="203"/>
      <c r="O221" s="203"/>
      <c r="P221" s="203"/>
      <c r="Q221" s="203"/>
      <c r="R221" s="203"/>
      <c r="S221" s="203"/>
      <c r="T221" s="204"/>
      <c r="AT221" s="205" t="s">
        <v>156</v>
      </c>
      <c r="AU221" s="205" t="s">
        <v>145</v>
      </c>
      <c r="AV221" s="13" t="s">
        <v>87</v>
      </c>
      <c r="AW221" s="13" t="s">
        <v>37</v>
      </c>
      <c r="AX221" s="13" t="s">
        <v>77</v>
      </c>
      <c r="AY221" s="205" t="s">
        <v>144</v>
      </c>
    </row>
    <row r="222" spans="1:65" s="13" customFormat="1">
      <c r="B222" s="194"/>
      <c r="C222" s="195"/>
      <c r="D222" s="196" t="s">
        <v>156</v>
      </c>
      <c r="E222" s="197" t="s">
        <v>19</v>
      </c>
      <c r="F222" s="198" t="s">
        <v>306</v>
      </c>
      <c r="G222" s="195"/>
      <c r="H222" s="199">
        <v>14.96</v>
      </c>
      <c r="I222" s="200"/>
      <c r="J222" s="195"/>
      <c r="K222" s="195"/>
      <c r="L222" s="201"/>
      <c r="M222" s="202"/>
      <c r="N222" s="203"/>
      <c r="O222" s="203"/>
      <c r="P222" s="203"/>
      <c r="Q222" s="203"/>
      <c r="R222" s="203"/>
      <c r="S222" s="203"/>
      <c r="T222" s="204"/>
      <c r="AT222" s="205" t="s">
        <v>156</v>
      </c>
      <c r="AU222" s="205" t="s">
        <v>145</v>
      </c>
      <c r="AV222" s="13" t="s">
        <v>87</v>
      </c>
      <c r="AW222" s="13" t="s">
        <v>37</v>
      </c>
      <c r="AX222" s="13" t="s">
        <v>77</v>
      </c>
      <c r="AY222" s="205" t="s">
        <v>144</v>
      </c>
    </row>
    <row r="223" spans="1:65" s="13" customFormat="1">
      <c r="B223" s="194"/>
      <c r="C223" s="195"/>
      <c r="D223" s="196" t="s">
        <v>156</v>
      </c>
      <c r="E223" s="197" t="s">
        <v>19</v>
      </c>
      <c r="F223" s="198" t="s">
        <v>307</v>
      </c>
      <c r="G223" s="195"/>
      <c r="H223" s="199">
        <v>16.16</v>
      </c>
      <c r="I223" s="200"/>
      <c r="J223" s="195"/>
      <c r="K223" s="195"/>
      <c r="L223" s="201"/>
      <c r="M223" s="202"/>
      <c r="N223" s="203"/>
      <c r="O223" s="203"/>
      <c r="P223" s="203"/>
      <c r="Q223" s="203"/>
      <c r="R223" s="203"/>
      <c r="S223" s="203"/>
      <c r="T223" s="204"/>
      <c r="AT223" s="205" t="s">
        <v>156</v>
      </c>
      <c r="AU223" s="205" t="s">
        <v>145</v>
      </c>
      <c r="AV223" s="13" t="s">
        <v>87</v>
      </c>
      <c r="AW223" s="13" t="s">
        <v>37</v>
      </c>
      <c r="AX223" s="13" t="s">
        <v>77</v>
      </c>
      <c r="AY223" s="205" t="s">
        <v>144</v>
      </c>
    </row>
    <row r="224" spans="1:65" s="13" customFormat="1">
      <c r="B224" s="194"/>
      <c r="C224" s="195"/>
      <c r="D224" s="196" t="s">
        <v>156</v>
      </c>
      <c r="E224" s="197" t="s">
        <v>19</v>
      </c>
      <c r="F224" s="198" t="s">
        <v>308</v>
      </c>
      <c r="G224" s="195"/>
      <c r="H224" s="199">
        <v>12.22</v>
      </c>
      <c r="I224" s="200"/>
      <c r="J224" s="195"/>
      <c r="K224" s="195"/>
      <c r="L224" s="201"/>
      <c r="M224" s="202"/>
      <c r="N224" s="203"/>
      <c r="O224" s="203"/>
      <c r="P224" s="203"/>
      <c r="Q224" s="203"/>
      <c r="R224" s="203"/>
      <c r="S224" s="203"/>
      <c r="T224" s="204"/>
      <c r="AT224" s="205" t="s">
        <v>156</v>
      </c>
      <c r="AU224" s="205" t="s">
        <v>145</v>
      </c>
      <c r="AV224" s="13" t="s">
        <v>87</v>
      </c>
      <c r="AW224" s="13" t="s">
        <v>37</v>
      </c>
      <c r="AX224" s="13" t="s">
        <v>77</v>
      </c>
      <c r="AY224" s="205" t="s">
        <v>144</v>
      </c>
    </row>
    <row r="225" spans="2:63" s="13" customFormat="1">
      <c r="B225" s="194"/>
      <c r="C225" s="195"/>
      <c r="D225" s="196" t="s">
        <v>156</v>
      </c>
      <c r="E225" s="197" t="s">
        <v>19</v>
      </c>
      <c r="F225" s="198" t="s">
        <v>309</v>
      </c>
      <c r="G225" s="195"/>
      <c r="H225" s="199">
        <v>7.88</v>
      </c>
      <c r="I225" s="200"/>
      <c r="J225" s="195"/>
      <c r="K225" s="195"/>
      <c r="L225" s="201"/>
      <c r="M225" s="202"/>
      <c r="N225" s="203"/>
      <c r="O225" s="203"/>
      <c r="P225" s="203"/>
      <c r="Q225" s="203"/>
      <c r="R225" s="203"/>
      <c r="S225" s="203"/>
      <c r="T225" s="204"/>
      <c r="AT225" s="205" t="s">
        <v>156</v>
      </c>
      <c r="AU225" s="205" t="s">
        <v>145</v>
      </c>
      <c r="AV225" s="13" t="s">
        <v>87</v>
      </c>
      <c r="AW225" s="13" t="s">
        <v>37</v>
      </c>
      <c r="AX225" s="13" t="s">
        <v>77</v>
      </c>
      <c r="AY225" s="205" t="s">
        <v>144</v>
      </c>
    </row>
    <row r="226" spans="2:63" s="13" customFormat="1">
      <c r="B226" s="194"/>
      <c r="C226" s="195"/>
      <c r="D226" s="196" t="s">
        <v>156</v>
      </c>
      <c r="E226" s="197" t="s">
        <v>19</v>
      </c>
      <c r="F226" s="198" t="s">
        <v>310</v>
      </c>
      <c r="G226" s="195"/>
      <c r="H226" s="199">
        <v>20.54</v>
      </c>
      <c r="I226" s="200"/>
      <c r="J226" s="195"/>
      <c r="K226" s="195"/>
      <c r="L226" s="201"/>
      <c r="M226" s="202"/>
      <c r="N226" s="203"/>
      <c r="O226" s="203"/>
      <c r="P226" s="203"/>
      <c r="Q226" s="203"/>
      <c r="R226" s="203"/>
      <c r="S226" s="203"/>
      <c r="T226" s="204"/>
      <c r="AT226" s="205" t="s">
        <v>156</v>
      </c>
      <c r="AU226" s="205" t="s">
        <v>145</v>
      </c>
      <c r="AV226" s="13" t="s">
        <v>87</v>
      </c>
      <c r="AW226" s="13" t="s">
        <v>37</v>
      </c>
      <c r="AX226" s="13" t="s">
        <v>77</v>
      </c>
      <c r="AY226" s="205" t="s">
        <v>144</v>
      </c>
    </row>
    <row r="227" spans="2:63" s="13" customFormat="1">
      <c r="B227" s="194"/>
      <c r="C227" s="195"/>
      <c r="D227" s="196" t="s">
        <v>156</v>
      </c>
      <c r="E227" s="197" t="s">
        <v>19</v>
      </c>
      <c r="F227" s="198" t="s">
        <v>311</v>
      </c>
      <c r="G227" s="195"/>
      <c r="H227" s="199">
        <v>16.25</v>
      </c>
      <c r="I227" s="200"/>
      <c r="J227" s="195"/>
      <c r="K227" s="195"/>
      <c r="L227" s="201"/>
      <c r="M227" s="202"/>
      <c r="N227" s="203"/>
      <c r="O227" s="203"/>
      <c r="P227" s="203"/>
      <c r="Q227" s="203"/>
      <c r="R227" s="203"/>
      <c r="S227" s="203"/>
      <c r="T227" s="204"/>
      <c r="AT227" s="205" t="s">
        <v>156</v>
      </c>
      <c r="AU227" s="205" t="s">
        <v>145</v>
      </c>
      <c r="AV227" s="13" t="s">
        <v>87</v>
      </c>
      <c r="AW227" s="13" t="s">
        <v>37</v>
      </c>
      <c r="AX227" s="13" t="s">
        <v>77</v>
      </c>
      <c r="AY227" s="205" t="s">
        <v>144</v>
      </c>
    </row>
    <row r="228" spans="2:63" s="13" customFormat="1">
      <c r="B228" s="194"/>
      <c r="C228" s="195"/>
      <c r="D228" s="196" t="s">
        <v>156</v>
      </c>
      <c r="E228" s="197" t="s">
        <v>19</v>
      </c>
      <c r="F228" s="198" t="s">
        <v>312</v>
      </c>
      <c r="G228" s="195"/>
      <c r="H228" s="199">
        <v>14.99</v>
      </c>
      <c r="I228" s="200"/>
      <c r="J228" s="195"/>
      <c r="K228" s="195"/>
      <c r="L228" s="201"/>
      <c r="M228" s="202"/>
      <c r="N228" s="203"/>
      <c r="O228" s="203"/>
      <c r="P228" s="203"/>
      <c r="Q228" s="203"/>
      <c r="R228" s="203"/>
      <c r="S228" s="203"/>
      <c r="T228" s="204"/>
      <c r="AT228" s="205" t="s">
        <v>156</v>
      </c>
      <c r="AU228" s="205" t="s">
        <v>145</v>
      </c>
      <c r="AV228" s="13" t="s">
        <v>87</v>
      </c>
      <c r="AW228" s="13" t="s">
        <v>37</v>
      </c>
      <c r="AX228" s="13" t="s">
        <v>77</v>
      </c>
      <c r="AY228" s="205" t="s">
        <v>144</v>
      </c>
    </row>
    <row r="229" spans="2:63" s="13" customFormat="1">
      <c r="B229" s="194"/>
      <c r="C229" s="195"/>
      <c r="D229" s="196" t="s">
        <v>156</v>
      </c>
      <c r="E229" s="197" t="s">
        <v>19</v>
      </c>
      <c r="F229" s="198" t="s">
        <v>313</v>
      </c>
      <c r="G229" s="195"/>
      <c r="H229" s="199">
        <v>15.46</v>
      </c>
      <c r="I229" s="200"/>
      <c r="J229" s="195"/>
      <c r="K229" s="195"/>
      <c r="L229" s="201"/>
      <c r="M229" s="202"/>
      <c r="N229" s="203"/>
      <c r="O229" s="203"/>
      <c r="P229" s="203"/>
      <c r="Q229" s="203"/>
      <c r="R229" s="203"/>
      <c r="S229" s="203"/>
      <c r="T229" s="204"/>
      <c r="AT229" s="205" t="s">
        <v>156</v>
      </c>
      <c r="AU229" s="205" t="s">
        <v>145</v>
      </c>
      <c r="AV229" s="13" t="s">
        <v>87</v>
      </c>
      <c r="AW229" s="13" t="s">
        <v>37</v>
      </c>
      <c r="AX229" s="13" t="s">
        <v>77</v>
      </c>
      <c r="AY229" s="205" t="s">
        <v>144</v>
      </c>
    </row>
    <row r="230" spans="2:63" s="13" customFormat="1">
      <c r="B230" s="194"/>
      <c r="C230" s="195"/>
      <c r="D230" s="196" t="s">
        <v>156</v>
      </c>
      <c r="E230" s="197" t="s">
        <v>19</v>
      </c>
      <c r="F230" s="198" t="s">
        <v>314</v>
      </c>
      <c r="G230" s="195"/>
      <c r="H230" s="199">
        <v>3.76</v>
      </c>
      <c r="I230" s="200"/>
      <c r="J230" s="195"/>
      <c r="K230" s="195"/>
      <c r="L230" s="201"/>
      <c r="M230" s="202"/>
      <c r="N230" s="203"/>
      <c r="O230" s="203"/>
      <c r="P230" s="203"/>
      <c r="Q230" s="203"/>
      <c r="R230" s="203"/>
      <c r="S230" s="203"/>
      <c r="T230" s="204"/>
      <c r="AT230" s="205" t="s">
        <v>156</v>
      </c>
      <c r="AU230" s="205" t="s">
        <v>145</v>
      </c>
      <c r="AV230" s="13" t="s">
        <v>87</v>
      </c>
      <c r="AW230" s="13" t="s">
        <v>37</v>
      </c>
      <c r="AX230" s="13" t="s">
        <v>77</v>
      </c>
      <c r="AY230" s="205" t="s">
        <v>144</v>
      </c>
    </row>
    <row r="231" spans="2:63" s="13" customFormat="1">
      <c r="B231" s="194"/>
      <c r="C231" s="195"/>
      <c r="D231" s="196" t="s">
        <v>156</v>
      </c>
      <c r="E231" s="197" t="s">
        <v>19</v>
      </c>
      <c r="F231" s="198" t="s">
        <v>315</v>
      </c>
      <c r="G231" s="195"/>
      <c r="H231" s="199">
        <v>13.45</v>
      </c>
      <c r="I231" s="200"/>
      <c r="J231" s="195"/>
      <c r="K231" s="195"/>
      <c r="L231" s="201"/>
      <c r="M231" s="202"/>
      <c r="N231" s="203"/>
      <c r="O231" s="203"/>
      <c r="P231" s="203"/>
      <c r="Q231" s="203"/>
      <c r="R231" s="203"/>
      <c r="S231" s="203"/>
      <c r="T231" s="204"/>
      <c r="AT231" s="205" t="s">
        <v>156</v>
      </c>
      <c r="AU231" s="205" t="s">
        <v>145</v>
      </c>
      <c r="AV231" s="13" t="s">
        <v>87</v>
      </c>
      <c r="AW231" s="13" t="s">
        <v>37</v>
      </c>
      <c r="AX231" s="13" t="s">
        <v>77</v>
      </c>
      <c r="AY231" s="205" t="s">
        <v>144</v>
      </c>
    </row>
    <row r="232" spans="2:63" s="13" customFormat="1">
      <c r="B232" s="194"/>
      <c r="C232" s="195"/>
      <c r="D232" s="196" t="s">
        <v>156</v>
      </c>
      <c r="E232" s="197" t="s">
        <v>19</v>
      </c>
      <c r="F232" s="198" t="s">
        <v>316</v>
      </c>
      <c r="G232" s="195"/>
      <c r="H232" s="199">
        <v>7.74</v>
      </c>
      <c r="I232" s="200"/>
      <c r="J232" s="195"/>
      <c r="K232" s="195"/>
      <c r="L232" s="201"/>
      <c r="M232" s="202"/>
      <c r="N232" s="203"/>
      <c r="O232" s="203"/>
      <c r="P232" s="203"/>
      <c r="Q232" s="203"/>
      <c r="R232" s="203"/>
      <c r="S232" s="203"/>
      <c r="T232" s="204"/>
      <c r="AT232" s="205" t="s">
        <v>156</v>
      </c>
      <c r="AU232" s="205" t="s">
        <v>145</v>
      </c>
      <c r="AV232" s="13" t="s">
        <v>87</v>
      </c>
      <c r="AW232" s="13" t="s">
        <v>37</v>
      </c>
      <c r="AX232" s="13" t="s">
        <v>77</v>
      </c>
      <c r="AY232" s="205" t="s">
        <v>144</v>
      </c>
    </row>
    <row r="233" spans="2:63" s="13" customFormat="1">
      <c r="B233" s="194"/>
      <c r="C233" s="195"/>
      <c r="D233" s="196" t="s">
        <v>156</v>
      </c>
      <c r="E233" s="197" t="s">
        <v>19</v>
      </c>
      <c r="F233" s="198" t="s">
        <v>317</v>
      </c>
      <c r="G233" s="195"/>
      <c r="H233" s="199">
        <v>4.4400000000000004</v>
      </c>
      <c r="I233" s="200"/>
      <c r="J233" s="195"/>
      <c r="K233" s="195"/>
      <c r="L233" s="201"/>
      <c r="M233" s="202"/>
      <c r="N233" s="203"/>
      <c r="O233" s="203"/>
      <c r="P233" s="203"/>
      <c r="Q233" s="203"/>
      <c r="R233" s="203"/>
      <c r="S233" s="203"/>
      <c r="T233" s="204"/>
      <c r="AT233" s="205" t="s">
        <v>156</v>
      </c>
      <c r="AU233" s="205" t="s">
        <v>145</v>
      </c>
      <c r="AV233" s="13" t="s">
        <v>87</v>
      </c>
      <c r="AW233" s="13" t="s">
        <v>37</v>
      </c>
      <c r="AX233" s="13" t="s">
        <v>77</v>
      </c>
      <c r="AY233" s="205" t="s">
        <v>144</v>
      </c>
    </row>
    <row r="234" spans="2:63" s="13" customFormat="1">
      <c r="B234" s="194"/>
      <c r="C234" s="195"/>
      <c r="D234" s="196" t="s">
        <v>156</v>
      </c>
      <c r="E234" s="197" t="s">
        <v>19</v>
      </c>
      <c r="F234" s="198" t="s">
        <v>318</v>
      </c>
      <c r="G234" s="195"/>
      <c r="H234" s="199">
        <v>4.43</v>
      </c>
      <c r="I234" s="200"/>
      <c r="J234" s="195"/>
      <c r="K234" s="195"/>
      <c r="L234" s="201"/>
      <c r="M234" s="202"/>
      <c r="N234" s="203"/>
      <c r="O234" s="203"/>
      <c r="P234" s="203"/>
      <c r="Q234" s="203"/>
      <c r="R234" s="203"/>
      <c r="S234" s="203"/>
      <c r="T234" s="204"/>
      <c r="AT234" s="205" t="s">
        <v>156</v>
      </c>
      <c r="AU234" s="205" t="s">
        <v>145</v>
      </c>
      <c r="AV234" s="13" t="s">
        <v>87</v>
      </c>
      <c r="AW234" s="13" t="s">
        <v>37</v>
      </c>
      <c r="AX234" s="13" t="s">
        <v>77</v>
      </c>
      <c r="AY234" s="205" t="s">
        <v>144</v>
      </c>
    </row>
    <row r="235" spans="2:63" s="13" customFormat="1">
      <c r="B235" s="194"/>
      <c r="C235" s="195"/>
      <c r="D235" s="196" t="s">
        <v>156</v>
      </c>
      <c r="E235" s="197" t="s">
        <v>19</v>
      </c>
      <c r="F235" s="198" t="s">
        <v>319</v>
      </c>
      <c r="G235" s="195"/>
      <c r="H235" s="199">
        <v>2.39</v>
      </c>
      <c r="I235" s="200"/>
      <c r="J235" s="195"/>
      <c r="K235" s="195"/>
      <c r="L235" s="201"/>
      <c r="M235" s="202"/>
      <c r="N235" s="203"/>
      <c r="O235" s="203"/>
      <c r="P235" s="203"/>
      <c r="Q235" s="203"/>
      <c r="R235" s="203"/>
      <c r="S235" s="203"/>
      <c r="T235" s="204"/>
      <c r="AT235" s="205" t="s">
        <v>156</v>
      </c>
      <c r="AU235" s="205" t="s">
        <v>145</v>
      </c>
      <c r="AV235" s="13" t="s">
        <v>87</v>
      </c>
      <c r="AW235" s="13" t="s">
        <v>37</v>
      </c>
      <c r="AX235" s="13" t="s">
        <v>77</v>
      </c>
      <c r="AY235" s="205" t="s">
        <v>144</v>
      </c>
    </row>
    <row r="236" spans="2:63" s="13" customFormat="1">
      <c r="B236" s="194"/>
      <c r="C236" s="195"/>
      <c r="D236" s="196" t="s">
        <v>156</v>
      </c>
      <c r="E236" s="197" t="s">
        <v>19</v>
      </c>
      <c r="F236" s="198" t="s">
        <v>320</v>
      </c>
      <c r="G236" s="195"/>
      <c r="H236" s="199">
        <v>5.35</v>
      </c>
      <c r="I236" s="200"/>
      <c r="J236" s="195"/>
      <c r="K236" s="195"/>
      <c r="L236" s="201"/>
      <c r="M236" s="202"/>
      <c r="N236" s="203"/>
      <c r="O236" s="203"/>
      <c r="P236" s="203"/>
      <c r="Q236" s="203"/>
      <c r="R236" s="203"/>
      <c r="S236" s="203"/>
      <c r="T236" s="204"/>
      <c r="AT236" s="205" t="s">
        <v>156</v>
      </c>
      <c r="AU236" s="205" t="s">
        <v>145</v>
      </c>
      <c r="AV236" s="13" t="s">
        <v>87</v>
      </c>
      <c r="AW236" s="13" t="s">
        <v>37</v>
      </c>
      <c r="AX236" s="13" t="s">
        <v>77</v>
      </c>
      <c r="AY236" s="205" t="s">
        <v>144</v>
      </c>
    </row>
    <row r="237" spans="2:63" s="13" customFormat="1">
      <c r="B237" s="194"/>
      <c r="C237" s="195"/>
      <c r="D237" s="196" t="s">
        <v>156</v>
      </c>
      <c r="E237" s="197" t="s">
        <v>19</v>
      </c>
      <c r="F237" s="198" t="s">
        <v>321</v>
      </c>
      <c r="G237" s="195"/>
      <c r="H237" s="199">
        <v>2.5499999999999998</v>
      </c>
      <c r="I237" s="200"/>
      <c r="J237" s="195"/>
      <c r="K237" s="195"/>
      <c r="L237" s="201"/>
      <c r="M237" s="202"/>
      <c r="N237" s="203"/>
      <c r="O237" s="203"/>
      <c r="P237" s="203"/>
      <c r="Q237" s="203"/>
      <c r="R237" s="203"/>
      <c r="S237" s="203"/>
      <c r="T237" s="204"/>
      <c r="AT237" s="205" t="s">
        <v>156</v>
      </c>
      <c r="AU237" s="205" t="s">
        <v>145</v>
      </c>
      <c r="AV237" s="13" t="s">
        <v>87</v>
      </c>
      <c r="AW237" s="13" t="s">
        <v>37</v>
      </c>
      <c r="AX237" s="13" t="s">
        <v>77</v>
      </c>
      <c r="AY237" s="205" t="s">
        <v>144</v>
      </c>
    </row>
    <row r="238" spans="2:63" s="13" customFormat="1">
      <c r="B238" s="194"/>
      <c r="C238" s="195"/>
      <c r="D238" s="196" t="s">
        <v>156</v>
      </c>
      <c r="E238" s="197" t="s">
        <v>19</v>
      </c>
      <c r="F238" s="198" t="s">
        <v>322</v>
      </c>
      <c r="G238" s="195"/>
      <c r="H238" s="199">
        <v>1.1399999999999999</v>
      </c>
      <c r="I238" s="200"/>
      <c r="J238" s="195"/>
      <c r="K238" s="195"/>
      <c r="L238" s="201"/>
      <c r="M238" s="202"/>
      <c r="N238" s="203"/>
      <c r="O238" s="203"/>
      <c r="P238" s="203"/>
      <c r="Q238" s="203"/>
      <c r="R238" s="203"/>
      <c r="S238" s="203"/>
      <c r="T238" s="204"/>
      <c r="AT238" s="205" t="s">
        <v>156</v>
      </c>
      <c r="AU238" s="205" t="s">
        <v>145</v>
      </c>
      <c r="AV238" s="13" t="s">
        <v>87</v>
      </c>
      <c r="AW238" s="13" t="s">
        <v>37</v>
      </c>
      <c r="AX238" s="13" t="s">
        <v>77</v>
      </c>
      <c r="AY238" s="205" t="s">
        <v>144</v>
      </c>
    </row>
    <row r="239" spans="2:63" s="14" customFormat="1">
      <c r="B239" s="206"/>
      <c r="C239" s="207"/>
      <c r="D239" s="196" t="s">
        <v>156</v>
      </c>
      <c r="E239" s="208" t="s">
        <v>19</v>
      </c>
      <c r="F239" s="209" t="s">
        <v>158</v>
      </c>
      <c r="G239" s="207"/>
      <c r="H239" s="210">
        <v>226.94999999999996</v>
      </c>
      <c r="I239" s="211"/>
      <c r="J239" s="207"/>
      <c r="K239" s="207"/>
      <c r="L239" s="212"/>
      <c r="M239" s="213"/>
      <c r="N239" s="214"/>
      <c r="O239" s="214"/>
      <c r="P239" s="214"/>
      <c r="Q239" s="214"/>
      <c r="R239" s="214"/>
      <c r="S239" s="214"/>
      <c r="T239" s="215"/>
      <c r="AT239" s="216" t="s">
        <v>156</v>
      </c>
      <c r="AU239" s="216" t="s">
        <v>145</v>
      </c>
      <c r="AV239" s="14" t="s">
        <v>152</v>
      </c>
      <c r="AW239" s="14" t="s">
        <v>37</v>
      </c>
      <c r="AX239" s="14" t="s">
        <v>85</v>
      </c>
      <c r="AY239" s="216" t="s">
        <v>144</v>
      </c>
    </row>
    <row r="240" spans="2:63" s="12" customFormat="1" ht="22.9" customHeight="1">
      <c r="B240" s="160"/>
      <c r="C240" s="161"/>
      <c r="D240" s="162" t="s">
        <v>76</v>
      </c>
      <c r="E240" s="174" t="s">
        <v>323</v>
      </c>
      <c r="F240" s="174" t="s">
        <v>324</v>
      </c>
      <c r="G240" s="161"/>
      <c r="H240" s="161"/>
      <c r="I240" s="164"/>
      <c r="J240" s="175">
        <f>BK240</f>
        <v>0</v>
      </c>
      <c r="K240" s="161"/>
      <c r="L240" s="166"/>
      <c r="M240" s="167"/>
      <c r="N240" s="168"/>
      <c r="O240" s="168"/>
      <c r="P240" s="169">
        <f>SUM(P241:P251)</f>
        <v>0</v>
      </c>
      <c r="Q240" s="168"/>
      <c r="R240" s="169">
        <f>SUM(R241:R251)</f>
        <v>0</v>
      </c>
      <c r="S240" s="168"/>
      <c r="T240" s="170">
        <f>SUM(T241:T251)</f>
        <v>0</v>
      </c>
      <c r="AR240" s="171" t="s">
        <v>85</v>
      </c>
      <c r="AT240" s="172" t="s">
        <v>76</v>
      </c>
      <c r="AU240" s="172" t="s">
        <v>85</v>
      </c>
      <c r="AY240" s="171" t="s">
        <v>144</v>
      </c>
      <c r="BK240" s="173">
        <f>SUM(BK241:BK251)</f>
        <v>0</v>
      </c>
    </row>
    <row r="241" spans="1:65" s="2" customFormat="1" ht="37.9" customHeight="1">
      <c r="A241" s="37"/>
      <c r="B241" s="38"/>
      <c r="C241" s="176" t="s">
        <v>325</v>
      </c>
      <c r="D241" s="176" t="s">
        <v>147</v>
      </c>
      <c r="E241" s="177" t="s">
        <v>326</v>
      </c>
      <c r="F241" s="178" t="s">
        <v>327</v>
      </c>
      <c r="G241" s="179" t="s">
        <v>150</v>
      </c>
      <c r="H241" s="180">
        <v>89.287999999999997</v>
      </c>
      <c r="I241" s="181"/>
      <c r="J241" s="182">
        <f>ROUND(I241*H241,2)</f>
        <v>0</v>
      </c>
      <c r="K241" s="178" t="s">
        <v>151</v>
      </c>
      <c r="L241" s="42"/>
      <c r="M241" s="183" t="s">
        <v>19</v>
      </c>
      <c r="N241" s="184" t="s">
        <v>48</v>
      </c>
      <c r="O241" s="67"/>
      <c r="P241" s="185">
        <f>O241*H241</f>
        <v>0</v>
      </c>
      <c r="Q241" s="185">
        <v>0</v>
      </c>
      <c r="R241" s="185">
        <f>Q241*H241</f>
        <v>0</v>
      </c>
      <c r="S241" s="185">
        <v>0</v>
      </c>
      <c r="T241" s="186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87" t="s">
        <v>152</v>
      </c>
      <c r="AT241" s="187" t="s">
        <v>147</v>
      </c>
      <c r="AU241" s="187" t="s">
        <v>87</v>
      </c>
      <c r="AY241" s="20" t="s">
        <v>144</v>
      </c>
      <c r="BE241" s="188">
        <f>IF(N241="základní",J241,0)</f>
        <v>0</v>
      </c>
      <c r="BF241" s="188">
        <f>IF(N241="snížená",J241,0)</f>
        <v>0</v>
      </c>
      <c r="BG241" s="188">
        <f>IF(N241="zákl. přenesená",J241,0)</f>
        <v>0</v>
      </c>
      <c r="BH241" s="188">
        <f>IF(N241="sníž. přenesená",J241,0)</f>
        <v>0</v>
      </c>
      <c r="BI241" s="188">
        <f>IF(N241="nulová",J241,0)</f>
        <v>0</v>
      </c>
      <c r="BJ241" s="20" t="s">
        <v>85</v>
      </c>
      <c r="BK241" s="188">
        <f>ROUND(I241*H241,2)</f>
        <v>0</v>
      </c>
      <c r="BL241" s="20" t="s">
        <v>152</v>
      </c>
      <c r="BM241" s="187" t="s">
        <v>328</v>
      </c>
    </row>
    <row r="242" spans="1:65" s="2" customFormat="1">
      <c r="A242" s="37"/>
      <c r="B242" s="38"/>
      <c r="C242" s="39"/>
      <c r="D242" s="189" t="s">
        <v>154</v>
      </c>
      <c r="E242" s="39"/>
      <c r="F242" s="190" t="s">
        <v>329</v>
      </c>
      <c r="G242" s="39"/>
      <c r="H242" s="39"/>
      <c r="I242" s="191"/>
      <c r="J242" s="39"/>
      <c r="K242" s="39"/>
      <c r="L242" s="42"/>
      <c r="M242" s="192"/>
      <c r="N242" s="193"/>
      <c r="O242" s="67"/>
      <c r="P242" s="67"/>
      <c r="Q242" s="67"/>
      <c r="R242" s="67"/>
      <c r="S242" s="67"/>
      <c r="T242" s="68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20" t="s">
        <v>154</v>
      </c>
      <c r="AU242" s="20" t="s">
        <v>87</v>
      </c>
    </row>
    <row r="243" spans="1:65" s="2" customFormat="1" ht="16.5" customHeight="1">
      <c r="A243" s="37"/>
      <c r="B243" s="38"/>
      <c r="C243" s="176" t="s">
        <v>330</v>
      </c>
      <c r="D243" s="176" t="s">
        <v>147</v>
      </c>
      <c r="E243" s="177" t="s">
        <v>331</v>
      </c>
      <c r="F243" s="178" t="s">
        <v>332</v>
      </c>
      <c r="G243" s="179" t="s">
        <v>150</v>
      </c>
      <c r="H243" s="180">
        <v>89.287999999999997</v>
      </c>
      <c r="I243" s="181"/>
      <c r="J243" s="182">
        <f>ROUND(I243*H243,2)</f>
        <v>0</v>
      </c>
      <c r="K243" s="178" t="s">
        <v>151</v>
      </c>
      <c r="L243" s="42"/>
      <c r="M243" s="183" t="s">
        <v>19</v>
      </c>
      <c r="N243" s="184" t="s">
        <v>48</v>
      </c>
      <c r="O243" s="67"/>
      <c r="P243" s="185">
        <f>O243*H243</f>
        <v>0</v>
      </c>
      <c r="Q243" s="185">
        <v>0</v>
      </c>
      <c r="R243" s="185">
        <f>Q243*H243</f>
        <v>0</v>
      </c>
      <c r="S243" s="185">
        <v>0</v>
      </c>
      <c r="T243" s="186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87" t="s">
        <v>152</v>
      </c>
      <c r="AT243" s="187" t="s">
        <v>147</v>
      </c>
      <c r="AU243" s="187" t="s">
        <v>87</v>
      </c>
      <c r="AY243" s="20" t="s">
        <v>144</v>
      </c>
      <c r="BE243" s="188">
        <f>IF(N243="základní",J243,0)</f>
        <v>0</v>
      </c>
      <c r="BF243" s="188">
        <f>IF(N243="snížená",J243,0)</f>
        <v>0</v>
      </c>
      <c r="BG243" s="188">
        <f>IF(N243="zákl. přenesená",J243,0)</f>
        <v>0</v>
      </c>
      <c r="BH243" s="188">
        <f>IF(N243="sníž. přenesená",J243,0)</f>
        <v>0</v>
      </c>
      <c r="BI243" s="188">
        <f>IF(N243="nulová",J243,0)</f>
        <v>0</v>
      </c>
      <c r="BJ243" s="20" t="s">
        <v>85</v>
      </c>
      <c r="BK243" s="188">
        <f>ROUND(I243*H243,2)</f>
        <v>0</v>
      </c>
      <c r="BL243" s="20" t="s">
        <v>152</v>
      </c>
      <c r="BM243" s="187" t="s">
        <v>333</v>
      </c>
    </row>
    <row r="244" spans="1:65" s="2" customFormat="1">
      <c r="A244" s="37"/>
      <c r="B244" s="38"/>
      <c r="C244" s="39"/>
      <c r="D244" s="189" t="s">
        <v>154</v>
      </c>
      <c r="E244" s="39"/>
      <c r="F244" s="190" t="s">
        <v>334</v>
      </c>
      <c r="G244" s="39"/>
      <c r="H244" s="39"/>
      <c r="I244" s="191"/>
      <c r="J244" s="39"/>
      <c r="K244" s="39"/>
      <c r="L244" s="42"/>
      <c r="M244" s="192"/>
      <c r="N244" s="193"/>
      <c r="O244" s="67"/>
      <c r="P244" s="67"/>
      <c r="Q244" s="67"/>
      <c r="R244" s="67"/>
      <c r="S244" s="67"/>
      <c r="T244" s="68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20" t="s">
        <v>154</v>
      </c>
      <c r="AU244" s="20" t="s">
        <v>87</v>
      </c>
    </row>
    <row r="245" spans="1:65" s="2" customFormat="1" ht="33" customHeight="1">
      <c r="A245" s="37"/>
      <c r="B245" s="38"/>
      <c r="C245" s="176" t="s">
        <v>335</v>
      </c>
      <c r="D245" s="176" t="s">
        <v>147</v>
      </c>
      <c r="E245" s="177" t="s">
        <v>336</v>
      </c>
      <c r="F245" s="178" t="s">
        <v>337</v>
      </c>
      <c r="G245" s="179" t="s">
        <v>150</v>
      </c>
      <c r="H245" s="180">
        <v>89.287999999999997</v>
      </c>
      <c r="I245" s="181"/>
      <c r="J245" s="182">
        <f>ROUND(I245*H245,2)</f>
        <v>0</v>
      </c>
      <c r="K245" s="178" t="s">
        <v>151</v>
      </c>
      <c r="L245" s="42"/>
      <c r="M245" s="183" t="s">
        <v>19</v>
      </c>
      <c r="N245" s="184" t="s">
        <v>48</v>
      </c>
      <c r="O245" s="67"/>
      <c r="P245" s="185">
        <f>O245*H245</f>
        <v>0</v>
      </c>
      <c r="Q245" s="185">
        <v>0</v>
      </c>
      <c r="R245" s="185">
        <f>Q245*H245</f>
        <v>0</v>
      </c>
      <c r="S245" s="185">
        <v>0</v>
      </c>
      <c r="T245" s="186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7" t="s">
        <v>152</v>
      </c>
      <c r="AT245" s="187" t="s">
        <v>147</v>
      </c>
      <c r="AU245" s="187" t="s">
        <v>87</v>
      </c>
      <c r="AY245" s="20" t="s">
        <v>144</v>
      </c>
      <c r="BE245" s="188">
        <f>IF(N245="základní",J245,0)</f>
        <v>0</v>
      </c>
      <c r="BF245" s="188">
        <f>IF(N245="snížená",J245,0)</f>
        <v>0</v>
      </c>
      <c r="BG245" s="188">
        <f>IF(N245="zákl. přenesená",J245,0)</f>
        <v>0</v>
      </c>
      <c r="BH245" s="188">
        <f>IF(N245="sníž. přenesená",J245,0)</f>
        <v>0</v>
      </c>
      <c r="BI245" s="188">
        <f>IF(N245="nulová",J245,0)</f>
        <v>0</v>
      </c>
      <c r="BJ245" s="20" t="s">
        <v>85</v>
      </c>
      <c r="BK245" s="188">
        <f>ROUND(I245*H245,2)</f>
        <v>0</v>
      </c>
      <c r="BL245" s="20" t="s">
        <v>152</v>
      </c>
      <c r="BM245" s="187" t="s">
        <v>338</v>
      </c>
    </row>
    <row r="246" spans="1:65" s="2" customFormat="1">
      <c r="A246" s="37"/>
      <c r="B246" s="38"/>
      <c r="C246" s="39"/>
      <c r="D246" s="189" t="s">
        <v>154</v>
      </c>
      <c r="E246" s="39"/>
      <c r="F246" s="190" t="s">
        <v>339</v>
      </c>
      <c r="G246" s="39"/>
      <c r="H246" s="39"/>
      <c r="I246" s="191"/>
      <c r="J246" s="39"/>
      <c r="K246" s="39"/>
      <c r="L246" s="42"/>
      <c r="M246" s="192"/>
      <c r="N246" s="193"/>
      <c r="O246" s="67"/>
      <c r="P246" s="67"/>
      <c r="Q246" s="67"/>
      <c r="R246" s="67"/>
      <c r="S246" s="67"/>
      <c r="T246" s="68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20" t="s">
        <v>154</v>
      </c>
      <c r="AU246" s="20" t="s">
        <v>87</v>
      </c>
    </row>
    <row r="247" spans="1:65" s="2" customFormat="1" ht="24.2" customHeight="1">
      <c r="A247" s="37"/>
      <c r="B247" s="38"/>
      <c r="C247" s="176" t="s">
        <v>340</v>
      </c>
      <c r="D247" s="176" t="s">
        <v>147</v>
      </c>
      <c r="E247" s="177" t="s">
        <v>341</v>
      </c>
      <c r="F247" s="178" t="s">
        <v>342</v>
      </c>
      <c r="G247" s="179" t="s">
        <v>150</v>
      </c>
      <c r="H247" s="180">
        <v>803.59199999999998</v>
      </c>
      <c r="I247" s="181"/>
      <c r="J247" s="182">
        <f>ROUND(I247*H247,2)</f>
        <v>0</v>
      </c>
      <c r="K247" s="178" t="s">
        <v>151</v>
      </c>
      <c r="L247" s="42"/>
      <c r="M247" s="183" t="s">
        <v>19</v>
      </c>
      <c r="N247" s="184" t="s">
        <v>48</v>
      </c>
      <c r="O247" s="67"/>
      <c r="P247" s="185">
        <f>O247*H247</f>
        <v>0</v>
      </c>
      <c r="Q247" s="185">
        <v>0</v>
      </c>
      <c r="R247" s="185">
        <f>Q247*H247</f>
        <v>0</v>
      </c>
      <c r="S247" s="185">
        <v>0</v>
      </c>
      <c r="T247" s="186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7" t="s">
        <v>152</v>
      </c>
      <c r="AT247" s="187" t="s">
        <v>147</v>
      </c>
      <c r="AU247" s="187" t="s">
        <v>87</v>
      </c>
      <c r="AY247" s="20" t="s">
        <v>144</v>
      </c>
      <c r="BE247" s="188">
        <f>IF(N247="základní",J247,0)</f>
        <v>0</v>
      </c>
      <c r="BF247" s="188">
        <f>IF(N247="snížená",J247,0)</f>
        <v>0</v>
      </c>
      <c r="BG247" s="188">
        <f>IF(N247="zákl. přenesená",J247,0)</f>
        <v>0</v>
      </c>
      <c r="BH247" s="188">
        <f>IF(N247="sníž. přenesená",J247,0)</f>
        <v>0</v>
      </c>
      <c r="BI247" s="188">
        <f>IF(N247="nulová",J247,0)</f>
        <v>0</v>
      </c>
      <c r="BJ247" s="20" t="s">
        <v>85</v>
      </c>
      <c r="BK247" s="188">
        <f>ROUND(I247*H247,2)</f>
        <v>0</v>
      </c>
      <c r="BL247" s="20" t="s">
        <v>152</v>
      </c>
      <c r="BM247" s="187" t="s">
        <v>343</v>
      </c>
    </row>
    <row r="248" spans="1:65" s="2" customFormat="1">
      <c r="A248" s="37"/>
      <c r="B248" s="38"/>
      <c r="C248" s="39"/>
      <c r="D248" s="189" t="s">
        <v>154</v>
      </c>
      <c r="E248" s="39"/>
      <c r="F248" s="190" t="s">
        <v>344</v>
      </c>
      <c r="G248" s="39"/>
      <c r="H248" s="39"/>
      <c r="I248" s="191"/>
      <c r="J248" s="39"/>
      <c r="K248" s="39"/>
      <c r="L248" s="42"/>
      <c r="M248" s="192"/>
      <c r="N248" s="193"/>
      <c r="O248" s="67"/>
      <c r="P248" s="67"/>
      <c r="Q248" s="67"/>
      <c r="R248" s="67"/>
      <c r="S248" s="67"/>
      <c r="T248" s="68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20" t="s">
        <v>154</v>
      </c>
      <c r="AU248" s="20" t="s">
        <v>87</v>
      </c>
    </row>
    <row r="249" spans="1:65" s="13" customFormat="1">
      <c r="B249" s="194"/>
      <c r="C249" s="195"/>
      <c r="D249" s="196" t="s">
        <v>156</v>
      </c>
      <c r="E249" s="195"/>
      <c r="F249" s="198" t="s">
        <v>345</v>
      </c>
      <c r="G249" s="195"/>
      <c r="H249" s="199">
        <v>803.59199999999998</v>
      </c>
      <c r="I249" s="200"/>
      <c r="J249" s="195"/>
      <c r="K249" s="195"/>
      <c r="L249" s="201"/>
      <c r="M249" s="202"/>
      <c r="N249" s="203"/>
      <c r="O249" s="203"/>
      <c r="P249" s="203"/>
      <c r="Q249" s="203"/>
      <c r="R249" s="203"/>
      <c r="S249" s="203"/>
      <c r="T249" s="204"/>
      <c r="AT249" s="205" t="s">
        <v>156</v>
      </c>
      <c r="AU249" s="205" t="s">
        <v>87</v>
      </c>
      <c r="AV249" s="13" t="s">
        <v>87</v>
      </c>
      <c r="AW249" s="13" t="s">
        <v>4</v>
      </c>
      <c r="AX249" s="13" t="s">
        <v>85</v>
      </c>
      <c r="AY249" s="205" t="s">
        <v>144</v>
      </c>
    </row>
    <row r="250" spans="1:65" s="2" customFormat="1" ht="44.25" customHeight="1">
      <c r="A250" s="37"/>
      <c r="B250" s="38"/>
      <c r="C250" s="176" t="s">
        <v>7</v>
      </c>
      <c r="D250" s="176" t="s">
        <v>147</v>
      </c>
      <c r="E250" s="177" t="s">
        <v>346</v>
      </c>
      <c r="F250" s="178" t="s">
        <v>347</v>
      </c>
      <c r="G250" s="179" t="s">
        <v>150</v>
      </c>
      <c r="H250" s="180">
        <v>89.287999999999997</v>
      </c>
      <c r="I250" s="181"/>
      <c r="J250" s="182">
        <f>ROUND(I250*H250,2)</f>
        <v>0</v>
      </c>
      <c r="K250" s="178" t="s">
        <v>151</v>
      </c>
      <c r="L250" s="42"/>
      <c r="M250" s="183" t="s">
        <v>19</v>
      </c>
      <c r="N250" s="184" t="s">
        <v>48</v>
      </c>
      <c r="O250" s="67"/>
      <c r="P250" s="185">
        <f>O250*H250</f>
        <v>0</v>
      </c>
      <c r="Q250" s="185">
        <v>0</v>
      </c>
      <c r="R250" s="185">
        <f>Q250*H250</f>
        <v>0</v>
      </c>
      <c r="S250" s="185">
        <v>0</v>
      </c>
      <c r="T250" s="186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7" t="s">
        <v>152</v>
      </c>
      <c r="AT250" s="187" t="s">
        <v>147</v>
      </c>
      <c r="AU250" s="187" t="s">
        <v>87</v>
      </c>
      <c r="AY250" s="20" t="s">
        <v>144</v>
      </c>
      <c r="BE250" s="188">
        <f>IF(N250="základní",J250,0)</f>
        <v>0</v>
      </c>
      <c r="BF250" s="188">
        <f>IF(N250="snížená",J250,0)</f>
        <v>0</v>
      </c>
      <c r="BG250" s="188">
        <f>IF(N250="zákl. přenesená",J250,0)</f>
        <v>0</v>
      </c>
      <c r="BH250" s="188">
        <f>IF(N250="sníž. přenesená",J250,0)</f>
        <v>0</v>
      </c>
      <c r="BI250" s="188">
        <f>IF(N250="nulová",J250,0)</f>
        <v>0</v>
      </c>
      <c r="BJ250" s="20" t="s">
        <v>85</v>
      </c>
      <c r="BK250" s="188">
        <f>ROUND(I250*H250,2)</f>
        <v>0</v>
      </c>
      <c r="BL250" s="20" t="s">
        <v>152</v>
      </c>
      <c r="BM250" s="187" t="s">
        <v>348</v>
      </c>
    </row>
    <row r="251" spans="1:65" s="2" customFormat="1">
      <c r="A251" s="37"/>
      <c r="B251" s="38"/>
      <c r="C251" s="39"/>
      <c r="D251" s="189" t="s">
        <v>154</v>
      </c>
      <c r="E251" s="39"/>
      <c r="F251" s="190" t="s">
        <v>349</v>
      </c>
      <c r="G251" s="39"/>
      <c r="H251" s="39"/>
      <c r="I251" s="191"/>
      <c r="J251" s="39"/>
      <c r="K251" s="39"/>
      <c r="L251" s="42"/>
      <c r="M251" s="192"/>
      <c r="N251" s="193"/>
      <c r="O251" s="67"/>
      <c r="P251" s="67"/>
      <c r="Q251" s="67"/>
      <c r="R251" s="67"/>
      <c r="S251" s="67"/>
      <c r="T251" s="68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20" t="s">
        <v>154</v>
      </c>
      <c r="AU251" s="20" t="s">
        <v>87</v>
      </c>
    </row>
    <row r="252" spans="1:65" s="12" customFormat="1" ht="22.9" customHeight="1">
      <c r="B252" s="160"/>
      <c r="C252" s="161"/>
      <c r="D252" s="162" t="s">
        <v>76</v>
      </c>
      <c r="E252" s="174" t="s">
        <v>350</v>
      </c>
      <c r="F252" s="174" t="s">
        <v>351</v>
      </c>
      <c r="G252" s="161"/>
      <c r="H252" s="161"/>
      <c r="I252" s="164"/>
      <c r="J252" s="175">
        <f>BK252</f>
        <v>0</v>
      </c>
      <c r="K252" s="161"/>
      <c r="L252" s="166"/>
      <c r="M252" s="167"/>
      <c r="N252" s="168"/>
      <c r="O252" s="168"/>
      <c r="P252" s="169">
        <f>SUM(P253:P254)</f>
        <v>0</v>
      </c>
      <c r="Q252" s="168"/>
      <c r="R252" s="169">
        <f>SUM(R253:R254)</f>
        <v>0</v>
      </c>
      <c r="S252" s="168"/>
      <c r="T252" s="170">
        <f>SUM(T253:T254)</f>
        <v>0</v>
      </c>
      <c r="AR252" s="171" t="s">
        <v>85</v>
      </c>
      <c r="AT252" s="172" t="s">
        <v>76</v>
      </c>
      <c r="AU252" s="172" t="s">
        <v>85</v>
      </c>
      <c r="AY252" s="171" t="s">
        <v>144</v>
      </c>
      <c r="BK252" s="173">
        <f>SUM(BK253:BK254)</f>
        <v>0</v>
      </c>
    </row>
    <row r="253" spans="1:65" s="2" customFormat="1" ht="55.5" customHeight="1">
      <c r="A253" s="37"/>
      <c r="B253" s="38"/>
      <c r="C253" s="176" t="s">
        <v>352</v>
      </c>
      <c r="D253" s="176" t="s">
        <v>147</v>
      </c>
      <c r="E253" s="177" t="s">
        <v>353</v>
      </c>
      <c r="F253" s="178" t="s">
        <v>354</v>
      </c>
      <c r="G253" s="179" t="s">
        <v>150</v>
      </c>
      <c r="H253" s="180">
        <v>3.9889999999999999</v>
      </c>
      <c r="I253" s="181"/>
      <c r="J253" s="182">
        <f>ROUND(I253*H253,2)</f>
        <v>0</v>
      </c>
      <c r="K253" s="178" t="s">
        <v>151</v>
      </c>
      <c r="L253" s="42"/>
      <c r="M253" s="183" t="s">
        <v>19</v>
      </c>
      <c r="N253" s="184" t="s">
        <v>48</v>
      </c>
      <c r="O253" s="67"/>
      <c r="P253" s="185">
        <f>O253*H253</f>
        <v>0</v>
      </c>
      <c r="Q253" s="185">
        <v>0</v>
      </c>
      <c r="R253" s="185">
        <f>Q253*H253</f>
        <v>0</v>
      </c>
      <c r="S253" s="185">
        <v>0</v>
      </c>
      <c r="T253" s="186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87" t="s">
        <v>152</v>
      </c>
      <c r="AT253" s="187" t="s">
        <v>147</v>
      </c>
      <c r="AU253" s="187" t="s">
        <v>87</v>
      </c>
      <c r="AY253" s="20" t="s">
        <v>144</v>
      </c>
      <c r="BE253" s="188">
        <f>IF(N253="základní",J253,0)</f>
        <v>0</v>
      </c>
      <c r="BF253" s="188">
        <f>IF(N253="snížená",J253,0)</f>
        <v>0</v>
      </c>
      <c r="BG253" s="188">
        <f>IF(N253="zákl. přenesená",J253,0)</f>
        <v>0</v>
      </c>
      <c r="BH253" s="188">
        <f>IF(N253="sníž. přenesená",J253,0)</f>
        <v>0</v>
      </c>
      <c r="BI253" s="188">
        <f>IF(N253="nulová",J253,0)</f>
        <v>0</v>
      </c>
      <c r="BJ253" s="20" t="s">
        <v>85</v>
      </c>
      <c r="BK253" s="188">
        <f>ROUND(I253*H253,2)</f>
        <v>0</v>
      </c>
      <c r="BL253" s="20" t="s">
        <v>152</v>
      </c>
      <c r="BM253" s="187" t="s">
        <v>355</v>
      </c>
    </row>
    <row r="254" spans="1:65" s="2" customFormat="1">
      <c r="A254" s="37"/>
      <c r="B254" s="38"/>
      <c r="C254" s="39"/>
      <c r="D254" s="189" t="s">
        <v>154</v>
      </c>
      <c r="E254" s="39"/>
      <c r="F254" s="190" t="s">
        <v>356</v>
      </c>
      <c r="G254" s="39"/>
      <c r="H254" s="39"/>
      <c r="I254" s="191"/>
      <c r="J254" s="39"/>
      <c r="K254" s="39"/>
      <c r="L254" s="42"/>
      <c r="M254" s="192"/>
      <c r="N254" s="193"/>
      <c r="O254" s="67"/>
      <c r="P254" s="67"/>
      <c r="Q254" s="67"/>
      <c r="R254" s="67"/>
      <c r="S254" s="67"/>
      <c r="T254" s="68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20" t="s">
        <v>154</v>
      </c>
      <c r="AU254" s="20" t="s">
        <v>87</v>
      </c>
    </row>
    <row r="255" spans="1:65" s="12" customFormat="1" ht="25.9" customHeight="1">
      <c r="B255" s="160"/>
      <c r="C255" s="161"/>
      <c r="D255" s="162" t="s">
        <v>76</v>
      </c>
      <c r="E255" s="163" t="s">
        <v>357</v>
      </c>
      <c r="F255" s="163" t="s">
        <v>358</v>
      </c>
      <c r="G255" s="161"/>
      <c r="H255" s="161"/>
      <c r="I255" s="164"/>
      <c r="J255" s="165">
        <f>BK255</f>
        <v>0</v>
      </c>
      <c r="K255" s="161"/>
      <c r="L255" s="166"/>
      <c r="M255" s="167"/>
      <c r="N255" s="168"/>
      <c r="O255" s="168"/>
      <c r="P255" s="169">
        <f>P256+P268+P273+P291+P322+P361+P379+P405</f>
        <v>0</v>
      </c>
      <c r="Q255" s="168"/>
      <c r="R255" s="169">
        <f>R256+R268+R273+R291+R322+R361+R379+R405</f>
        <v>0.54341220000000001</v>
      </c>
      <c r="S255" s="168"/>
      <c r="T255" s="170">
        <f>T256+T268+T273+T291+T322+T361+T379+T405</f>
        <v>8.1744508600000003</v>
      </c>
      <c r="AR255" s="171" t="s">
        <v>87</v>
      </c>
      <c r="AT255" s="172" t="s">
        <v>76</v>
      </c>
      <c r="AU255" s="172" t="s">
        <v>77</v>
      </c>
      <c r="AY255" s="171" t="s">
        <v>144</v>
      </c>
      <c r="BK255" s="173">
        <f>BK256+BK268+BK273+BK291+BK322+BK361+BK379+BK405</f>
        <v>0</v>
      </c>
    </row>
    <row r="256" spans="1:65" s="12" customFormat="1" ht="22.9" customHeight="1">
      <c r="B256" s="160"/>
      <c r="C256" s="161"/>
      <c r="D256" s="162" t="s">
        <v>76</v>
      </c>
      <c r="E256" s="174" t="s">
        <v>359</v>
      </c>
      <c r="F256" s="174" t="s">
        <v>360</v>
      </c>
      <c r="G256" s="161"/>
      <c r="H256" s="161"/>
      <c r="I256" s="164"/>
      <c r="J256" s="175">
        <f>BK256</f>
        <v>0</v>
      </c>
      <c r="K256" s="161"/>
      <c r="L256" s="166"/>
      <c r="M256" s="167"/>
      <c r="N256" s="168"/>
      <c r="O256" s="168"/>
      <c r="P256" s="169">
        <f>SUM(P257:P267)</f>
        <v>0</v>
      </c>
      <c r="Q256" s="168"/>
      <c r="R256" s="169">
        <f>SUM(R257:R267)</f>
        <v>0</v>
      </c>
      <c r="S256" s="168"/>
      <c r="T256" s="170">
        <f>SUM(T257:T267)</f>
        <v>0.33129249999999999</v>
      </c>
      <c r="AR256" s="171" t="s">
        <v>87</v>
      </c>
      <c r="AT256" s="172" t="s">
        <v>76</v>
      </c>
      <c r="AU256" s="172" t="s">
        <v>85</v>
      </c>
      <c r="AY256" s="171" t="s">
        <v>144</v>
      </c>
      <c r="BK256" s="173">
        <f>SUM(BK257:BK267)</f>
        <v>0</v>
      </c>
    </row>
    <row r="257" spans="1:65" s="2" customFormat="1" ht="49.15" customHeight="1">
      <c r="A257" s="37"/>
      <c r="B257" s="38"/>
      <c r="C257" s="176" t="s">
        <v>361</v>
      </c>
      <c r="D257" s="176" t="s">
        <v>147</v>
      </c>
      <c r="E257" s="177" t="s">
        <v>362</v>
      </c>
      <c r="F257" s="178" t="s">
        <v>363</v>
      </c>
      <c r="G257" s="179" t="s">
        <v>172</v>
      </c>
      <c r="H257" s="180">
        <v>19.25</v>
      </c>
      <c r="I257" s="181"/>
      <c r="J257" s="182">
        <f>ROUND(I257*H257,2)</f>
        <v>0</v>
      </c>
      <c r="K257" s="178" t="s">
        <v>151</v>
      </c>
      <c r="L257" s="42"/>
      <c r="M257" s="183" t="s">
        <v>19</v>
      </c>
      <c r="N257" s="184" t="s">
        <v>48</v>
      </c>
      <c r="O257" s="67"/>
      <c r="P257" s="185">
        <f>O257*H257</f>
        <v>0</v>
      </c>
      <c r="Q257" s="185">
        <v>0</v>
      </c>
      <c r="R257" s="185">
        <f>Q257*H257</f>
        <v>0</v>
      </c>
      <c r="S257" s="185">
        <v>1.721E-2</v>
      </c>
      <c r="T257" s="186">
        <f>S257*H257</f>
        <v>0.33129249999999999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87" t="s">
        <v>296</v>
      </c>
      <c r="AT257" s="187" t="s">
        <v>147</v>
      </c>
      <c r="AU257" s="187" t="s">
        <v>87</v>
      </c>
      <c r="AY257" s="20" t="s">
        <v>144</v>
      </c>
      <c r="BE257" s="188">
        <f>IF(N257="základní",J257,0)</f>
        <v>0</v>
      </c>
      <c r="BF257" s="188">
        <f>IF(N257="snížená",J257,0)</f>
        <v>0</v>
      </c>
      <c r="BG257" s="188">
        <f>IF(N257="zákl. přenesená",J257,0)</f>
        <v>0</v>
      </c>
      <c r="BH257" s="188">
        <f>IF(N257="sníž. přenesená",J257,0)</f>
        <v>0</v>
      </c>
      <c r="BI257" s="188">
        <f>IF(N257="nulová",J257,0)</f>
        <v>0</v>
      </c>
      <c r="BJ257" s="20" t="s">
        <v>85</v>
      </c>
      <c r="BK257" s="188">
        <f>ROUND(I257*H257,2)</f>
        <v>0</v>
      </c>
      <c r="BL257" s="20" t="s">
        <v>296</v>
      </c>
      <c r="BM257" s="187" t="s">
        <v>364</v>
      </c>
    </row>
    <row r="258" spans="1:65" s="2" customFormat="1">
      <c r="A258" s="37"/>
      <c r="B258" s="38"/>
      <c r="C258" s="39"/>
      <c r="D258" s="189" t="s">
        <v>154</v>
      </c>
      <c r="E258" s="39"/>
      <c r="F258" s="190" t="s">
        <v>365</v>
      </c>
      <c r="G258" s="39"/>
      <c r="H258" s="39"/>
      <c r="I258" s="191"/>
      <c r="J258" s="39"/>
      <c r="K258" s="39"/>
      <c r="L258" s="42"/>
      <c r="M258" s="192"/>
      <c r="N258" s="193"/>
      <c r="O258" s="67"/>
      <c r="P258" s="67"/>
      <c r="Q258" s="67"/>
      <c r="R258" s="67"/>
      <c r="S258" s="67"/>
      <c r="T258" s="68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20" t="s">
        <v>154</v>
      </c>
      <c r="AU258" s="20" t="s">
        <v>87</v>
      </c>
    </row>
    <row r="259" spans="1:65" s="15" customFormat="1">
      <c r="B259" s="217"/>
      <c r="C259" s="218"/>
      <c r="D259" s="196" t="s">
        <v>156</v>
      </c>
      <c r="E259" s="219" t="s">
        <v>19</v>
      </c>
      <c r="F259" s="220" t="s">
        <v>366</v>
      </c>
      <c r="G259" s="218"/>
      <c r="H259" s="219" t="s">
        <v>19</v>
      </c>
      <c r="I259" s="221"/>
      <c r="J259" s="218"/>
      <c r="K259" s="218"/>
      <c r="L259" s="222"/>
      <c r="M259" s="223"/>
      <c r="N259" s="224"/>
      <c r="O259" s="224"/>
      <c r="P259" s="224"/>
      <c r="Q259" s="224"/>
      <c r="R259" s="224"/>
      <c r="S259" s="224"/>
      <c r="T259" s="225"/>
      <c r="AT259" s="226" t="s">
        <v>156</v>
      </c>
      <c r="AU259" s="226" t="s">
        <v>87</v>
      </c>
      <c r="AV259" s="15" t="s">
        <v>85</v>
      </c>
      <c r="AW259" s="15" t="s">
        <v>37</v>
      </c>
      <c r="AX259" s="15" t="s">
        <v>77</v>
      </c>
      <c r="AY259" s="226" t="s">
        <v>144</v>
      </c>
    </row>
    <row r="260" spans="1:65" s="13" customFormat="1">
      <c r="B260" s="194"/>
      <c r="C260" s="195"/>
      <c r="D260" s="196" t="s">
        <v>156</v>
      </c>
      <c r="E260" s="197" t="s">
        <v>19</v>
      </c>
      <c r="F260" s="198" t="s">
        <v>367</v>
      </c>
      <c r="G260" s="195"/>
      <c r="H260" s="199">
        <v>2.75</v>
      </c>
      <c r="I260" s="200"/>
      <c r="J260" s="195"/>
      <c r="K260" s="195"/>
      <c r="L260" s="201"/>
      <c r="M260" s="202"/>
      <c r="N260" s="203"/>
      <c r="O260" s="203"/>
      <c r="P260" s="203"/>
      <c r="Q260" s="203"/>
      <c r="R260" s="203"/>
      <c r="S260" s="203"/>
      <c r="T260" s="204"/>
      <c r="AT260" s="205" t="s">
        <v>156</v>
      </c>
      <c r="AU260" s="205" t="s">
        <v>87</v>
      </c>
      <c r="AV260" s="13" t="s">
        <v>87</v>
      </c>
      <c r="AW260" s="13" t="s">
        <v>37</v>
      </c>
      <c r="AX260" s="13" t="s">
        <v>77</v>
      </c>
      <c r="AY260" s="205" t="s">
        <v>144</v>
      </c>
    </row>
    <row r="261" spans="1:65" s="13" customFormat="1">
      <c r="B261" s="194"/>
      <c r="C261" s="195"/>
      <c r="D261" s="196" t="s">
        <v>156</v>
      </c>
      <c r="E261" s="197" t="s">
        <v>19</v>
      </c>
      <c r="F261" s="198" t="s">
        <v>368</v>
      </c>
      <c r="G261" s="195"/>
      <c r="H261" s="199">
        <v>0.64</v>
      </c>
      <c r="I261" s="200"/>
      <c r="J261" s="195"/>
      <c r="K261" s="195"/>
      <c r="L261" s="201"/>
      <c r="M261" s="202"/>
      <c r="N261" s="203"/>
      <c r="O261" s="203"/>
      <c r="P261" s="203"/>
      <c r="Q261" s="203"/>
      <c r="R261" s="203"/>
      <c r="S261" s="203"/>
      <c r="T261" s="204"/>
      <c r="AT261" s="205" t="s">
        <v>156</v>
      </c>
      <c r="AU261" s="205" t="s">
        <v>87</v>
      </c>
      <c r="AV261" s="13" t="s">
        <v>87</v>
      </c>
      <c r="AW261" s="13" t="s">
        <v>37</v>
      </c>
      <c r="AX261" s="13" t="s">
        <v>77</v>
      </c>
      <c r="AY261" s="205" t="s">
        <v>144</v>
      </c>
    </row>
    <row r="262" spans="1:65" s="13" customFormat="1">
      <c r="B262" s="194"/>
      <c r="C262" s="195"/>
      <c r="D262" s="196" t="s">
        <v>156</v>
      </c>
      <c r="E262" s="197" t="s">
        <v>19</v>
      </c>
      <c r="F262" s="198" t="s">
        <v>318</v>
      </c>
      <c r="G262" s="195"/>
      <c r="H262" s="199">
        <v>4.43</v>
      </c>
      <c r="I262" s="200"/>
      <c r="J262" s="195"/>
      <c r="K262" s="195"/>
      <c r="L262" s="201"/>
      <c r="M262" s="202"/>
      <c r="N262" s="203"/>
      <c r="O262" s="203"/>
      <c r="P262" s="203"/>
      <c r="Q262" s="203"/>
      <c r="R262" s="203"/>
      <c r="S262" s="203"/>
      <c r="T262" s="204"/>
      <c r="AT262" s="205" t="s">
        <v>156</v>
      </c>
      <c r="AU262" s="205" t="s">
        <v>87</v>
      </c>
      <c r="AV262" s="13" t="s">
        <v>87</v>
      </c>
      <c r="AW262" s="13" t="s">
        <v>37</v>
      </c>
      <c r="AX262" s="13" t="s">
        <v>77</v>
      </c>
      <c r="AY262" s="205" t="s">
        <v>144</v>
      </c>
    </row>
    <row r="263" spans="1:65" s="13" customFormat="1">
      <c r="B263" s="194"/>
      <c r="C263" s="195"/>
      <c r="D263" s="196" t="s">
        <v>156</v>
      </c>
      <c r="E263" s="197" t="s">
        <v>19</v>
      </c>
      <c r="F263" s="198" t="s">
        <v>319</v>
      </c>
      <c r="G263" s="195"/>
      <c r="H263" s="199">
        <v>2.39</v>
      </c>
      <c r="I263" s="200"/>
      <c r="J263" s="195"/>
      <c r="K263" s="195"/>
      <c r="L263" s="201"/>
      <c r="M263" s="202"/>
      <c r="N263" s="203"/>
      <c r="O263" s="203"/>
      <c r="P263" s="203"/>
      <c r="Q263" s="203"/>
      <c r="R263" s="203"/>
      <c r="S263" s="203"/>
      <c r="T263" s="204"/>
      <c r="AT263" s="205" t="s">
        <v>156</v>
      </c>
      <c r="AU263" s="205" t="s">
        <v>87</v>
      </c>
      <c r="AV263" s="13" t="s">
        <v>87</v>
      </c>
      <c r="AW263" s="13" t="s">
        <v>37</v>
      </c>
      <c r="AX263" s="13" t="s">
        <v>77</v>
      </c>
      <c r="AY263" s="205" t="s">
        <v>144</v>
      </c>
    </row>
    <row r="264" spans="1:65" s="13" customFormat="1">
      <c r="B264" s="194"/>
      <c r="C264" s="195"/>
      <c r="D264" s="196" t="s">
        <v>156</v>
      </c>
      <c r="E264" s="197" t="s">
        <v>19</v>
      </c>
      <c r="F264" s="198" t="s">
        <v>320</v>
      </c>
      <c r="G264" s="195"/>
      <c r="H264" s="199">
        <v>5.35</v>
      </c>
      <c r="I264" s="200"/>
      <c r="J264" s="195"/>
      <c r="K264" s="195"/>
      <c r="L264" s="201"/>
      <c r="M264" s="202"/>
      <c r="N264" s="203"/>
      <c r="O264" s="203"/>
      <c r="P264" s="203"/>
      <c r="Q264" s="203"/>
      <c r="R264" s="203"/>
      <c r="S264" s="203"/>
      <c r="T264" s="204"/>
      <c r="AT264" s="205" t="s">
        <v>156</v>
      </c>
      <c r="AU264" s="205" t="s">
        <v>87</v>
      </c>
      <c r="AV264" s="13" t="s">
        <v>87</v>
      </c>
      <c r="AW264" s="13" t="s">
        <v>37</v>
      </c>
      <c r="AX264" s="13" t="s">
        <v>77</v>
      </c>
      <c r="AY264" s="205" t="s">
        <v>144</v>
      </c>
    </row>
    <row r="265" spans="1:65" s="13" customFormat="1">
      <c r="B265" s="194"/>
      <c r="C265" s="195"/>
      <c r="D265" s="196" t="s">
        <v>156</v>
      </c>
      <c r="E265" s="197" t="s">
        <v>19</v>
      </c>
      <c r="F265" s="198" t="s">
        <v>321</v>
      </c>
      <c r="G265" s="195"/>
      <c r="H265" s="199">
        <v>2.5499999999999998</v>
      </c>
      <c r="I265" s="200"/>
      <c r="J265" s="195"/>
      <c r="K265" s="195"/>
      <c r="L265" s="201"/>
      <c r="M265" s="202"/>
      <c r="N265" s="203"/>
      <c r="O265" s="203"/>
      <c r="P265" s="203"/>
      <c r="Q265" s="203"/>
      <c r="R265" s="203"/>
      <c r="S265" s="203"/>
      <c r="T265" s="204"/>
      <c r="AT265" s="205" t="s">
        <v>156</v>
      </c>
      <c r="AU265" s="205" t="s">
        <v>87</v>
      </c>
      <c r="AV265" s="13" t="s">
        <v>87</v>
      </c>
      <c r="AW265" s="13" t="s">
        <v>37</v>
      </c>
      <c r="AX265" s="13" t="s">
        <v>77</v>
      </c>
      <c r="AY265" s="205" t="s">
        <v>144</v>
      </c>
    </row>
    <row r="266" spans="1:65" s="13" customFormat="1">
      <c r="B266" s="194"/>
      <c r="C266" s="195"/>
      <c r="D266" s="196" t="s">
        <v>156</v>
      </c>
      <c r="E266" s="197" t="s">
        <v>19</v>
      </c>
      <c r="F266" s="198" t="s">
        <v>322</v>
      </c>
      <c r="G266" s="195"/>
      <c r="H266" s="199">
        <v>1.1399999999999999</v>
      </c>
      <c r="I266" s="200"/>
      <c r="J266" s="195"/>
      <c r="K266" s="195"/>
      <c r="L266" s="201"/>
      <c r="M266" s="202"/>
      <c r="N266" s="203"/>
      <c r="O266" s="203"/>
      <c r="P266" s="203"/>
      <c r="Q266" s="203"/>
      <c r="R266" s="203"/>
      <c r="S266" s="203"/>
      <c r="T266" s="204"/>
      <c r="AT266" s="205" t="s">
        <v>156</v>
      </c>
      <c r="AU266" s="205" t="s">
        <v>87</v>
      </c>
      <c r="AV266" s="13" t="s">
        <v>87</v>
      </c>
      <c r="AW266" s="13" t="s">
        <v>37</v>
      </c>
      <c r="AX266" s="13" t="s">
        <v>77</v>
      </c>
      <c r="AY266" s="205" t="s">
        <v>144</v>
      </c>
    </row>
    <row r="267" spans="1:65" s="14" customFormat="1">
      <c r="B267" s="206"/>
      <c r="C267" s="207"/>
      <c r="D267" s="196" t="s">
        <v>156</v>
      </c>
      <c r="E267" s="208" t="s">
        <v>19</v>
      </c>
      <c r="F267" s="209" t="s">
        <v>158</v>
      </c>
      <c r="G267" s="207"/>
      <c r="H267" s="210">
        <v>19.25</v>
      </c>
      <c r="I267" s="211"/>
      <c r="J267" s="207"/>
      <c r="K267" s="207"/>
      <c r="L267" s="212"/>
      <c r="M267" s="213"/>
      <c r="N267" s="214"/>
      <c r="O267" s="214"/>
      <c r="P267" s="214"/>
      <c r="Q267" s="214"/>
      <c r="R267" s="214"/>
      <c r="S267" s="214"/>
      <c r="T267" s="215"/>
      <c r="AT267" s="216" t="s">
        <v>156</v>
      </c>
      <c r="AU267" s="216" t="s">
        <v>87</v>
      </c>
      <c r="AV267" s="14" t="s">
        <v>152</v>
      </c>
      <c r="AW267" s="14" t="s">
        <v>37</v>
      </c>
      <c r="AX267" s="14" t="s">
        <v>85</v>
      </c>
      <c r="AY267" s="216" t="s">
        <v>144</v>
      </c>
    </row>
    <row r="268" spans="1:65" s="12" customFormat="1" ht="22.9" customHeight="1">
      <c r="B268" s="160"/>
      <c r="C268" s="161"/>
      <c r="D268" s="162" t="s">
        <v>76</v>
      </c>
      <c r="E268" s="174" t="s">
        <v>369</v>
      </c>
      <c r="F268" s="174" t="s">
        <v>370</v>
      </c>
      <c r="G268" s="161"/>
      <c r="H268" s="161"/>
      <c r="I268" s="164"/>
      <c r="J268" s="175">
        <f>BK268</f>
        <v>0</v>
      </c>
      <c r="K268" s="161"/>
      <c r="L268" s="166"/>
      <c r="M268" s="167"/>
      <c r="N268" s="168"/>
      <c r="O268" s="168"/>
      <c r="P268" s="169">
        <f>SUM(P269:P272)</f>
        <v>0</v>
      </c>
      <c r="Q268" s="168"/>
      <c r="R268" s="169">
        <f>SUM(R269:R272)</f>
        <v>0</v>
      </c>
      <c r="S268" s="168"/>
      <c r="T268" s="170">
        <f>SUM(T269:T272)</f>
        <v>0.52800000000000002</v>
      </c>
      <c r="AR268" s="171" t="s">
        <v>87</v>
      </c>
      <c r="AT268" s="172" t="s">
        <v>76</v>
      </c>
      <c r="AU268" s="172" t="s">
        <v>85</v>
      </c>
      <c r="AY268" s="171" t="s">
        <v>144</v>
      </c>
      <c r="BK268" s="173">
        <f>SUM(BK269:BK272)</f>
        <v>0</v>
      </c>
    </row>
    <row r="269" spans="1:65" s="2" customFormat="1" ht="24.2" customHeight="1">
      <c r="A269" s="37"/>
      <c r="B269" s="38"/>
      <c r="C269" s="176" t="s">
        <v>371</v>
      </c>
      <c r="D269" s="176" t="s">
        <v>147</v>
      </c>
      <c r="E269" s="177" t="s">
        <v>372</v>
      </c>
      <c r="F269" s="178" t="s">
        <v>373</v>
      </c>
      <c r="G269" s="179" t="s">
        <v>374</v>
      </c>
      <c r="H269" s="180">
        <v>22</v>
      </c>
      <c r="I269" s="181"/>
      <c r="J269" s="182">
        <f>ROUND(I269*H269,2)</f>
        <v>0</v>
      </c>
      <c r="K269" s="178" t="s">
        <v>151</v>
      </c>
      <c r="L269" s="42"/>
      <c r="M269" s="183" t="s">
        <v>19</v>
      </c>
      <c r="N269" s="184" t="s">
        <v>48</v>
      </c>
      <c r="O269" s="67"/>
      <c r="P269" s="185">
        <f>O269*H269</f>
        <v>0</v>
      </c>
      <c r="Q269" s="185">
        <v>0</v>
      </c>
      <c r="R269" s="185">
        <f>Q269*H269</f>
        <v>0</v>
      </c>
      <c r="S269" s="185">
        <v>2.4E-2</v>
      </c>
      <c r="T269" s="186">
        <f>S269*H269</f>
        <v>0.52800000000000002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87" t="s">
        <v>296</v>
      </c>
      <c r="AT269" s="187" t="s">
        <v>147</v>
      </c>
      <c r="AU269" s="187" t="s">
        <v>87</v>
      </c>
      <c r="AY269" s="20" t="s">
        <v>144</v>
      </c>
      <c r="BE269" s="188">
        <f>IF(N269="základní",J269,0)</f>
        <v>0</v>
      </c>
      <c r="BF269" s="188">
        <f>IF(N269="snížená",J269,0)</f>
        <v>0</v>
      </c>
      <c r="BG269" s="188">
        <f>IF(N269="zákl. přenesená",J269,0)</f>
        <v>0</v>
      </c>
      <c r="BH269" s="188">
        <f>IF(N269="sníž. přenesená",J269,0)</f>
        <v>0</v>
      </c>
      <c r="BI269" s="188">
        <f>IF(N269="nulová",J269,0)</f>
        <v>0</v>
      </c>
      <c r="BJ269" s="20" t="s">
        <v>85</v>
      </c>
      <c r="BK269" s="188">
        <f>ROUND(I269*H269,2)</f>
        <v>0</v>
      </c>
      <c r="BL269" s="20" t="s">
        <v>296</v>
      </c>
      <c r="BM269" s="187" t="s">
        <v>375</v>
      </c>
    </row>
    <row r="270" spans="1:65" s="2" customFormat="1">
      <c r="A270" s="37"/>
      <c r="B270" s="38"/>
      <c r="C270" s="39"/>
      <c r="D270" s="189" t="s">
        <v>154</v>
      </c>
      <c r="E270" s="39"/>
      <c r="F270" s="190" t="s">
        <v>376</v>
      </c>
      <c r="G270" s="39"/>
      <c r="H270" s="39"/>
      <c r="I270" s="191"/>
      <c r="J270" s="39"/>
      <c r="K270" s="39"/>
      <c r="L270" s="42"/>
      <c r="M270" s="192"/>
      <c r="N270" s="193"/>
      <c r="O270" s="67"/>
      <c r="P270" s="67"/>
      <c r="Q270" s="67"/>
      <c r="R270" s="67"/>
      <c r="S270" s="67"/>
      <c r="T270" s="68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20" t="s">
        <v>154</v>
      </c>
      <c r="AU270" s="20" t="s">
        <v>87</v>
      </c>
    </row>
    <row r="271" spans="1:65" s="13" customFormat="1">
      <c r="B271" s="194"/>
      <c r="C271" s="195"/>
      <c r="D271" s="196" t="s">
        <v>156</v>
      </c>
      <c r="E271" s="197" t="s">
        <v>19</v>
      </c>
      <c r="F271" s="198" t="s">
        <v>352</v>
      </c>
      <c r="G271" s="195"/>
      <c r="H271" s="199">
        <v>22</v>
      </c>
      <c r="I271" s="200"/>
      <c r="J271" s="195"/>
      <c r="K271" s="195"/>
      <c r="L271" s="201"/>
      <c r="M271" s="202"/>
      <c r="N271" s="203"/>
      <c r="O271" s="203"/>
      <c r="P271" s="203"/>
      <c r="Q271" s="203"/>
      <c r="R271" s="203"/>
      <c r="S271" s="203"/>
      <c r="T271" s="204"/>
      <c r="AT271" s="205" t="s">
        <v>156</v>
      </c>
      <c r="AU271" s="205" t="s">
        <v>87</v>
      </c>
      <c r="AV271" s="13" t="s">
        <v>87</v>
      </c>
      <c r="AW271" s="13" t="s">
        <v>37</v>
      </c>
      <c r="AX271" s="13" t="s">
        <v>77</v>
      </c>
      <c r="AY271" s="205" t="s">
        <v>144</v>
      </c>
    </row>
    <row r="272" spans="1:65" s="14" customFormat="1">
      <c r="B272" s="206"/>
      <c r="C272" s="207"/>
      <c r="D272" s="196" t="s">
        <v>156</v>
      </c>
      <c r="E272" s="208" t="s">
        <v>19</v>
      </c>
      <c r="F272" s="209" t="s">
        <v>158</v>
      </c>
      <c r="G272" s="207"/>
      <c r="H272" s="210">
        <v>22</v>
      </c>
      <c r="I272" s="211"/>
      <c r="J272" s="207"/>
      <c r="K272" s="207"/>
      <c r="L272" s="212"/>
      <c r="M272" s="213"/>
      <c r="N272" s="214"/>
      <c r="O272" s="214"/>
      <c r="P272" s="214"/>
      <c r="Q272" s="214"/>
      <c r="R272" s="214"/>
      <c r="S272" s="214"/>
      <c r="T272" s="215"/>
      <c r="AT272" s="216" t="s">
        <v>156</v>
      </c>
      <c r="AU272" s="216" t="s">
        <v>87</v>
      </c>
      <c r="AV272" s="14" t="s">
        <v>152</v>
      </c>
      <c r="AW272" s="14" t="s">
        <v>37</v>
      </c>
      <c r="AX272" s="14" t="s">
        <v>85</v>
      </c>
      <c r="AY272" s="216" t="s">
        <v>144</v>
      </c>
    </row>
    <row r="273" spans="1:65" s="12" customFormat="1" ht="22.9" customHeight="1">
      <c r="B273" s="160"/>
      <c r="C273" s="161"/>
      <c r="D273" s="162" t="s">
        <v>76</v>
      </c>
      <c r="E273" s="174" t="s">
        <v>377</v>
      </c>
      <c r="F273" s="174" t="s">
        <v>378</v>
      </c>
      <c r="G273" s="161"/>
      <c r="H273" s="161"/>
      <c r="I273" s="164"/>
      <c r="J273" s="175">
        <f>BK273</f>
        <v>0</v>
      </c>
      <c r="K273" s="161"/>
      <c r="L273" s="166"/>
      <c r="M273" s="167"/>
      <c r="N273" s="168"/>
      <c r="O273" s="168"/>
      <c r="P273" s="169">
        <f>SUM(P274:P290)</f>
        <v>0</v>
      </c>
      <c r="Q273" s="168"/>
      <c r="R273" s="169">
        <f>SUM(R274:R290)</f>
        <v>0</v>
      </c>
      <c r="S273" s="168"/>
      <c r="T273" s="170">
        <f>SUM(T274:T290)</f>
        <v>0.70016549999999989</v>
      </c>
      <c r="AR273" s="171" t="s">
        <v>87</v>
      </c>
      <c r="AT273" s="172" t="s">
        <v>76</v>
      </c>
      <c r="AU273" s="172" t="s">
        <v>85</v>
      </c>
      <c r="AY273" s="171" t="s">
        <v>144</v>
      </c>
      <c r="BK273" s="173">
        <f>SUM(BK274:BK290)</f>
        <v>0</v>
      </c>
    </row>
    <row r="274" spans="1:65" s="2" customFormat="1" ht="16.5" customHeight="1">
      <c r="A274" s="37"/>
      <c r="B274" s="38"/>
      <c r="C274" s="176" t="s">
        <v>379</v>
      </c>
      <c r="D274" s="176" t="s">
        <v>147</v>
      </c>
      <c r="E274" s="177" t="s">
        <v>380</v>
      </c>
      <c r="F274" s="178" t="s">
        <v>381</v>
      </c>
      <c r="G274" s="179" t="s">
        <v>172</v>
      </c>
      <c r="H274" s="180">
        <v>19.46</v>
      </c>
      <c r="I274" s="181"/>
      <c r="J274" s="182">
        <f>ROUND(I274*H274,2)</f>
        <v>0</v>
      </c>
      <c r="K274" s="178" t="s">
        <v>151</v>
      </c>
      <c r="L274" s="42"/>
      <c r="M274" s="183" t="s">
        <v>19</v>
      </c>
      <c r="N274" s="184" t="s">
        <v>48</v>
      </c>
      <c r="O274" s="67"/>
      <c r="P274" s="185">
        <f>O274*H274</f>
        <v>0</v>
      </c>
      <c r="Q274" s="185">
        <v>0</v>
      </c>
      <c r="R274" s="185">
        <f>Q274*H274</f>
        <v>0</v>
      </c>
      <c r="S274" s="185">
        <v>3.5299999999999998E-2</v>
      </c>
      <c r="T274" s="186">
        <f>S274*H274</f>
        <v>0.68693799999999994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87" t="s">
        <v>296</v>
      </c>
      <c r="AT274" s="187" t="s">
        <v>147</v>
      </c>
      <c r="AU274" s="187" t="s">
        <v>87</v>
      </c>
      <c r="AY274" s="20" t="s">
        <v>144</v>
      </c>
      <c r="BE274" s="188">
        <f>IF(N274="základní",J274,0)</f>
        <v>0</v>
      </c>
      <c r="BF274" s="188">
        <f>IF(N274="snížená",J274,0)</f>
        <v>0</v>
      </c>
      <c r="BG274" s="188">
        <f>IF(N274="zákl. přenesená",J274,0)</f>
        <v>0</v>
      </c>
      <c r="BH274" s="188">
        <f>IF(N274="sníž. přenesená",J274,0)</f>
        <v>0</v>
      </c>
      <c r="BI274" s="188">
        <f>IF(N274="nulová",J274,0)</f>
        <v>0</v>
      </c>
      <c r="BJ274" s="20" t="s">
        <v>85</v>
      </c>
      <c r="BK274" s="188">
        <f>ROUND(I274*H274,2)</f>
        <v>0</v>
      </c>
      <c r="BL274" s="20" t="s">
        <v>296</v>
      </c>
      <c r="BM274" s="187" t="s">
        <v>382</v>
      </c>
    </row>
    <row r="275" spans="1:65" s="2" customFormat="1">
      <c r="A275" s="37"/>
      <c r="B275" s="38"/>
      <c r="C275" s="39"/>
      <c r="D275" s="189" t="s">
        <v>154</v>
      </c>
      <c r="E275" s="39"/>
      <c r="F275" s="190" t="s">
        <v>383</v>
      </c>
      <c r="G275" s="39"/>
      <c r="H275" s="39"/>
      <c r="I275" s="191"/>
      <c r="J275" s="39"/>
      <c r="K275" s="39"/>
      <c r="L275" s="42"/>
      <c r="M275" s="192"/>
      <c r="N275" s="193"/>
      <c r="O275" s="67"/>
      <c r="P275" s="67"/>
      <c r="Q275" s="67"/>
      <c r="R275" s="67"/>
      <c r="S275" s="67"/>
      <c r="T275" s="68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20" t="s">
        <v>154</v>
      </c>
      <c r="AU275" s="20" t="s">
        <v>87</v>
      </c>
    </row>
    <row r="276" spans="1:65" s="15" customFormat="1">
      <c r="B276" s="217"/>
      <c r="C276" s="218"/>
      <c r="D276" s="196" t="s">
        <v>156</v>
      </c>
      <c r="E276" s="219" t="s">
        <v>19</v>
      </c>
      <c r="F276" s="220" t="s">
        <v>384</v>
      </c>
      <c r="G276" s="218"/>
      <c r="H276" s="219" t="s">
        <v>19</v>
      </c>
      <c r="I276" s="221"/>
      <c r="J276" s="218"/>
      <c r="K276" s="218"/>
      <c r="L276" s="222"/>
      <c r="M276" s="223"/>
      <c r="N276" s="224"/>
      <c r="O276" s="224"/>
      <c r="P276" s="224"/>
      <c r="Q276" s="224"/>
      <c r="R276" s="224"/>
      <c r="S276" s="224"/>
      <c r="T276" s="225"/>
      <c r="AT276" s="226" t="s">
        <v>156</v>
      </c>
      <c r="AU276" s="226" t="s">
        <v>87</v>
      </c>
      <c r="AV276" s="15" t="s">
        <v>85</v>
      </c>
      <c r="AW276" s="15" t="s">
        <v>37</v>
      </c>
      <c r="AX276" s="15" t="s">
        <v>77</v>
      </c>
      <c r="AY276" s="226" t="s">
        <v>144</v>
      </c>
    </row>
    <row r="277" spans="1:65" s="13" customFormat="1">
      <c r="B277" s="194"/>
      <c r="C277" s="195"/>
      <c r="D277" s="196" t="s">
        <v>156</v>
      </c>
      <c r="E277" s="197" t="s">
        <v>19</v>
      </c>
      <c r="F277" s="198" t="s">
        <v>385</v>
      </c>
      <c r="G277" s="195"/>
      <c r="H277" s="199">
        <v>1.65</v>
      </c>
      <c r="I277" s="200"/>
      <c r="J277" s="195"/>
      <c r="K277" s="195"/>
      <c r="L277" s="201"/>
      <c r="M277" s="202"/>
      <c r="N277" s="203"/>
      <c r="O277" s="203"/>
      <c r="P277" s="203"/>
      <c r="Q277" s="203"/>
      <c r="R277" s="203"/>
      <c r="S277" s="203"/>
      <c r="T277" s="204"/>
      <c r="AT277" s="205" t="s">
        <v>156</v>
      </c>
      <c r="AU277" s="205" t="s">
        <v>87</v>
      </c>
      <c r="AV277" s="13" t="s">
        <v>87</v>
      </c>
      <c r="AW277" s="13" t="s">
        <v>37</v>
      </c>
      <c r="AX277" s="13" t="s">
        <v>77</v>
      </c>
      <c r="AY277" s="205" t="s">
        <v>144</v>
      </c>
    </row>
    <row r="278" spans="1:65" s="13" customFormat="1">
      <c r="B278" s="194"/>
      <c r="C278" s="195"/>
      <c r="D278" s="196" t="s">
        <v>156</v>
      </c>
      <c r="E278" s="197" t="s">
        <v>19</v>
      </c>
      <c r="F278" s="198" t="s">
        <v>386</v>
      </c>
      <c r="G278" s="195"/>
      <c r="H278" s="199">
        <v>5.14</v>
      </c>
      <c r="I278" s="200"/>
      <c r="J278" s="195"/>
      <c r="K278" s="195"/>
      <c r="L278" s="201"/>
      <c r="M278" s="202"/>
      <c r="N278" s="203"/>
      <c r="O278" s="203"/>
      <c r="P278" s="203"/>
      <c r="Q278" s="203"/>
      <c r="R278" s="203"/>
      <c r="S278" s="203"/>
      <c r="T278" s="204"/>
      <c r="AT278" s="205" t="s">
        <v>156</v>
      </c>
      <c r="AU278" s="205" t="s">
        <v>87</v>
      </c>
      <c r="AV278" s="13" t="s">
        <v>87</v>
      </c>
      <c r="AW278" s="13" t="s">
        <v>37</v>
      </c>
      <c r="AX278" s="13" t="s">
        <v>77</v>
      </c>
      <c r="AY278" s="205" t="s">
        <v>144</v>
      </c>
    </row>
    <row r="279" spans="1:65" s="13" customFormat="1">
      <c r="B279" s="194"/>
      <c r="C279" s="195"/>
      <c r="D279" s="196" t="s">
        <v>156</v>
      </c>
      <c r="E279" s="197" t="s">
        <v>19</v>
      </c>
      <c r="F279" s="198" t="s">
        <v>319</v>
      </c>
      <c r="G279" s="195"/>
      <c r="H279" s="199">
        <v>2.39</v>
      </c>
      <c r="I279" s="200"/>
      <c r="J279" s="195"/>
      <c r="K279" s="195"/>
      <c r="L279" s="201"/>
      <c r="M279" s="202"/>
      <c r="N279" s="203"/>
      <c r="O279" s="203"/>
      <c r="P279" s="203"/>
      <c r="Q279" s="203"/>
      <c r="R279" s="203"/>
      <c r="S279" s="203"/>
      <c r="T279" s="204"/>
      <c r="AT279" s="205" t="s">
        <v>156</v>
      </c>
      <c r="AU279" s="205" t="s">
        <v>87</v>
      </c>
      <c r="AV279" s="13" t="s">
        <v>87</v>
      </c>
      <c r="AW279" s="13" t="s">
        <v>37</v>
      </c>
      <c r="AX279" s="13" t="s">
        <v>77</v>
      </c>
      <c r="AY279" s="205" t="s">
        <v>144</v>
      </c>
    </row>
    <row r="280" spans="1:65" s="13" customFormat="1">
      <c r="B280" s="194"/>
      <c r="C280" s="195"/>
      <c r="D280" s="196" t="s">
        <v>156</v>
      </c>
      <c r="E280" s="197" t="s">
        <v>19</v>
      </c>
      <c r="F280" s="198" t="s">
        <v>320</v>
      </c>
      <c r="G280" s="195"/>
      <c r="H280" s="199">
        <v>5.35</v>
      </c>
      <c r="I280" s="200"/>
      <c r="J280" s="195"/>
      <c r="K280" s="195"/>
      <c r="L280" s="201"/>
      <c r="M280" s="202"/>
      <c r="N280" s="203"/>
      <c r="O280" s="203"/>
      <c r="P280" s="203"/>
      <c r="Q280" s="203"/>
      <c r="R280" s="203"/>
      <c r="S280" s="203"/>
      <c r="T280" s="204"/>
      <c r="AT280" s="205" t="s">
        <v>156</v>
      </c>
      <c r="AU280" s="205" t="s">
        <v>87</v>
      </c>
      <c r="AV280" s="13" t="s">
        <v>87</v>
      </c>
      <c r="AW280" s="13" t="s">
        <v>37</v>
      </c>
      <c r="AX280" s="13" t="s">
        <v>77</v>
      </c>
      <c r="AY280" s="205" t="s">
        <v>144</v>
      </c>
    </row>
    <row r="281" spans="1:65" s="13" customFormat="1">
      <c r="B281" s="194"/>
      <c r="C281" s="195"/>
      <c r="D281" s="196" t="s">
        <v>156</v>
      </c>
      <c r="E281" s="197" t="s">
        <v>19</v>
      </c>
      <c r="F281" s="198" t="s">
        <v>321</v>
      </c>
      <c r="G281" s="195"/>
      <c r="H281" s="199">
        <v>2.5499999999999998</v>
      </c>
      <c r="I281" s="200"/>
      <c r="J281" s="195"/>
      <c r="K281" s="195"/>
      <c r="L281" s="201"/>
      <c r="M281" s="202"/>
      <c r="N281" s="203"/>
      <c r="O281" s="203"/>
      <c r="P281" s="203"/>
      <c r="Q281" s="203"/>
      <c r="R281" s="203"/>
      <c r="S281" s="203"/>
      <c r="T281" s="204"/>
      <c r="AT281" s="205" t="s">
        <v>156</v>
      </c>
      <c r="AU281" s="205" t="s">
        <v>87</v>
      </c>
      <c r="AV281" s="13" t="s">
        <v>87</v>
      </c>
      <c r="AW281" s="13" t="s">
        <v>37</v>
      </c>
      <c r="AX281" s="13" t="s">
        <v>77</v>
      </c>
      <c r="AY281" s="205" t="s">
        <v>144</v>
      </c>
    </row>
    <row r="282" spans="1:65" s="13" customFormat="1">
      <c r="B282" s="194"/>
      <c r="C282" s="195"/>
      <c r="D282" s="196" t="s">
        <v>156</v>
      </c>
      <c r="E282" s="197" t="s">
        <v>19</v>
      </c>
      <c r="F282" s="198" t="s">
        <v>387</v>
      </c>
      <c r="G282" s="195"/>
      <c r="H282" s="199">
        <v>1.24</v>
      </c>
      <c r="I282" s="200"/>
      <c r="J282" s="195"/>
      <c r="K282" s="195"/>
      <c r="L282" s="201"/>
      <c r="M282" s="202"/>
      <c r="N282" s="203"/>
      <c r="O282" s="203"/>
      <c r="P282" s="203"/>
      <c r="Q282" s="203"/>
      <c r="R282" s="203"/>
      <c r="S282" s="203"/>
      <c r="T282" s="204"/>
      <c r="AT282" s="205" t="s">
        <v>156</v>
      </c>
      <c r="AU282" s="205" t="s">
        <v>87</v>
      </c>
      <c r="AV282" s="13" t="s">
        <v>87</v>
      </c>
      <c r="AW282" s="13" t="s">
        <v>37</v>
      </c>
      <c r="AX282" s="13" t="s">
        <v>77</v>
      </c>
      <c r="AY282" s="205" t="s">
        <v>144</v>
      </c>
    </row>
    <row r="283" spans="1:65" s="13" customFormat="1">
      <c r="B283" s="194"/>
      <c r="C283" s="195"/>
      <c r="D283" s="196" t="s">
        <v>156</v>
      </c>
      <c r="E283" s="197" t="s">
        <v>19</v>
      </c>
      <c r="F283" s="198" t="s">
        <v>388</v>
      </c>
      <c r="G283" s="195"/>
      <c r="H283" s="199">
        <v>1.1399999999999999</v>
      </c>
      <c r="I283" s="200"/>
      <c r="J283" s="195"/>
      <c r="K283" s="195"/>
      <c r="L283" s="201"/>
      <c r="M283" s="202"/>
      <c r="N283" s="203"/>
      <c r="O283" s="203"/>
      <c r="P283" s="203"/>
      <c r="Q283" s="203"/>
      <c r="R283" s="203"/>
      <c r="S283" s="203"/>
      <c r="T283" s="204"/>
      <c r="AT283" s="205" t="s">
        <v>156</v>
      </c>
      <c r="AU283" s="205" t="s">
        <v>87</v>
      </c>
      <c r="AV283" s="13" t="s">
        <v>87</v>
      </c>
      <c r="AW283" s="13" t="s">
        <v>37</v>
      </c>
      <c r="AX283" s="13" t="s">
        <v>77</v>
      </c>
      <c r="AY283" s="205" t="s">
        <v>144</v>
      </c>
    </row>
    <row r="284" spans="1:65" s="14" customFormat="1">
      <c r="B284" s="206"/>
      <c r="C284" s="207"/>
      <c r="D284" s="196" t="s">
        <v>156</v>
      </c>
      <c r="E284" s="208" t="s">
        <v>19</v>
      </c>
      <c r="F284" s="209" t="s">
        <v>158</v>
      </c>
      <c r="G284" s="207"/>
      <c r="H284" s="210">
        <v>19.459999999999997</v>
      </c>
      <c r="I284" s="211"/>
      <c r="J284" s="207"/>
      <c r="K284" s="207"/>
      <c r="L284" s="212"/>
      <c r="M284" s="213"/>
      <c r="N284" s="214"/>
      <c r="O284" s="214"/>
      <c r="P284" s="214"/>
      <c r="Q284" s="214"/>
      <c r="R284" s="214"/>
      <c r="S284" s="214"/>
      <c r="T284" s="215"/>
      <c r="AT284" s="216" t="s">
        <v>156</v>
      </c>
      <c r="AU284" s="216" t="s">
        <v>87</v>
      </c>
      <c r="AV284" s="14" t="s">
        <v>152</v>
      </c>
      <c r="AW284" s="14" t="s">
        <v>37</v>
      </c>
      <c r="AX284" s="14" t="s">
        <v>85</v>
      </c>
      <c r="AY284" s="216" t="s">
        <v>144</v>
      </c>
    </row>
    <row r="285" spans="1:65" s="2" customFormat="1" ht="24.2" customHeight="1">
      <c r="A285" s="37"/>
      <c r="B285" s="38"/>
      <c r="C285" s="176" t="s">
        <v>389</v>
      </c>
      <c r="D285" s="176" t="s">
        <v>147</v>
      </c>
      <c r="E285" s="177" t="s">
        <v>390</v>
      </c>
      <c r="F285" s="178" t="s">
        <v>391</v>
      </c>
      <c r="G285" s="179" t="s">
        <v>252</v>
      </c>
      <c r="H285" s="180">
        <v>4.07</v>
      </c>
      <c r="I285" s="181"/>
      <c r="J285" s="182">
        <f>ROUND(I285*H285,2)</f>
        <v>0</v>
      </c>
      <c r="K285" s="178" t="s">
        <v>151</v>
      </c>
      <c r="L285" s="42"/>
      <c r="M285" s="183" t="s">
        <v>19</v>
      </c>
      <c r="N285" s="184" t="s">
        <v>48</v>
      </c>
      <c r="O285" s="67"/>
      <c r="P285" s="185">
        <f>O285*H285</f>
        <v>0</v>
      </c>
      <c r="Q285" s="185">
        <v>0</v>
      </c>
      <c r="R285" s="185">
        <f>Q285*H285</f>
        <v>0</v>
      </c>
      <c r="S285" s="185">
        <v>3.2499999999999999E-3</v>
      </c>
      <c r="T285" s="186">
        <f>S285*H285</f>
        <v>1.32275E-2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87" t="s">
        <v>296</v>
      </c>
      <c r="AT285" s="187" t="s">
        <v>147</v>
      </c>
      <c r="AU285" s="187" t="s">
        <v>87</v>
      </c>
      <c r="AY285" s="20" t="s">
        <v>144</v>
      </c>
      <c r="BE285" s="188">
        <f>IF(N285="základní",J285,0)</f>
        <v>0</v>
      </c>
      <c r="BF285" s="188">
        <f>IF(N285="snížená",J285,0)</f>
        <v>0</v>
      </c>
      <c r="BG285" s="188">
        <f>IF(N285="zákl. přenesená",J285,0)</f>
        <v>0</v>
      </c>
      <c r="BH285" s="188">
        <f>IF(N285="sníž. přenesená",J285,0)</f>
        <v>0</v>
      </c>
      <c r="BI285" s="188">
        <f>IF(N285="nulová",J285,0)</f>
        <v>0</v>
      </c>
      <c r="BJ285" s="20" t="s">
        <v>85</v>
      </c>
      <c r="BK285" s="188">
        <f>ROUND(I285*H285,2)</f>
        <v>0</v>
      </c>
      <c r="BL285" s="20" t="s">
        <v>296</v>
      </c>
      <c r="BM285" s="187" t="s">
        <v>392</v>
      </c>
    </row>
    <row r="286" spans="1:65" s="2" customFormat="1">
      <c r="A286" s="37"/>
      <c r="B286" s="38"/>
      <c r="C286" s="39"/>
      <c r="D286" s="189" t="s">
        <v>154</v>
      </c>
      <c r="E286" s="39"/>
      <c r="F286" s="190" t="s">
        <v>393</v>
      </c>
      <c r="G286" s="39"/>
      <c r="H286" s="39"/>
      <c r="I286" s="191"/>
      <c r="J286" s="39"/>
      <c r="K286" s="39"/>
      <c r="L286" s="42"/>
      <c r="M286" s="192"/>
      <c r="N286" s="193"/>
      <c r="O286" s="67"/>
      <c r="P286" s="67"/>
      <c r="Q286" s="67"/>
      <c r="R286" s="67"/>
      <c r="S286" s="67"/>
      <c r="T286" s="68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20" t="s">
        <v>154</v>
      </c>
      <c r="AU286" s="20" t="s">
        <v>87</v>
      </c>
    </row>
    <row r="287" spans="1:65" s="15" customFormat="1">
      <c r="B287" s="217"/>
      <c r="C287" s="218"/>
      <c r="D287" s="196" t="s">
        <v>156</v>
      </c>
      <c r="E287" s="219" t="s">
        <v>19</v>
      </c>
      <c r="F287" s="220" t="s">
        <v>384</v>
      </c>
      <c r="G287" s="218"/>
      <c r="H287" s="219" t="s">
        <v>19</v>
      </c>
      <c r="I287" s="221"/>
      <c r="J287" s="218"/>
      <c r="K287" s="218"/>
      <c r="L287" s="222"/>
      <c r="M287" s="223"/>
      <c r="N287" s="224"/>
      <c r="O287" s="224"/>
      <c r="P287" s="224"/>
      <c r="Q287" s="224"/>
      <c r="R287" s="224"/>
      <c r="S287" s="224"/>
      <c r="T287" s="225"/>
      <c r="AT287" s="226" t="s">
        <v>156</v>
      </c>
      <c r="AU287" s="226" t="s">
        <v>87</v>
      </c>
      <c r="AV287" s="15" t="s">
        <v>85</v>
      </c>
      <c r="AW287" s="15" t="s">
        <v>37</v>
      </c>
      <c r="AX287" s="15" t="s">
        <v>77</v>
      </c>
      <c r="AY287" s="226" t="s">
        <v>144</v>
      </c>
    </row>
    <row r="288" spans="1:65" s="13" customFormat="1">
      <c r="B288" s="194"/>
      <c r="C288" s="195"/>
      <c r="D288" s="196" t="s">
        <v>156</v>
      </c>
      <c r="E288" s="197" t="s">
        <v>19</v>
      </c>
      <c r="F288" s="198" t="s">
        <v>394</v>
      </c>
      <c r="G288" s="195"/>
      <c r="H288" s="199">
        <v>0.26</v>
      </c>
      <c r="I288" s="200"/>
      <c r="J288" s="195"/>
      <c r="K288" s="195"/>
      <c r="L288" s="201"/>
      <c r="M288" s="202"/>
      <c r="N288" s="203"/>
      <c r="O288" s="203"/>
      <c r="P288" s="203"/>
      <c r="Q288" s="203"/>
      <c r="R288" s="203"/>
      <c r="S288" s="203"/>
      <c r="T288" s="204"/>
      <c r="AT288" s="205" t="s">
        <v>156</v>
      </c>
      <c r="AU288" s="205" t="s">
        <v>87</v>
      </c>
      <c r="AV288" s="13" t="s">
        <v>87</v>
      </c>
      <c r="AW288" s="13" t="s">
        <v>37</v>
      </c>
      <c r="AX288" s="13" t="s">
        <v>77</v>
      </c>
      <c r="AY288" s="205" t="s">
        <v>144</v>
      </c>
    </row>
    <row r="289" spans="1:65" s="13" customFormat="1">
      <c r="B289" s="194"/>
      <c r="C289" s="195"/>
      <c r="D289" s="196" t="s">
        <v>156</v>
      </c>
      <c r="E289" s="197" t="s">
        <v>19</v>
      </c>
      <c r="F289" s="198" t="s">
        <v>395</v>
      </c>
      <c r="G289" s="195"/>
      <c r="H289" s="199">
        <v>3.81</v>
      </c>
      <c r="I289" s="200"/>
      <c r="J289" s="195"/>
      <c r="K289" s="195"/>
      <c r="L289" s="201"/>
      <c r="M289" s="202"/>
      <c r="N289" s="203"/>
      <c r="O289" s="203"/>
      <c r="P289" s="203"/>
      <c r="Q289" s="203"/>
      <c r="R289" s="203"/>
      <c r="S289" s="203"/>
      <c r="T289" s="204"/>
      <c r="AT289" s="205" t="s">
        <v>156</v>
      </c>
      <c r="AU289" s="205" t="s">
        <v>87</v>
      </c>
      <c r="AV289" s="13" t="s">
        <v>87</v>
      </c>
      <c r="AW289" s="13" t="s">
        <v>37</v>
      </c>
      <c r="AX289" s="13" t="s">
        <v>77</v>
      </c>
      <c r="AY289" s="205" t="s">
        <v>144</v>
      </c>
    </row>
    <row r="290" spans="1:65" s="14" customFormat="1">
      <c r="B290" s="206"/>
      <c r="C290" s="207"/>
      <c r="D290" s="196" t="s">
        <v>156</v>
      </c>
      <c r="E290" s="208" t="s">
        <v>19</v>
      </c>
      <c r="F290" s="209" t="s">
        <v>158</v>
      </c>
      <c r="G290" s="207"/>
      <c r="H290" s="210">
        <v>4.07</v>
      </c>
      <c r="I290" s="211"/>
      <c r="J290" s="207"/>
      <c r="K290" s="207"/>
      <c r="L290" s="212"/>
      <c r="M290" s="213"/>
      <c r="N290" s="214"/>
      <c r="O290" s="214"/>
      <c r="P290" s="214"/>
      <c r="Q290" s="214"/>
      <c r="R290" s="214"/>
      <c r="S290" s="214"/>
      <c r="T290" s="215"/>
      <c r="AT290" s="216" t="s">
        <v>156</v>
      </c>
      <c r="AU290" s="216" t="s">
        <v>87</v>
      </c>
      <c r="AV290" s="14" t="s">
        <v>152</v>
      </c>
      <c r="AW290" s="14" t="s">
        <v>37</v>
      </c>
      <c r="AX290" s="14" t="s">
        <v>85</v>
      </c>
      <c r="AY290" s="216" t="s">
        <v>144</v>
      </c>
    </row>
    <row r="291" spans="1:65" s="12" customFormat="1" ht="22.9" customHeight="1">
      <c r="B291" s="160"/>
      <c r="C291" s="161"/>
      <c r="D291" s="162" t="s">
        <v>76</v>
      </c>
      <c r="E291" s="174" t="s">
        <v>396</v>
      </c>
      <c r="F291" s="174" t="s">
        <v>397</v>
      </c>
      <c r="G291" s="161"/>
      <c r="H291" s="161"/>
      <c r="I291" s="164"/>
      <c r="J291" s="175">
        <f>BK291</f>
        <v>0</v>
      </c>
      <c r="K291" s="161"/>
      <c r="L291" s="166"/>
      <c r="M291" s="167"/>
      <c r="N291" s="168"/>
      <c r="O291" s="168"/>
      <c r="P291" s="169">
        <f>SUM(P292:P321)</f>
        <v>0</v>
      </c>
      <c r="Q291" s="168"/>
      <c r="R291" s="169">
        <f>SUM(R292:R321)</f>
        <v>0</v>
      </c>
      <c r="S291" s="168"/>
      <c r="T291" s="170">
        <f>SUM(T292:T321)</f>
        <v>0.88414999999999999</v>
      </c>
      <c r="AR291" s="171" t="s">
        <v>87</v>
      </c>
      <c r="AT291" s="172" t="s">
        <v>76</v>
      </c>
      <c r="AU291" s="172" t="s">
        <v>85</v>
      </c>
      <c r="AY291" s="171" t="s">
        <v>144</v>
      </c>
      <c r="BK291" s="173">
        <f>SUM(BK292:BK321)</f>
        <v>0</v>
      </c>
    </row>
    <row r="292" spans="1:65" s="2" customFormat="1" ht="37.9" customHeight="1">
      <c r="A292" s="37"/>
      <c r="B292" s="38"/>
      <c r="C292" s="176" t="s">
        <v>398</v>
      </c>
      <c r="D292" s="176" t="s">
        <v>147</v>
      </c>
      <c r="E292" s="177" t="s">
        <v>399</v>
      </c>
      <c r="F292" s="178" t="s">
        <v>400</v>
      </c>
      <c r="G292" s="179" t="s">
        <v>172</v>
      </c>
      <c r="H292" s="180">
        <v>104.04</v>
      </c>
      <c r="I292" s="181"/>
      <c r="J292" s="182">
        <f>ROUND(I292*H292,2)</f>
        <v>0</v>
      </c>
      <c r="K292" s="178" t="s">
        <v>151</v>
      </c>
      <c r="L292" s="42"/>
      <c r="M292" s="183" t="s">
        <v>19</v>
      </c>
      <c r="N292" s="184" t="s">
        <v>48</v>
      </c>
      <c r="O292" s="67"/>
      <c r="P292" s="185">
        <f>O292*H292</f>
        <v>0</v>
      </c>
      <c r="Q292" s="185">
        <v>0</v>
      </c>
      <c r="R292" s="185">
        <f>Q292*H292</f>
        <v>0</v>
      </c>
      <c r="S292" s="185">
        <v>7.0000000000000001E-3</v>
      </c>
      <c r="T292" s="186">
        <f>S292*H292</f>
        <v>0.72828000000000004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87" t="s">
        <v>296</v>
      </c>
      <c r="AT292" s="187" t="s">
        <v>147</v>
      </c>
      <c r="AU292" s="187" t="s">
        <v>87</v>
      </c>
      <c r="AY292" s="20" t="s">
        <v>144</v>
      </c>
      <c r="BE292" s="188">
        <f>IF(N292="základní",J292,0)</f>
        <v>0</v>
      </c>
      <c r="BF292" s="188">
        <f>IF(N292="snížená",J292,0)</f>
        <v>0</v>
      </c>
      <c r="BG292" s="188">
        <f>IF(N292="zákl. přenesená",J292,0)</f>
        <v>0</v>
      </c>
      <c r="BH292" s="188">
        <f>IF(N292="sníž. přenesená",J292,0)</f>
        <v>0</v>
      </c>
      <c r="BI292" s="188">
        <f>IF(N292="nulová",J292,0)</f>
        <v>0</v>
      </c>
      <c r="BJ292" s="20" t="s">
        <v>85</v>
      </c>
      <c r="BK292" s="188">
        <f>ROUND(I292*H292,2)</f>
        <v>0</v>
      </c>
      <c r="BL292" s="20" t="s">
        <v>296</v>
      </c>
      <c r="BM292" s="187" t="s">
        <v>401</v>
      </c>
    </row>
    <row r="293" spans="1:65" s="2" customFormat="1">
      <c r="A293" s="37"/>
      <c r="B293" s="38"/>
      <c r="C293" s="39"/>
      <c r="D293" s="189" t="s">
        <v>154</v>
      </c>
      <c r="E293" s="39"/>
      <c r="F293" s="190" t="s">
        <v>402</v>
      </c>
      <c r="G293" s="39"/>
      <c r="H293" s="39"/>
      <c r="I293" s="191"/>
      <c r="J293" s="39"/>
      <c r="K293" s="39"/>
      <c r="L293" s="42"/>
      <c r="M293" s="192"/>
      <c r="N293" s="193"/>
      <c r="O293" s="67"/>
      <c r="P293" s="67"/>
      <c r="Q293" s="67"/>
      <c r="R293" s="67"/>
      <c r="S293" s="67"/>
      <c r="T293" s="68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20" t="s">
        <v>154</v>
      </c>
      <c r="AU293" s="20" t="s">
        <v>87</v>
      </c>
    </row>
    <row r="294" spans="1:65" s="15" customFormat="1">
      <c r="B294" s="217"/>
      <c r="C294" s="218"/>
      <c r="D294" s="196" t="s">
        <v>156</v>
      </c>
      <c r="E294" s="219" t="s">
        <v>19</v>
      </c>
      <c r="F294" s="220" t="s">
        <v>403</v>
      </c>
      <c r="G294" s="218"/>
      <c r="H294" s="219" t="s">
        <v>19</v>
      </c>
      <c r="I294" s="221"/>
      <c r="J294" s="218"/>
      <c r="K294" s="218"/>
      <c r="L294" s="222"/>
      <c r="M294" s="223"/>
      <c r="N294" s="224"/>
      <c r="O294" s="224"/>
      <c r="P294" s="224"/>
      <c r="Q294" s="224"/>
      <c r="R294" s="224"/>
      <c r="S294" s="224"/>
      <c r="T294" s="225"/>
      <c r="AT294" s="226" t="s">
        <v>156</v>
      </c>
      <c r="AU294" s="226" t="s">
        <v>87</v>
      </c>
      <c r="AV294" s="15" t="s">
        <v>85</v>
      </c>
      <c r="AW294" s="15" t="s">
        <v>37</v>
      </c>
      <c r="AX294" s="15" t="s">
        <v>77</v>
      </c>
      <c r="AY294" s="226" t="s">
        <v>144</v>
      </c>
    </row>
    <row r="295" spans="1:65" s="13" customFormat="1">
      <c r="B295" s="194"/>
      <c r="C295" s="195"/>
      <c r="D295" s="196" t="s">
        <v>156</v>
      </c>
      <c r="E295" s="197" t="s">
        <v>19</v>
      </c>
      <c r="F295" s="198" t="s">
        <v>404</v>
      </c>
      <c r="G295" s="195"/>
      <c r="H295" s="199">
        <v>49.74</v>
      </c>
      <c r="I295" s="200"/>
      <c r="J295" s="195"/>
      <c r="K295" s="195"/>
      <c r="L295" s="201"/>
      <c r="M295" s="202"/>
      <c r="N295" s="203"/>
      <c r="O295" s="203"/>
      <c r="P295" s="203"/>
      <c r="Q295" s="203"/>
      <c r="R295" s="203"/>
      <c r="S295" s="203"/>
      <c r="T295" s="204"/>
      <c r="AT295" s="205" t="s">
        <v>156</v>
      </c>
      <c r="AU295" s="205" t="s">
        <v>87</v>
      </c>
      <c r="AV295" s="13" t="s">
        <v>87</v>
      </c>
      <c r="AW295" s="13" t="s">
        <v>37</v>
      </c>
      <c r="AX295" s="13" t="s">
        <v>77</v>
      </c>
      <c r="AY295" s="205" t="s">
        <v>144</v>
      </c>
    </row>
    <row r="296" spans="1:65" s="13" customFormat="1">
      <c r="B296" s="194"/>
      <c r="C296" s="195"/>
      <c r="D296" s="196" t="s">
        <v>156</v>
      </c>
      <c r="E296" s="197" t="s">
        <v>19</v>
      </c>
      <c r="F296" s="198" t="s">
        <v>405</v>
      </c>
      <c r="G296" s="195"/>
      <c r="H296" s="199">
        <v>14.73</v>
      </c>
      <c r="I296" s="200"/>
      <c r="J296" s="195"/>
      <c r="K296" s="195"/>
      <c r="L296" s="201"/>
      <c r="M296" s="202"/>
      <c r="N296" s="203"/>
      <c r="O296" s="203"/>
      <c r="P296" s="203"/>
      <c r="Q296" s="203"/>
      <c r="R296" s="203"/>
      <c r="S296" s="203"/>
      <c r="T296" s="204"/>
      <c r="AT296" s="205" t="s">
        <v>156</v>
      </c>
      <c r="AU296" s="205" t="s">
        <v>87</v>
      </c>
      <c r="AV296" s="13" t="s">
        <v>87</v>
      </c>
      <c r="AW296" s="13" t="s">
        <v>37</v>
      </c>
      <c r="AX296" s="13" t="s">
        <v>77</v>
      </c>
      <c r="AY296" s="205" t="s">
        <v>144</v>
      </c>
    </row>
    <row r="297" spans="1:65" s="13" customFormat="1">
      <c r="B297" s="194"/>
      <c r="C297" s="195"/>
      <c r="D297" s="196" t="s">
        <v>156</v>
      </c>
      <c r="E297" s="197" t="s">
        <v>19</v>
      </c>
      <c r="F297" s="198" t="s">
        <v>406</v>
      </c>
      <c r="G297" s="195"/>
      <c r="H297" s="199">
        <v>16.739999999999998</v>
      </c>
      <c r="I297" s="200"/>
      <c r="J297" s="195"/>
      <c r="K297" s="195"/>
      <c r="L297" s="201"/>
      <c r="M297" s="202"/>
      <c r="N297" s="203"/>
      <c r="O297" s="203"/>
      <c r="P297" s="203"/>
      <c r="Q297" s="203"/>
      <c r="R297" s="203"/>
      <c r="S297" s="203"/>
      <c r="T297" s="204"/>
      <c r="AT297" s="205" t="s">
        <v>156</v>
      </c>
      <c r="AU297" s="205" t="s">
        <v>87</v>
      </c>
      <c r="AV297" s="13" t="s">
        <v>87</v>
      </c>
      <c r="AW297" s="13" t="s">
        <v>37</v>
      </c>
      <c r="AX297" s="13" t="s">
        <v>77</v>
      </c>
      <c r="AY297" s="205" t="s">
        <v>144</v>
      </c>
    </row>
    <row r="298" spans="1:65" s="13" customFormat="1">
      <c r="B298" s="194"/>
      <c r="C298" s="195"/>
      <c r="D298" s="196" t="s">
        <v>156</v>
      </c>
      <c r="E298" s="197" t="s">
        <v>19</v>
      </c>
      <c r="F298" s="198" t="s">
        <v>407</v>
      </c>
      <c r="G298" s="195"/>
      <c r="H298" s="199">
        <v>4.3099999999999996</v>
      </c>
      <c r="I298" s="200"/>
      <c r="J298" s="195"/>
      <c r="K298" s="195"/>
      <c r="L298" s="201"/>
      <c r="M298" s="202"/>
      <c r="N298" s="203"/>
      <c r="O298" s="203"/>
      <c r="P298" s="203"/>
      <c r="Q298" s="203"/>
      <c r="R298" s="203"/>
      <c r="S298" s="203"/>
      <c r="T298" s="204"/>
      <c r="AT298" s="205" t="s">
        <v>156</v>
      </c>
      <c r="AU298" s="205" t="s">
        <v>87</v>
      </c>
      <c r="AV298" s="13" t="s">
        <v>87</v>
      </c>
      <c r="AW298" s="13" t="s">
        <v>37</v>
      </c>
      <c r="AX298" s="13" t="s">
        <v>77</v>
      </c>
      <c r="AY298" s="205" t="s">
        <v>144</v>
      </c>
    </row>
    <row r="299" spans="1:65" s="13" customFormat="1">
      <c r="B299" s="194"/>
      <c r="C299" s="195"/>
      <c r="D299" s="196" t="s">
        <v>156</v>
      </c>
      <c r="E299" s="197" t="s">
        <v>19</v>
      </c>
      <c r="F299" s="198" t="s">
        <v>315</v>
      </c>
      <c r="G299" s="195"/>
      <c r="H299" s="199">
        <v>13.45</v>
      </c>
      <c r="I299" s="200"/>
      <c r="J299" s="195"/>
      <c r="K299" s="195"/>
      <c r="L299" s="201"/>
      <c r="M299" s="202"/>
      <c r="N299" s="203"/>
      <c r="O299" s="203"/>
      <c r="P299" s="203"/>
      <c r="Q299" s="203"/>
      <c r="R299" s="203"/>
      <c r="S299" s="203"/>
      <c r="T299" s="204"/>
      <c r="AT299" s="205" t="s">
        <v>156</v>
      </c>
      <c r="AU299" s="205" t="s">
        <v>87</v>
      </c>
      <c r="AV299" s="13" t="s">
        <v>87</v>
      </c>
      <c r="AW299" s="13" t="s">
        <v>37</v>
      </c>
      <c r="AX299" s="13" t="s">
        <v>77</v>
      </c>
      <c r="AY299" s="205" t="s">
        <v>144</v>
      </c>
    </row>
    <row r="300" spans="1:65" s="13" customFormat="1">
      <c r="B300" s="194"/>
      <c r="C300" s="195"/>
      <c r="D300" s="196" t="s">
        <v>156</v>
      </c>
      <c r="E300" s="197" t="s">
        <v>19</v>
      </c>
      <c r="F300" s="198" t="s">
        <v>408</v>
      </c>
      <c r="G300" s="195"/>
      <c r="H300" s="199">
        <v>5.07</v>
      </c>
      <c r="I300" s="200"/>
      <c r="J300" s="195"/>
      <c r="K300" s="195"/>
      <c r="L300" s="201"/>
      <c r="M300" s="202"/>
      <c r="N300" s="203"/>
      <c r="O300" s="203"/>
      <c r="P300" s="203"/>
      <c r="Q300" s="203"/>
      <c r="R300" s="203"/>
      <c r="S300" s="203"/>
      <c r="T300" s="204"/>
      <c r="AT300" s="205" t="s">
        <v>156</v>
      </c>
      <c r="AU300" s="205" t="s">
        <v>87</v>
      </c>
      <c r="AV300" s="13" t="s">
        <v>87</v>
      </c>
      <c r="AW300" s="13" t="s">
        <v>37</v>
      </c>
      <c r="AX300" s="13" t="s">
        <v>77</v>
      </c>
      <c r="AY300" s="205" t="s">
        <v>144</v>
      </c>
    </row>
    <row r="301" spans="1:65" s="14" customFormat="1">
      <c r="B301" s="206"/>
      <c r="C301" s="207"/>
      <c r="D301" s="196" t="s">
        <v>156</v>
      </c>
      <c r="E301" s="208" t="s">
        <v>19</v>
      </c>
      <c r="F301" s="209" t="s">
        <v>158</v>
      </c>
      <c r="G301" s="207"/>
      <c r="H301" s="210">
        <v>104.03999999999999</v>
      </c>
      <c r="I301" s="211"/>
      <c r="J301" s="207"/>
      <c r="K301" s="207"/>
      <c r="L301" s="212"/>
      <c r="M301" s="213"/>
      <c r="N301" s="214"/>
      <c r="O301" s="214"/>
      <c r="P301" s="214"/>
      <c r="Q301" s="214"/>
      <c r="R301" s="214"/>
      <c r="S301" s="214"/>
      <c r="T301" s="215"/>
      <c r="AT301" s="216" t="s">
        <v>156</v>
      </c>
      <c r="AU301" s="216" t="s">
        <v>87</v>
      </c>
      <c r="AV301" s="14" t="s">
        <v>152</v>
      </c>
      <c r="AW301" s="14" t="s">
        <v>37</v>
      </c>
      <c r="AX301" s="14" t="s">
        <v>85</v>
      </c>
      <c r="AY301" s="216" t="s">
        <v>144</v>
      </c>
    </row>
    <row r="302" spans="1:65" s="2" customFormat="1" ht="24.2" customHeight="1">
      <c r="A302" s="37"/>
      <c r="B302" s="38"/>
      <c r="C302" s="176" t="s">
        <v>409</v>
      </c>
      <c r="D302" s="176" t="s">
        <v>147</v>
      </c>
      <c r="E302" s="177" t="s">
        <v>410</v>
      </c>
      <c r="F302" s="178" t="s">
        <v>411</v>
      </c>
      <c r="G302" s="179" t="s">
        <v>172</v>
      </c>
      <c r="H302" s="180">
        <v>104.04</v>
      </c>
      <c r="I302" s="181"/>
      <c r="J302" s="182">
        <f>ROUND(I302*H302,2)</f>
        <v>0</v>
      </c>
      <c r="K302" s="178" t="s">
        <v>151</v>
      </c>
      <c r="L302" s="42"/>
      <c r="M302" s="183" t="s">
        <v>19</v>
      </c>
      <c r="N302" s="184" t="s">
        <v>48</v>
      </c>
      <c r="O302" s="67"/>
      <c r="P302" s="185">
        <f>O302*H302</f>
        <v>0</v>
      </c>
      <c r="Q302" s="185">
        <v>0</v>
      </c>
      <c r="R302" s="185">
        <f>Q302*H302</f>
        <v>0</v>
      </c>
      <c r="S302" s="185">
        <v>5.0000000000000001E-4</v>
      </c>
      <c r="T302" s="186">
        <f>S302*H302</f>
        <v>5.2020000000000004E-2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87" t="s">
        <v>296</v>
      </c>
      <c r="AT302" s="187" t="s">
        <v>147</v>
      </c>
      <c r="AU302" s="187" t="s">
        <v>87</v>
      </c>
      <c r="AY302" s="20" t="s">
        <v>144</v>
      </c>
      <c r="BE302" s="188">
        <f>IF(N302="základní",J302,0)</f>
        <v>0</v>
      </c>
      <c r="BF302" s="188">
        <f>IF(N302="snížená",J302,0)</f>
        <v>0</v>
      </c>
      <c r="BG302" s="188">
        <f>IF(N302="zákl. přenesená",J302,0)</f>
        <v>0</v>
      </c>
      <c r="BH302" s="188">
        <f>IF(N302="sníž. přenesená",J302,0)</f>
        <v>0</v>
      </c>
      <c r="BI302" s="188">
        <f>IF(N302="nulová",J302,0)</f>
        <v>0</v>
      </c>
      <c r="BJ302" s="20" t="s">
        <v>85</v>
      </c>
      <c r="BK302" s="188">
        <f>ROUND(I302*H302,2)</f>
        <v>0</v>
      </c>
      <c r="BL302" s="20" t="s">
        <v>296</v>
      </c>
      <c r="BM302" s="187" t="s">
        <v>412</v>
      </c>
    </row>
    <row r="303" spans="1:65" s="2" customFormat="1">
      <c r="A303" s="37"/>
      <c r="B303" s="38"/>
      <c r="C303" s="39"/>
      <c r="D303" s="189" t="s">
        <v>154</v>
      </c>
      <c r="E303" s="39"/>
      <c r="F303" s="190" t="s">
        <v>413</v>
      </c>
      <c r="G303" s="39"/>
      <c r="H303" s="39"/>
      <c r="I303" s="191"/>
      <c r="J303" s="39"/>
      <c r="K303" s="39"/>
      <c r="L303" s="42"/>
      <c r="M303" s="192"/>
      <c r="N303" s="193"/>
      <c r="O303" s="67"/>
      <c r="P303" s="67"/>
      <c r="Q303" s="67"/>
      <c r="R303" s="67"/>
      <c r="S303" s="67"/>
      <c r="T303" s="68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20" t="s">
        <v>154</v>
      </c>
      <c r="AU303" s="20" t="s">
        <v>87</v>
      </c>
    </row>
    <row r="304" spans="1:65" s="15" customFormat="1">
      <c r="B304" s="217"/>
      <c r="C304" s="218"/>
      <c r="D304" s="196" t="s">
        <v>156</v>
      </c>
      <c r="E304" s="219" t="s">
        <v>19</v>
      </c>
      <c r="F304" s="220" t="s">
        <v>403</v>
      </c>
      <c r="G304" s="218"/>
      <c r="H304" s="219" t="s">
        <v>19</v>
      </c>
      <c r="I304" s="221"/>
      <c r="J304" s="218"/>
      <c r="K304" s="218"/>
      <c r="L304" s="222"/>
      <c r="M304" s="223"/>
      <c r="N304" s="224"/>
      <c r="O304" s="224"/>
      <c r="P304" s="224"/>
      <c r="Q304" s="224"/>
      <c r="R304" s="224"/>
      <c r="S304" s="224"/>
      <c r="T304" s="225"/>
      <c r="AT304" s="226" t="s">
        <v>156</v>
      </c>
      <c r="AU304" s="226" t="s">
        <v>87</v>
      </c>
      <c r="AV304" s="15" t="s">
        <v>85</v>
      </c>
      <c r="AW304" s="15" t="s">
        <v>37</v>
      </c>
      <c r="AX304" s="15" t="s">
        <v>77</v>
      </c>
      <c r="AY304" s="226" t="s">
        <v>144</v>
      </c>
    </row>
    <row r="305" spans="1:65" s="13" customFormat="1">
      <c r="B305" s="194"/>
      <c r="C305" s="195"/>
      <c r="D305" s="196" t="s">
        <v>156</v>
      </c>
      <c r="E305" s="197" t="s">
        <v>19</v>
      </c>
      <c r="F305" s="198" t="s">
        <v>404</v>
      </c>
      <c r="G305" s="195"/>
      <c r="H305" s="199">
        <v>49.74</v>
      </c>
      <c r="I305" s="200"/>
      <c r="J305" s="195"/>
      <c r="K305" s="195"/>
      <c r="L305" s="201"/>
      <c r="M305" s="202"/>
      <c r="N305" s="203"/>
      <c r="O305" s="203"/>
      <c r="P305" s="203"/>
      <c r="Q305" s="203"/>
      <c r="R305" s="203"/>
      <c r="S305" s="203"/>
      <c r="T305" s="204"/>
      <c r="AT305" s="205" t="s">
        <v>156</v>
      </c>
      <c r="AU305" s="205" t="s">
        <v>87</v>
      </c>
      <c r="AV305" s="13" t="s">
        <v>87</v>
      </c>
      <c r="AW305" s="13" t="s">
        <v>37</v>
      </c>
      <c r="AX305" s="13" t="s">
        <v>77</v>
      </c>
      <c r="AY305" s="205" t="s">
        <v>144</v>
      </c>
    </row>
    <row r="306" spans="1:65" s="13" customFormat="1">
      <c r="B306" s="194"/>
      <c r="C306" s="195"/>
      <c r="D306" s="196" t="s">
        <v>156</v>
      </c>
      <c r="E306" s="197" t="s">
        <v>19</v>
      </c>
      <c r="F306" s="198" t="s">
        <v>405</v>
      </c>
      <c r="G306" s="195"/>
      <c r="H306" s="199">
        <v>14.73</v>
      </c>
      <c r="I306" s="200"/>
      <c r="J306" s="195"/>
      <c r="K306" s="195"/>
      <c r="L306" s="201"/>
      <c r="M306" s="202"/>
      <c r="N306" s="203"/>
      <c r="O306" s="203"/>
      <c r="P306" s="203"/>
      <c r="Q306" s="203"/>
      <c r="R306" s="203"/>
      <c r="S306" s="203"/>
      <c r="T306" s="204"/>
      <c r="AT306" s="205" t="s">
        <v>156</v>
      </c>
      <c r="AU306" s="205" t="s">
        <v>87</v>
      </c>
      <c r="AV306" s="13" t="s">
        <v>87</v>
      </c>
      <c r="AW306" s="13" t="s">
        <v>37</v>
      </c>
      <c r="AX306" s="13" t="s">
        <v>77</v>
      </c>
      <c r="AY306" s="205" t="s">
        <v>144</v>
      </c>
    </row>
    <row r="307" spans="1:65" s="13" customFormat="1">
      <c r="B307" s="194"/>
      <c r="C307" s="195"/>
      <c r="D307" s="196" t="s">
        <v>156</v>
      </c>
      <c r="E307" s="197" t="s">
        <v>19</v>
      </c>
      <c r="F307" s="198" t="s">
        <v>406</v>
      </c>
      <c r="G307" s="195"/>
      <c r="H307" s="199">
        <v>16.739999999999998</v>
      </c>
      <c r="I307" s="200"/>
      <c r="J307" s="195"/>
      <c r="K307" s="195"/>
      <c r="L307" s="201"/>
      <c r="M307" s="202"/>
      <c r="N307" s="203"/>
      <c r="O307" s="203"/>
      <c r="P307" s="203"/>
      <c r="Q307" s="203"/>
      <c r="R307" s="203"/>
      <c r="S307" s="203"/>
      <c r="T307" s="204"/>
      <c r="AT307" s="205" t="s">
        <v>156</v>
      </c>
      <c r="AU307" s="205" t="s">
        <v>87</v>
      </c>
      <c r="AV307" s="13" t="s">
        <v>87</v>
      </c>
      <c r="AW307" s="13" t="s">
        <v>37</v>
      </c>
      <c r="AX307" s="13" t="s">
        <v>77</v>
      </c>
      <c r="AY307" s="205" t="s">
        <v>144</v>
      </c>
    </row>
    <row r="308" spans="1:65" s="13" customFormat="1">
      <c r="B308" s="194"/>
      <c r="C308" s="195"/>
      <c r="D308" s="196" t="s">
        <v>156</v>
      </c>
      <c r="E308" s="197" t="s">
        <v>19</v>
      </c>
      <c r="F308" s="198" t="s">
        <v>407</v>
      </c>
      <c r="G308" s="195"/>
      <c r="H308" s="199">
        <v>4.3099999999999996</v>
      </c>
      <c r="I308" s="200"/>
      <c r="J308" s="195"/>
      <c r="K308" s="195"/>
      <c r="L308" s="201"/>
      <c r="M308" s="202"/>
      <c r="N308" s="203"/>
      <c r="O308" s="203"/>
      <c r="P308" s="203"/>
      <c r="Q308" s="203"/>
      <c r="R308" s="203"/>
      <c r="S308" s="203"/>
      <c r="T308" s="204"/>
      <c r="AT308" s="205" t="s">
        <v>156</v>
      </c>
      <c r="AU308" s="205" t="s">
        <v>87</v>
      </c>
      <c r="AV308" s="13" t="s">
        <v>87</v>
      </c>
      <c r="AW308" s="13" t="s">
        <v>37</v>
      </c>
      <c r="AX308" s="13" t="s">
        <v>77</v>
      </c>
      <c r="AY308" s="205" t="s">
        <v>144</v>
      </c>
    </row>
    <row r="309" spans="1:65" s="13" customFormat="1">
      <c r="B309" s="194"/>
      <c r="C309" s="195"/>
      <c r="D309" s="196" t="s">
        <v>156</v>
      </c>
      <c r="E309" s="197" t="s">
        <v>19</v>
      </c>
      <c r="F309" s="198" t="s">
        <v>315</v>
      </c>
      <c r="G309" s="195"/>
      <c r="H309" s="199">
        <v>13.45</v>
      </c>
      <c r="I309" s="200"/>
      <c r="J309" s="195"/>
      <c r="K309" s="195"/>
      <c r="L309" s="201"/>
      <c r="M309" s="202"/>
      <c r="N309" s="203"/>
      <c r="O309" s="203"/>
      <c r="P309" s="203"/>
      <c r="Q309" s="203"/>
      <c r="R309" s="203"/>
      <c r="S309" s="203"/>
      <c r="T309" s="204"/>
      <c r="AT309" s="205" t="s">
        <v>156</v>
      </c>
      <c r="AU309" s="205" t="s">
        <v>87</v>
      </c>
      <c r="AV309" s="13" t="s">
        <v>87</v>
      </c>
      <c r="AW309" s="13" t="s">
        <v>37</v>
      </c>
      <c r="AX309" s="13" t="s">
        <v>77</v>
      </c>
      <c r="AY309" s="205" t="s">
        <v>144</v>
      </c>
    </row>
    <row r="310" spans="1:65" s="13" customFormat="1">
      <c r="B310" s="194"/>
      <c r="C310" s="195"/>
      <c r="D310" s="196" t="s">
        <v>156</v>
      </c>
      <c r="E310" s="197" t="s">
        <v>19</v>
      </c>
      <c r="F310" s="198" t="s">
        <v>408</v>
      </c>
      <c r="G310" s="195"/>
      <c r="H310" s="199">
        <v>5.07</v>
      </c>
      <c r="I310" s="200"/>
      <c r="J310" s="195"/>
      <c r="K310" s="195"/>
      <c r="L310" s="201"/>
      <c r="M310" s="202"/>
      <c r="N310" s="203"/>
      <c r="O310" s="203"/>
      <c r="P310" s="203"/>
      <c r="Q310" s="203"/>
      <c r="R310" s="203"/>
      <c r="S310" s="203"/>
      <c r="T310" s="204"/>
      <c r="AT310" s="205" t="s">
        <v>156</v>
      </c>
      <c r="AU310" s="205" t="s">
        <v>87</v>
      </c>
      <c r="AV310" s="13" t="s">
        <v>87</v>
      </c>
      <c r="AW310" s="13" t="s">
        <v>37</v>
      </c>
      <c r="AX310" s="13" t="s">
        <v>77</v>
      </c>
      <c r="AY310" s="205" t="s">
        <v>144</v>
      </c>
    </row>
    <row r="311" spans="1:65" s="14" customFormat="1">
      <c r="B311" s="206"/>
      <c r="C311" s="207"/>
      <c r="D311" s="196" t="s">
        <v>156</v>
      </c>
      <c r="E311" s="208" t="s">
        <v>19</v>
      </c>
      <c r="F311" s="209" t="s">
        <v>158</v>
      </c>
      <c r="G311" s="207"/>
      <c r="H311" s="210">
        <v>104.03999999999999</v>
      </c>
      <c r="I311" s="211"/>
      <c r="J311" s="207"/>
      <c r="K311" s="207"/>
      <c r="L311" s="212"/>
      <c r="M311" s="213"/>
      <c r="N311" s="214"/>
      <c r="O311" s="214"/>
      <c r="P311" s="214"/>
      <c r="Q311" s="214"/>
      <c r="R311" s="214"/>
      <c r="S311" s="214"/>
      <c r="T311" s="215"/>
      <c r="AT311" s="216" t="s">
        <v>156</v>
      </c>
      <c r="AU311" s="216" t="s">
        <v>87</v>
      </c>
      <c r="AV311" s="14" t="s">
        <v>152</v>
      </c>
      <c r="AW311" s="14" t="s">
        <v>37</v>
      </c>
      <c r="AX311" s="14" t="s">
        <v>85</v>
      </c>
      <c r="AY311" s="216" t="s">
        <v>144</v>
      </c>
    </row>
    <row r="312" spans="1:65" s="2" customFormat="1" ht="16.5" customHeight="1">
      <c r="A312" s="37"/>
      <c r="B312" s="38"/>
      <c r="C312" s="176" t="s">
        <v>414</v>
      </c>
      <c r="D312" s="176" t="s">
        <v>147</v>
      </c>
      <c r="E312" s="177" t="s">
        <v>415</v>
      </c>
      <c r="F312" s="178" t="s">
        <v>416</v>
      </c>
      <c r="G312" s="179" t="s">
        <v>252</v>
      </c>
      <c r="H312" s="180">
        <v>103.85</v>
      </c>
      <c r="I312" s="181"/>
      <c r="J312" s="182">
        <f>ROUND(I312*H312,2)</f>
        <v>0</v>
      </c>
      <c r="K312" s="178" t="s">
        <v>151</v>
      </c>
      <c r="L312" s="42"/>
      <c r="M312" s="183" t="s">
        <v>19</v>
      </c>
      <c r="N312" s="184" t="s">
        <v>48</v>
      </c>
      <c r="O312" s="67"/>
      <c r="P312" s="185">
        <f>O312*H312</f>
        <v>0</v>
      </c>
      <c r="Q312" s="185">
        <v>0</v>
      </c>
      <c r="R312" s="185">
        <f>Q312*H312</f>
        <v>0</v>
      </c>
      <c r="S312" s="185">
        <v>1E-3</v>
      </c>
      <c r="T312" s="186">
        <f>S312*H312</f>
        <v>0.10385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7" t="s">
        <v>296</v>
      </c>
      <c r="AT312" s="187" t="s">
        <v>147</v>
      </c>
      <c r="AU312" s="187" t="s">
        <v>87</v>
      </c>
      <c r="AY312" s="20" t="s">
        <v>144</v>
      </c>
      <c r="BE312" s="188">
        <f>IF(N312="základní",J312,0)</f>
        <v>0</v>
      </c>
      <c r="BF312" s="188">
        <f>IF(N312="snížená",J312,0)</f>
        <v>0</v>
      </c>
      <c r="BG312" s="188">
        <f>IF(N312="zákl. přenesená",J312,0)</f>
        <v>0</v>
      </c>
      <c r="BH312" s="188">
        <f>IF(N312="sníž. přenesená",J312,0)</f>
        <v>0</v>
      </c>
      <c r="BI312" s="188">
        <f>IF(N312="nulová",J312,0)</f>
        <v>0</v>
      </c>
      <c r="BJ312" s="20" t="s">
        <v>85</v>
      </c>
      <c r="BK312" s="188">
        <f>ROUND(I312*H312,2)</f>
        <v>0</v>
      </c>
      <c r="BL312" s="20" t="s">
        <v>296</v>
      </c>
      <c r="BM312" s="187" t="s">
        <v>417</v>
      </c>
    </row>
    <row r="313" spans="1:65" s="2" customFormat="1">
      <c r="A313" s="37"/>
      <c r="B313" s="38"/>
      <c r="C313" s="39"/>
      <c r="D313" s="189" t="s">
        <v>154</v>
      </c>
      <c r="E313" s="39"/>
      <c r="F313" s="190" t="s">
        <v>418</v>
      </c>
      <c r="G313" s="39"/>
      <c r="H313" s="39"/>
      <c r="I313" s="191"/>
      <c r="J313" s="39"/>
      <c r="K313" s="39"/>
      <c r="L313" s="42"/>
      <c r="M313" s="192"/>
      <c r="N313" s="193"/>
      <c r="O313" s="67"/>
      <c r="P313" s="67"/>
      <c r="Q313" s="67"/>
      <c r="R313" s="67"/>
      <c r="S313" s="67"/>
      <c r="T313" s="68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20" t="s">
        <v>154</v>
      </c>
      <c r="AU313" s="20" t="s">
        <v>87</v>
      </c>
    </row>
    <row r="314" spans="1:65" s="15" customFormat="1">
      <c r="B314" s="217"/>
      <c r="C314" s="218"/>
      <c r="D314" s="196" t="s">
        <v>156</v>
      </c>
      <c r="E314" s="219" t="s">
        <v>19</v>
      </c>
      <c r="F314" s="220" t="s">
        <v>403</v>
      </c>
      <c r="G314" s="218"/>
      <c r="H314" s="219" t="s">
        <v>19</v>
      </c>
      <c r="I314" s="221"/>
      <c r="J314" s="218"/>
      <c r="K314" s="218"/>
      <c r="L314" s="222"/>
      <c r="M314" s="223"/>
      <c r="N314" s="224"/>
      <c r="O314" s="224"/>
      <c r="P314" s="224"/>
      <c r="Q314" s="224"/>
      <c r="R314" s="224"/>
      <c r="S314" s="224"/>
      <c r="T314" s="225"/>
      <c r="AT314" s="226" t="s">
        <v>156</v>
      </c>
      <c r="AU314" s="226" t="s">
        <v>87</v>
      </c>
      <c r="AV314" s="15" t="s">
        <v>85</v>
      </c>
      <c r="AW314" s="15" t="s">
        <v>37</v>
      </c>
      <c r="AX314" s="15" t="s">
        <v>77</v>
      </c>
      <c r="AY314" s="226" t="s">
        <v>144</v>
      </c>
    </row>
    <row r="315" spans="1:65" s="13" customFormat="1">
      <c r="B315" s="194"/>
      <c r="C315" s="195"/>
      <c r="D315" s="196" t="s">
        <v>156</v>
      </c>
      <c r="E315" s="197" t="s">
        <v>19</v>
      </c>
      <c r="F315" s="198" t="s">
        <v>419</v>
      </c>
      <c r="G315" s="195"/>
      <c r="H315" s="199">
        <v>37.43</v>
      </c>
      <c r="I315" s="200"/>
      <c r="J315" s="195"/>
      <c r="K315" s="195"/>
      <c r="L315" s="201"/>
      <c r="M315" s="202"/>
      <c r="N315" s="203"/>
      <c r="O315" s="203"/>
      <c r="P315" s="203"/>
      <c r="Q315" s="203"/>
      <c r="R315" s="203"/>
      <c r="S315" s="203"/>
      <c r="T315" s="204"/>
      <c r="AT315" s="205" t="s">
        <v>156</v>
      </c>
      <c r="AU315" s="205" t="s">
        <v>87</v>
      </c>
      <c r="AV315" s="13" t="s">
        <v>87</v>
      </c>
      <c r="AW315" s="13" t="s">
        <v>37</v>
      </c>
      <c r="AX315" s="13" t="s">
        <v>77</v>
      </c>
      <c r="AY315" s="205" t="s">
        <v>144</v>
      </c>
    </row>
    <row r="316" spans="1:65" s="13" customFormat="1">
      <c r="B316" s="194"/>
      <c r="C316" s="195"/>
      <c r="D316" s="196" t="s">
        <v>156</v>
      </c>
      <c r="E316" s="197" t="s">
        <v>19</v>
      </c>
      <c r="F316" s="198" t="s">
        <v>420</v>
      </c>
      <c r="G316" s="195"/>
      <c r="H316" s="199">
        <v>18.420000000000002</v>
      </c>
      <c r="I316" s="200"/>
      <c r="J316" s="195"/>
      <c r="K316" s="195"/>
      <c r="L316" s="201"/>
      <c r="M316" s="202"/>
      <c r="N316" s="203"/>
      <c r="O316" s="203"/>
      <c r="P316" s="203"/>
      <c r="Q316" s="203"/>
      <c r="R316" s="203"/>
      <c r="S316" s="203"/>
      <c r="T316" s="204"/>
      <c r="AT316" s="205" t="s">
        <v>156</v>
      </c>
      <c r="AU316" s="205" t="s">
        <v>87</v>
      </c>
      <c r="AV316" s="13" t="s">
        <v>87</v>
      </c>
      <c r="AW316" s="13" t="s">
        <v>37</v>
      </c>
      <c r="AX316" s="13" t="s">
        <v>77</v>
      </c>
      <c r="AY316" s="205" t="s">
        <v>144</v>
      </c>
    </row>
    <row r="317" spans="1:65" s="13" customFormat="1">
      <c r="B317" s="194"/>
      <c r="C317" s="195"/>
      <c r="D317" s="196" t="s">
        <v>156</v>
      </c>
      <c r="E317" s="197" t="s">
        <v>19</v>
      </c>
      <c r="F317" s="198" t="s">
        <v>421</v>
      </c>
      <c r="G317" s="195"/>
      <c r="H317" s="199">
        <v>16.260000000000002</v>
      </c>
      <c r="I317" s="200"/>
      <c r="J317" s="195"/>
      <c r="K317" s="195"/>
      <c r="L317" s="201"/>
      <c r="M317" s="202"/>
      <c r="N317" s="203"/>
      <c r="O317" s="203"/>
      <c r="P317" s="203"/>
      <c r="Q317" s="203"/>
      <c r="R317" s="203"/>
      <c r="S317" s="203"/>
      <c r="T317" s="204"/>
      <c r="AT317" s="205" t="s">
        <v>156</v>
      </c>
      <c r="AU317" s="205" t="s">
        <v>87</v>
      </c>
      <c r="AV317" s="13" t="s">
        <v>87</v>
      </c>
      <c r="AW317" s="13" t="s">
        <v>37</v>
      </c>
      <c r="AX317" s="13" t="s">
        <v>77</v>
      </c>
      <c r="AY317" s="205" t="s">
        <v>144</v>
      </c>
    </row>
    <row r="318" spans="1:65" s="13" customFormat="1">
      <c r="B318" s="194"/>
      <c r="C318" s="195"/>
      <c r="D318" s="196" t="s">
        <v>156</v>
      </c>
      <c r="E318" s="197" t="s">
        <v>19</v>
      </c>
      <c r="F318" s="198" t="s">
        <v>422</v>
      </c>
      <c r="G318" s="195"/>
      <c r="H318" s="199">
        <v>6.84</v>
      </c>
      <c r="I318" s="200"/>
      <c r="J318" s="195"/>
      <c r="K318" s="195"/>
      <c r="L318" s="201"/>
      <c r="M318" s="202"/>
      <c r="N318" s="203"/>
      <c r="O318" s="203"/>
      <c r="P318" s="203"/>
      <c r="Q318" s="203"/>
      <c r="R318" s="203"/>
      <c r="S318" s="203"/>
      <c r="T318" s="204"/>
      <c r="AT318" s="205" t="s">
        <v>156</v>
      </c>
      <c r="AU318" s="205" t="s">
        <v>87</v>
      </c>
      <c r="AV318" s="13" t="s">
        <v>87</v>
      </c>
      <c r="AW318" s="13" t="s">
        <v>37</v>
      </c>
      <c r="AX318" s="13" t="s">
        <v>77</v>
      </c>
      <c r="AY318" s="205" t="s">
        <v>144</v>
      </c>
    </row>
    <row r="319" spans="1:65" s="13" customFormat="1">
      <c r="B319" s="194"/>
      <c r="C319" s="195"/>
      <c r="D319" s="196" t="s">
        <v>156</v>
      </c>
      <c r="E319" s="197" t="s">
        <v>19</v>
      </c>
      <c r="F319" s="198" t="s">
        <v>423</v>
      </c>
      <c r="G319" s="195"/>
      <c r="H319" s="199">
        <v>16.559999999999999</v>
      </c>
      <c r="I319" s="200"/>
      <c r="J319" s="195"/>
      <c r="K319" s="195"/>
      <c r="L319" s="201"/>
      <c r="M319" s="202"/>
      <c r="N319" s="203"/>
      <c r="O319" s="203"/>
      <c r="P319" s="203"/>
      <c r="Q319" s="203"/>
      <c r="R319" s="203"/>
      <c r="S319" s="203"/>
      <c r="T319" s="204"/>
      <c r="AT319" s="205" t="s">
        <v>156</v>
      </c>
      <c r="AU319" s="205" t="s">
        <v>87</v>
      </c>
      <c r="AV319" s="13" t="s">
        <v>87</v>
      </c>
      <c r="AW319" s="13" t="s">
        <v>37</v>
      </c>
      <c r="AX319" s="13" t="s">
        <v>77</v>
      </c>
      <c r="AY319" s="205" t="s">
        <v>144</v>
      </c>
    </row>
    <row r="320" spans="1:65" s="13" customFormat="1">
      <c r="B320" s="194"/>
      <c r="C320" s="195"/>
      <c r="D320" s="196" t="s">
        <v>156</v>
      </c>
      <c r="E320" s="197" t="s">
        <v>19</v>
      </c>
      <c r="F320" s="198" t="s">
        <v>424</v>
      </c>
      <c r="G320" s="195"/>
      <c r="H320" s="199">
        <v>8.34</v>
      </c>
      <c r="I320" s="200"/>
      <c r="J320" s="195"/>
      <c r="K320" s="195"/>
      <c r="L320" s="201"/>
      <c r="M320" s="202"/>
      <c r="N320" s="203"/>
      <c r="O320" s="203"/>
      <c r="P320" s="203"/>
      <c r="Q320" s="203"/>
      <c r="R320" s="203"/>
      <c r="S320" s="203"/>
      <c r="T320" s="204"/>
      <c r="AT320" s="205" t="s">
        <v>156</v>
      </c>
      <c r="AU320" s="205" t="s">
        <v>87</v>
      </c>
      <c r="AV320" s="13" t="s">
        <v>87</v>
      </c>
      <c r="AW320" s="13" t="s">
        <v>37</v>
      </c>
      <c r="AX320" s="13" t="s">
        <v>77</v>
      </c>
      <c r="AY320" s="205" t="s">
        <v>144</v>
      </c>
    </row>
    <row r="321" spans="1:65" s="14" customFormat="1">
      <c r="B321" s="206"/>
      <c r="C321" s="207"/>
      <c r="D321" s="196" t="s">
        <v>156</v>
      </c>
      <c r="E321" s="208" t="s">
        <v>19</v>
      </c>
      <c r="F321" s="209" t="s">
        <v>158</v>
      </c>
      <c r="G321" s="207"/>
      <c r="H321" s="210">
        <v>103.85000000000001</v>
      </c>
      <c r="I321" s="211"/>
      <c r="J321" s="207"/>
      <c r="K321" s="207"/>
      <c r="L321" s="212"/>
      <c r="M321" s="213"/>
      <c r="N321" s="214"/>
      <c r="O321" s="214"/>
      <c r="P321" s="214"/>
      <c r="Q321" s="214"/>
      <c r="R321" s="214"/>
      <c r="S321" s="214"/>
      <c r="T321" s="215"/>
      <c r="AT321" s="216" t="s">
        <v>156</v>
      </c>
      <c r="AU321" s="216" t="s">
        <v>87</v>
      </c>
      <c r="AV321" s="14" t="s">
        <v>152</v>
      </c>
      <c r="AW321" s="14" t="s">
        <v>37</v>
      </c>
      <c r="AX321" s="14" t="s">
        <v>85</v>
      </c>
      <c r="AY321" s="216" t="s">
        <v>144</v>
      </c>
    </row>
    <row r="322" spans="1:65" s="12" customFormat="1" ht="22.9" customHeight="1">
      <c r="B322" s="160"/>
      <c r="C322" s="161"/>
      <c r="D322" s="162" t="s">
        <v>76</v>
      </c>
      <c r="E322" s="174" t="s">
        <v>425</v>
      </c>
      <c r="F322" s="174" t="s">
        <v>426</v>
      </c>
      <c r="G322" s="161"/>
      <c r="H322" s="161"/>
      <c r="I322" s="164"/>
      <c r="J322" s="175">
        <f>BK322</f>
        <v>0</v>
      </c>
      <c r="K322" s="161"/>
      <c r="L322" s="166"/>
      <c r="M322" s="167"/>
      <c r="N322" s="168"/>
      <c r="O322" s="168"/>
      <c r="P322" s="169">
        <f>SUM(P323:P360)</f>
        <v>0</v>
      </c>
      <c r="Q322" s="168"/>
      <c r="R322" s="169">
        <f>SUM(R323:R360)</f>
        <v>0</v>
      </c>
      <c r="S322" s="168"/>
      <c r="T322" s="170">
        <f>SUM(T323:T360)</f>
        <v>0.46333299999999999</v>
      </c>
      <c r="AR322" s="171" t="s">
        <v>87</v>
      </c>
      <c r="AT322" s="172" t="s">
        <v>76</v>
      </c>
      <c r="AU322" s="172" t="s">
        <v>85</v>
      </c>
      <c r="AY322" s="171" t="s">
        <v>144</v>
      </c>
      <c r="BK322" s="173">
        <f>SUM(BK323:BK360)</f>
        <v>0</v>
      </c>
    </row>
    <row r="323" spans="1:65" s="2" customFormat="1" ht="16.5" customHeight="1">
      <c r="A323" s="37"/>
      <c r="B323" s="38"/>
      <c r="C323" s="176" t="s">
        <v>427</v>
      </c>
      <c r="D323" s="176" t="s">
        <v>147</v>
      </c>
      <c r="E323" s="177" t="s">
        <v>428</v>
      </c>
      <c r="F323" s="178" t="s">
        <v>429</v>
      </c>
      <c r="G323" s="179" t="s">
        <v>172</v>
      </c>
      <c r="H323" s="180">
        <v>164.83</v>
      </c>
      <c r="I323" s="181"/>
      <c r="J323" s="182">
        <f>ROUND(I323*H323,2)</f>
        <v>0</v>
      </c>
      <c r="K323" s="178" t="s">
        <v>151</v>
      </c>
      <c r="L323" s="42"/>
      <c r="M323" s="183" t="s">
        <v>19</v>
      </c>
      <c r="N323" s="184" t="s">
        <v>48</v>
      </c>
      <c r="O323" s="67"/>
      <c r="P323" s="185">
        <f>O323*H323</f>
        <v>0</v>
      </c>
      <c r="Q323" s="185">
        <v>0</v>
      </c>
      <c r="R323" s="185">
        <f>Q323*H323</f>
        <v>0</v>
      </c>
      <c r="S323" s="185">
        <v>2.5000000000000001E-3</v>
      </c>
      <c r="T323" s="186">
        <f>S323*H323</f>
        <v>0.41207500000000002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87" t="s">
        <v>296</v>
      </c>
      <c r="AT323" s="187" t="s">
        <v>147</v>
      </c>
      <c r="AU323" s="187" t="s">
        <v>87</v>
      </c>
      <c r="AY323" s="20" t="s">
        <v>144</v>
      </c>
      <c r="BE323" s="188">
        <f>IF(N323="základní",J323,0)</f>
        <v>0</v>
      </c>
      <c r="BF323" s="188">
        <f>IF(N323="snížená",J323,0)</f>
        <v>0</v>
      </c>
      <c r="BG323" s="188">
        <f>IF(N323="zákl. přenesená",J323,0)</f>
        <v>0</v>
      </c>
      <c r="BH323" s="188">
        <f>IF(N323="sníž. přenesená",J323,0)</f>
        <v>0</v>
      </c>
      <c r="BI323" s="188">
        <f>IF(N323="nulová",J323,0)</f>
        <v>0</v>
      </c>
      <c r="BJ323" s="20" t="s">
        <v>85</v>
      </c>
      <c r="BK323" s="188">
        <f>ROUND(I323*H323,2)</f>
        <v>0</v>
      </c>
      <c r="BL323" s="20" t="s">
        <v>296</v>
      </c>
      <c r="BM323" s="187" t="s">
        <v>430</v>
      </c>
    </row>
    <row r="324" spans="1:65" s="2" customFormat="1">
      <c r="A324" s="37"/>
      <c r="B324" s="38"/>
      <c r="C324" s="39"/>
      <c r="D324" s="189" t="s">
        <v>154</v>
      </c>
      <c r="E324" s="39"/>
      <c r="F324" s="190" t="s">
        <v>431</v>
      </c>
      <c r="G324" s="39"/>
      <c r="H324" s="39"/>
      <c r="I324" s="191"/>
      <c r="J324" s="39"/>
      <c r="K324" s="39"/>
      <c r="L324" s="42"/>
      <c r="M324" s="192"/>
      <c r="N324" s="193"/>
      <c r="O324" s="67"/>
      <c r="P324" s="67"/>
      <c r="Q324" s="67"/>
      <c r="R324" s="67"/>
      <c r="S324" s="67"/>
      <c r="T324" s="68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T324" s="20" t="s">
        <v>154</v>
      </c>
      <c r="AU324" s="20" t="s">
        <v>87</v>
      </c>
    </row>
    <row r="325" spans="1:65" s="15" customFormat="1">
      <c r="B325" s="217"/>
      <c r="C325" s="218"/>
      <c r="D325" s="196" t="s">
        <v>156</v>
      </c>
      <c r="E325" s="219" t="s">
        <v>19</v>
      </c>
      <c r="F325" s="220" t="s">
        <v>432</v>
      </c>
      <c r="G325" s="218"/>
      <c r="H325" s="219" t="s">
        <v>19</v>
      </c>
      <c r="I325" s="221"/>
      <c r="J325" s="218"/>
      <c r="K325" s="218"/>
      <c r="L325" s="222"/>
      <c r="M325" s="223"/>
      <c r="N325" s="224"/>
      <c r="O325" s="224"/>
      <c r="P325" s="224"/>
      <c r="Q325" s="224"/>
      <c r="R325" s="224"/>
      <c r="S325" s="224"/>
      <c r="T325" s="225"/>
      <c r="AT325" s="226" t="s">
        <v>156</v>
      </c>
      <c r="AU325" s="226" t="s">
        <v>87</v>
      </c>
      <c r="AV325" s="15" t="s">
        <v>85</v>
      </c>
      <c r="AW325" s="15" t="s">
        <v>37</v>
      </c>
      <c r="AX325" s="15" t="s">
        <v>77</v>
      </c>
      <c r="AY325" s="226" t="s">
        <v>144</v>
      </c>
    </row>
    <row r="326" spans="1:65" s="13" customFormat="1">
      <c r="B326" s="194"/>
      <c r="C326" s="195"/>
      <c r="D326" s="196" t="s">
        <v>156</v>
      </c>
      <c r="E326" s="197" t="s">
        <v>19</v>
      </c>
      <c r="F326" s="198" t="s">
        <v>433</v>
      </c>
      <c r="G326" s="195"/>
      <c r="H326" s="199">
        <v>2.33</v>
      </c>
      <c r="I326" s="200"/>
      <c r="J326" s="195"/>
      <c r="K326" s="195"/>
      <c r="L326" s="201"/>
      <c r="M326" s="202"/>
      <c r="N326" s="203"/>
      <c r="O326" s="203"/>
      <c r="P326" s="203"/>
      <c r="Q326" s="203"/>
      <c r="R326" s="203"/>
      <c r="S326" s="203"/>
      <c r="T326" s="204"/>
      <c r="AT326" s="205" t="s">
        <v>156</v>
      </c>
      <c r="AU326" s="205" t="s">
        <v>87</v>
      </c>
      <c r="AV326" s="13" t="s">
        <v>87</v>
      </c>
      <c r="AW326" s="13" t="s">
        <v>37</v>
      </c>
      <c r="AX326" s="13" t="s">
        <v>77</v>
      </c>
      <c r="AY326" s="205" t="s">
        <v>144</v>
      </c>
    </row>
    <row r="327" spans="1:65" s="13" customFormat="1">
      <c r="B327" s="194"/>
      <c r="C327" s="195"/>
      <c r="D327" s="196" t="s">
        <v>156</v>
      </c>
      <c r="E327" s="197" t="s">
        <v>19</v>
      </c>
      <c r="F327" s="198" t="s">
        <v>434</v>
      </c>
      <c r="G327" s="195"/>
      <c r="H327" s="199">
        <v>16.63</v>
      </c>
      <c r="I327" s="200"/>
      <c r="J327" s="195"/>
      <c r="K327" s="195"/>
      <c r="L327" s="201"/>
      <c r="M327" s="202"/>
      <c r="N327" s="203"/>
      <c r="O327" s="203"/>
      <c r="P327" s="203"/>
      <c r="Q327" s="203"/>
      <c r="R327" s="203"/>
      <c r="S327" s="203"/>
      <c r="T327" s="204"/>
      <c r="AT327" s="205" t="s">
        <v>156</v>
      </c>
      <c r="AU327" s="205" t="s">
        <v>87</v>
      </c>
      <c r="AV327" s="13" t="s">
        <v>87</v>
      </c>
      <c r="AW327" s="13" t="s">
        <v>37</v>
      </c>
      <c r="AX327" s="13" t="s">
        <v>77</v>
      </c>
      <c r="AY327" s="205" t="s">
        <v>144</v>
      </c>
    </row>
    <row r="328" spans="1:65" s="13" customFormat="1">
      <c r="B328" s="194"/>
      <c r="C328" s="195"/>
      <c r="D328" s="196" t="s">
        <v>156</v>
      </c>
      <c r="E328" s="197" t="s">
        <v>19</v>
      </c>
      <c r="F328" s="198" t="s">
        <v>435</v>
      </c>
      <c r="G328" s="195"/>
      <c r="H328" s="199">
        <v>16.760000000000002</v>
      </c>
      <c r="I328" s="200"/>
      <c r="J328" s="195"/>
      <c r="K328" s="195"/>
      <c r="L328" s="201"/>
      <c r="M328" s="202"/>
      <c r="N328" s="203"/>
      <c r="O328" s="203"/>
      <c r="P328" s="203"/>
      <c r="Q328" s="203"/>
      <c r="R328" s="203"/>
      <c r="S328" s="203"/>
      <c r="T328" s="204"/>
      <c r="AT328" s="205" t="s">
        <v>156</v>
      </c>
      <c r="AU328" s="205" t="s">
        <v>87</v>
      </c>
      <c r="AV328" s="13" t="s">
        <v>87</v>
      </c>
      <c r="AW328" s="13" t="s">
        <v>37</v>
      </c>
      <c r="AX328" s="13" t="s">
        <v>77</v>
      </c>
      <c r="AY328" s="205" t="s">
        <v>144</v>
      </c>
    </row>
    <row r="329" spans="1:65" s="13" customFormat="1">
      <c r="B329" s="194"/>
      <c r="C329" s="195"/>
      <c r="D329" s="196" t="s">
        <v>156</v>
      </c>
      <c r="E329" s="197" t="s">
        <v>19</v>
      </c>
      <c r="F329" s="198" t="s">
        <v>436</v>
      </c>
      <c r="G329" s="195"/>
      <c r="H329" s="199">
        <v>15.36</v>
      </c>
      <c r="I329" s="200"/>
      <c r="J329" s="195"/>
      <c r="K329" s="195"/>
      <c r="L329" s="201"/>
      <c r="M329" s="202"/>
      <c r="N329" s="203"/>
      <c r="O329" s="203"/>
      <c r="P329" s="203"/>
      <c r="Q329" s="203"/>
      <c r="R329" s="203"/>
      <c r="S329" s="203"/>
      <c r="T329" s="204"/>
      <c r="AT329" s="205" t="s">
        <v>156</v>
      </c>
      <c r="AU329" s="205" t="s">
        <v>87</v>
      </c>
      <c r="AV329" s="13" t="s">
        <v>87</v>
      </c>
      <c r="AW329" s="13" t="s">
        <v>37</v>
      </c>
      <c r="AX329" s="13" t="s">
        <v>77</v>
      </c>
      <c r="AY329" s="205" t="s">
        <v>144</v>
      </c>
    </row>
    <row r="330" spans="1:65" s="13" customFormat="1">
      <c r="B330" s="194"/>
      <c r="C330" s="195"/>
      <c r="D330" s="196" t="s">
        <v>156</v>
      </c>
      <c r="E330" s="197" t="s">
        <v>19</v>
      </c>
      <c r="F330" s="198" t="s">
        <v>437</v>
      </c>
      <c r="G330" s="195"/>
      <c r="H330" s="199">
        <v>16.760000000000002</v>
      </c>
      <c r="I330" s="200"/>
      <c r="J330" s="195"/>
      <c r="K330" s="195"/>
      <c r="L330" s="201"/>
      <c r="M330" s="202"/>
      <c r="N330" s="203"/>
      <c r="O330" s="203"/>
      <c r="P330" s="203"/>
      <c r="Q330" s="203"/>
      <c r="R330" s="203"/>
      <c r="S330" s="203"/>
      <c r="T330" s="204"/>
      <c r="AT330" s="205" t="s">
        <v>156</v>
      </c>
      <c r="AU330" s="205" t="s">
        <v>87</v>
      </c>
      <c r="AV330" s="13" t="s">
        <v>87</v>
      </c>
      <c r="AW330" s="13" t="s">
        <v>37</v>
      </c>
      <c r="AX330" s="13" t="s">
        <v>77</v>
      </c>
      <c r="AY330" s="205" t="s">
        <v>144</v>
      </c>
    </row>
    <row r="331" spans="1:65" s="13" customFormat="1">
      <c r="B331" s="194"/>
      <c r="C331" s="195"/>
      <c r="D331" s="196" t="s">
        <v>156</v>
      </c>
      <c r="E331" s="197" t="s">
        <v>19</v>
      </c>
      <c r="F331" s="198" t="s">
        <v>438</v>
      </c>
      <c r="G331" s="195"/>
      <c r="H331" s="199">
        <v>20.67</v>
      </c>
      <c r="I331" s="200"/>
      <c r="J331" s="195"/>
      <c r="K331" s="195"/>
      <c r="L331" s="201"/>
      <c r="M331" s="202"/>
      <c r="N331" s="203"/>
      <c r="O331" s="203"/>
      <c r="P331" s="203"/>
      <c r="Q331" s="203"/>
      <c r="R331" s="203"/>
      <c r="S331" s="203"/>
      <c r="T331" s="204"/>
      <c r="AT331" s="205" t="s">
        <v>156</v>
      </c>
      <c r="AU331" s="205" t="s">
        <v>87</v>
      </c>
      <c r="AV331" s="13" t="s">
        <v>87</v>
      </c>
      <c r="AW331" s="13" t="s">
        <v>37</v>
      </c>
      <c r="AX331" s="13" t="s">
        <v>77</v>
      </c>
      <c r="AY331" s="205" t="s">
        <v>144</v>
      </c>
    </row>
    <row r="332" spans="1:65" s="13" customFormat="1">
      <c r="B332" s="194"/>
      <c r="C332" s="195"/>
      <c r="D332" s="196" t="s">
        <v>156</v>
      </c>
      <c r="E332" s="197" t="s">
        <v>19</v>
      </c>
      <c r="F332" s="198" t="s">
        <v>439</v>
      </c>
      <c r="G332" s="195"/>
      <c r="H332" s="199">
        <v>16.66</v>
      </c>
      <c r="I332" s="200"/>
      <c r="J332" s="195"/>
      <c r="K332" s="195"/>
      <c r="L332" s="201"/>
      <c r="M332" s="202"/>
      <c r="N332" s="203"/>
      <c r="O332" s="203"/>
      <c r="P332" s="203"/>
      <c r="Q332" s="203"/>
      <c r="R332" s="203"/>
      <c r="S332" s="203"/>
      <c r="T332" s="204"/>
      <c r="AT332" s="205" t="s">
        <v>156</v>
      </c>
      <c r="AU332" s="205" t="s">
        <v>87</v>
      </c>
      <c r="AV332" s="13" t="s">
        <v>87</v>
      </c>
      <c r="AW332" s="13" t="s">
        <v>37</v>
      </c>
      <c r="AX332" s="13" t="s">
        <v>77</v>
      </c>
      <c r="AY332" s="205" t="s">
        <v>144</v>
      </c>
    </row>
    <row r="333" spans="1:65" s="13" customFormat="1">
      <c r="B333" s="194"/>
      <c r="C333" s="195"/>
      <c r="D333" s="196" t="s">
        <v>156</v>
      </c>
      <c r="E333" s="197" t="s">
        <v>19</v>
      </c>
      <c r="F333" s="198" t="s">
        <v>440</v>
      </c>
      <c r="G333" s="195"/>
      <c r="H333" s="199">
        <v>15.36</v>
      </c>
      <c r="I333" s="200"/>
      <c r="J333" s="195"/>
      <c r="K333" s="195"/>
      <c r="L333" s="201"/>
      <c r="M333" s="202"/>
      <c r="N333" s="203"/>
      <c r="O333" s="203"/>
      <c r="P333" s="203"/>
      <c r="Q333" s="203"/>
      <c r="R333" s="203"/>
      <c r="S333" s="203"/>
      <c r="T333" s="204"/>
      <c r="AT333" s="205" t="s">
        <v>156</v>
      </c>
      <c r="AU333" s="205" t="s">
        <v>87</v>
      </c>
      <c r="AV333" s="13" t="s">
        <v>87</v>
      </c>
      <c r="AW333" s="13" t="s">
        <v>37</v>
      </c>
      <c r="AX333" s="13" t="s">
        <v>77</v>
      </c>
      <c r="AY333" s="205" t="s">
        <v>144</v>
      </c>
    </row>
    <row r="334" spans="1:65" s="13" customFormat="1">
      <c r="B334" s="194"/>
      <c r="C334" s="195"/>
      <c r="D334" s="196" t="s">
        <v>156</v>
      </c>
      <c r="E334" s="197" t="s">
        <v>19</v>
      </c>
      <c r="F334" s="198" t="s">
        <v>441</v>
      </c>
      <c r="G334" s="195"/>
      <c r="H334" s="199">
        <v>15.85</v>
      </c>
      <c r="I334" s="200"/>
      <c r="J334" s="195"/>
      <c r="K334" s="195"/>
      <c r="L334" s="201"/>
      <c r="M334" s="202"/>
      <c r="N334" s="203"/>
      <c r="O334" s="203"/>
      <c r="P334" s="203"/>
      <c r="Q334" s="203"/>
      <c r="R334" s="203"/>
      <c r="S334" s="203"/>
      <c r="T334" s="204"/>
      <c r="AT334" s="205" t="s">
        <v>156</v>
      </c>
      <c r="AU334" s="205" t="s">
        <v>87</v>
      </c>
      <c r="AV334" s="13" t="s">
        <v>87</v>
      </c>
      <c r="AW334" s="13" t="s">
        <v>37</v>
      </c>
      <c r="AX334" s="13" t="s">
        <v>77</v>
      </c>
      <c r="AY334" s="205" t="s">
        <v>144</v>
      </c>
    </row>
    <row r="335" spans="1:65" s="13" customFormat="1">
      <c r="B335" s="194"/>
      <c r="C335" s="195"/>
      <c r="D335" s="196" t="s">
        <v>156</v>
      </c>
      <c r="E335" s="197" t="s">
        <v>19</v>
      </c>
      <c r="F335" s="198" t="s">
        <v>316</v>
      </c>
      <c r="G335" s="195"/>
      <c r="H335" s="199">
        <v>7.74</v>
      </c>
      <c r="I335" s="200"/>
      <c r="J335" s="195"/>
      <c r="K335" s="195"/>
      <c r="L335" s="201"/>
      <c r="M335" s="202"/>
      <c r="N335" s="203"/>
      <c r="O335" s="203"/>
      <c r="P335" s="203"/>
      <c r="Q335" s="203"/>
      <c r="R335" s="203"/>
      <c r="S335" s="203"/>
      <c r="T335" s="204"/>
      <c r="AT335" s="205" t="s">
        <v>156</v>
      </c>
      <c r="AU335" s="205" t="s">
        <v>87</v>
      </c>
      <c r="AV335" s="13" t="s">
        <v>87</v>
      </c>
      <c r="AW335" s="13" t="s">
        <v>37</v>
      </c>
      <c r="AX335" s="13" t="s">
        <v>77</v>
      </c>
      <c r="AY335" s="205" t="s">
        <v>144</v>
      </c>
    </row>
    <row r="336" spans="1:65" s="16" customFormat="1">
      <c r="B336" s="227"/>
      <c r="C336" s="228"/>
      <c r="D336" s="196" t="s">
        <v>156</v>
      </c>
      <c r="E336" s="229" t="s">
        <v>19</v>
      </c>
      <c r="F336" s="230" t="s">
        <v>442</v>
      </c>
      <c r="G336" s="228"/>
      <c r="H336" s="231">
        <v>144.12</v>
      </c>
      <c r="I336" s="232"/>
      <c r="J336" s="228"/>
      <c r="K336" s="228"/>
      <c r="L336" s="233"/>
      <c r="M336" s="234"/>
      <c r="N336" s="235"/>
      <c r="O336" s="235"/>
      <c r="P336" s="235"/>
      <c r="Q336" s="235"/>
      <c r="R336" s="235"/>
      <c r="S336" s="235"/>
      <c r="T336" s="236"/>
      <c r="AT336" s="237" t="s">
        <v>156</v>
      </c>
      <c r="AU336" s="237" t="s">
        <v>87</v>
      </c>
      <c r="AV336" s="16" t="s">
        <v>145</v>
      </c>
      <c r="AW336" s="16" t="s">
        <v>37</v>
      </c>
      <c r="AX336" s="16" t="s">
        <v>77</v>
      </c>
      <c r="AY336" s="237" t="s">
        <v>144</v>
      </c>
    </row>
    <row r="337" spans="1:65" s="15" customFormat="1">
      <c r="B337" s="217"/>
      <c r="C337" s="218"/>
      <c r="D337" s="196" t="s">
        <v>156</v>
      </c>
      <c r="E337" s="219" t="s">
        <v>19</v>
      </c>
      <c r="F337" s="220" t="s">
        <v>443</v>
      </c>
      <c r="G337" s="218"/>
      <c r="H337" s="219" t="s">
        <v>19</v>
      </c>
      <c r="I337" s="221"/>
      <c r="J337" s="218"/>
      <c r="K337" s="218"/>
      <c r="L337" s="222"/>
      <c r="M337" s="223"/>
      <c r="N337" s="224"/>
      <c r="O337" s="224"/>
      <c r="P337" s="224"/>
      <c r="Q337" s="224"/>
      <c r="R337" s="224"/>
      <c r="S337" s="224"/>
      <c r="T337" s="225"/>
      <c r="AT337" s="226" t="s">
        <v>156</v>
      </c>
      <c r="AU337" s="226" t="s">
        <v>87</v>
      </c>
      <c r="AV337" s="15" t="s">
        <v>85</v>
      </c>
      <c r="AW337" s="15" t="s">
        <v>37</v>
      </c>
      <c r="AX337" s="15" t="s">
        <v>77</v>
      </c>
      <c r="AY337" s="226" t="s">
        <v>144</v>
      </c>
    </row>
    <row r="338" spans="1:65" s="13" customFormat="1">
      <c r="B338" s="194"/>
      <c r="C338" s="195"/>
      <c r="D338" s="196" t="s">
        <v>156</v>
      </c>
      <c r="E338" s="197" t="s">
        <v>19</v>
      </c>
      <c r="F338" s="198" t="s">
        <v>308</v>
      </c>
      <c r="G338" s="195"/>
      <c r="H338" s="199">
        <v>12.22</v>
      </c>
      <c r="I338" s="200"/>
      <c r="J338" s="195"/>
      <c r="K338" s="195"/>
      <c r="L338" s="201"/>
      <c r="M338" s="202"/>
      <c r="N338" s="203"/>
      <c r="O338" s="203"/>
      <c r="P338" s="203"/>
      <c r="Q338" s="203"/>
      <c r="R338" s="203"/>
      <c r="S338" s="203"/>
      <c r="T338" s="204"/>
      <c r="AT338" s="205" t="s">
        <v>156</v>
      </c>
      <c r="AU338" s="205" t="s">
        <v>87</v>
      </c>
      <c r="AV338" s="13" t="s">
        <v>87</v>
      </c>
      <c r="AW338" s="13" t="s">
        <v>37</v>
      </c>
      <c r="AX338" s="13" t="s">
        <v>77</v>
      </c>
      <c r="AY338" s="205" t="s">
        <v>144</v>
      </c>
    </row>
    <row r="339" spans="1:65" s="13" customFormat="1">
      <c r="B339" s="194"/>
      <c r="C339" s="195"/>
      <c r="D339" s="196" t="s">
        <v>156</v>
      </c>
      <c r="E339" s="197" t="s">
        <v>19</v>
      </c>
      <c r="F339" s="198" t="s">
        <v>444</v>
      </c>
      <c r="G339" s="195"/>
      <c r="H339" s="199">
        <v>8.49</v>
      </c>
      <c r="I339" s="200"/>
      <c r="J339" s="195"/>
      <c r="K339" s="195"/>
      <c r="L339" s="201"/>
      <c r="M339" s="202"/>
      <c r="N339" s="203"/>
      <c r="O339" s="203"/>
      <c r="P339" s="203"/>
      <c r="Q339" s="203"/>
      <c r="R339" s="203"/>
      <c r="S339" s="203"/>
      <c r="T339" s="204"/>
      <c r="AT339" s="205" t="s">
        <v>156</v>
      </c>
      <c r="AU339" s="205" t="s">
        <v>87</v>
      </c>
      <c r="AV339" s="13" t="s">
        <v>87</v>
      </c>
      <c r="AW339" s="13" t="s">
        <v>37</v>
      </c>
      <c r="AX339" s="13" t="s">
        <v>77</v>
      </c>
      <c r="AY339" s="205" t="s">
        <v>144</v>
      </c>
    </row>
    <row r="340" spans="1:65" s="16" customFormat="1">
      <c r="B340" s="227"/>
      <c r="C340" s="228"/>
      <c r="D340" s="196" t="s">
        <v>156</v>
      </c>
      <c r="E340" s="229" t="s">
        <v>19</v>
      </c>
      <c r="F340" s="230" t="s">
        <v>442</v>
      </c>
      <c r="G340" s="228"/>
      <c r="H340" s="231">
        <v>20.71</v>
      </c>
      <c r="I340" s="232"/>
      <c r="J340" s="228"/>
      <c r="K340" s="228"/>
      <c r="L340" s="233"/>
      <c r="M340" s="234"/>
      <c r="N340" s="235"/>
      <c r="O340" s="235"/>
      <c r="P340" s="235"/>
      <c r="Q340" s="235"/>
      <c r="R340" s="235"/>
      <c r="S340" s="235"/>
      <c r="T340" s="236"/>
      <c r="AT340" s="237" t="s">
        <v>156</v>
      </c>
      <c r="AU340" s="237" t="s">
        <v>87</v>
      </c>
      <c r="AV340" s="16" t="s">
        <v>145</v>
      </c>
      <c r="AW340" s="16" t="s">
        <v>37</v>
      </c>
      <c r="AX340" s="16" t="s">
        <v>77</v>
      </c>
      <c r="AY340" s="237" t="s">
        <v>144</v>
      </c>
    </row>
    <row r="341" spans="1:65" s="14" customFormat="1">
      <c r="B341" s="206"/>
      <c r="C341" s="207"/>
      <c r="D341" s="196" t="s">
        <v>156</v>
      </c>
      <c r="E341" s="208" t="s">
        <v>19</v>
      </c>
      <c r="F341" s="209" t="s">
        <v>158</v>
      </c>
      <c r="G341" s="207"/>
      <c r="H341" s="210">
        <v>164.83</v>
      </c>
      <c r="I341" s="211"/>
      <c r="J341" s="207"/>
      <c r="K341" s="207"/>
      <c r="L341" s="212"/>
      <c r="M341" s="213"/>
      <c r="N341" s="214"/>
      <c r="O341" s="214"/>
      <c r="P341" s="214"/>
      <c r="Q341" s="214"/>
      <c r="R341" s="214"/>
      <c r="S341" s="214"/>
      <c r="T341" s="215"/>
      <c r="AT341" s="216" t="s">
        <v>156</v>
      </c>
      <c r="AU341" s="216" t="s">
        <v>87</v>
      </c>
      <c r="AV341" s="14" t="s">
        <v>152</v>
      </c>
      <c r="AW341" s="14" t="s">
        <v>37</v>
      </c>
      <c r="AX341" s="14" t="s">
        <v>85</v>
      </c>
      <c r="AY341" s="216" t="s">
        <v>144</v>
      </c>
    </row>
    <row r="342" spans="1:65" s="2" customFormat="1" ht="21.75" customHeight="1">
      <c r="A342" s="37"/>
      <c r="B342" s="38"/>
      <c r="C342" s="176" t="s">
        <v>445</v>
      </c>
      <c r="D342" s="176" t="s">
        <v>147</v>
      </c>
      <c r="E342" s="177" t="s">
        <v>446</v>
      </c>
      <c r="F342" s="178" t="s">
        <v>447</v>
      </c>
      <c r="G342" s="179" t="s">
        <v>252</v>
      </c>
      <c r="H342" s="180">
        <v>170.86</v>
      </c>
      <c r="I342" s="181"/>
      <c r="J342" s="182">
        <f>ROUND(I342*H342,2)</f>
        <v>0</v>
      </c>
      <c r="K342" s="178" t="s">
        <v>151</v>
      </c>
      <c r="L342" s="42"/>
      <c r="M342" s="183" t="s">
        <v>19</v>
      </c>
      <c r="N342" s="184" t="s">
        <v>48</v>
      </c>
      <c r="O342" s="67"/>
      <c r="P342" s="185">
        <f>O342*H342</f>
        <v>0</v>
      </c>
      <c r="Q342" s="185">
        <v>0</v>
      </c>
      <c r="R342" s="185">
        <f>Q342*H342</f>
        <v>0</v>
      </c>
      <c r="S342" s="185">
        <v>2.9999999999999997E-4</v>
      </c>
      <c r="T342" s="186">
        <f>S342*H342</f>
        <v>5.1257999999999998E-2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187" t="s">
        <v>296</v>
      </c>
      <c r="AT342" s="187" t="s">
        <v>147</v>
      </c>
      <c r="AU342" s="187" t="s">
        <v>87</v>
      </c>
      <c r="AY342" s="20" t="s">
        <v>144</v>
      </c>
      <c r="BE342" s="188">
        <f>IF(N342="základní",J342,0)</f>
        <v>0</v>
      </c>
      <c r="BF342" s="188">
        <f>IF(N342="snížená",J342,0)</f>
        <v>0</v>
      </c>
      <c r="BG342" s="188">
        <f>IF(N342="zákl. přenesená",J342,0)</f>
        <v>0</v>
      </c>
      <c r="BH342" s="188">
        <f>IF(N342="sníž. přenesená",J342,0)</f>
        <v>0</v>
      </c>
      <c r="BI342" s="188">
        <f>IF(N342="nulová",J342,0)</f>
        <v>0</v>
      </c>
      <c r="BJ342" s="20" t="s">
        <v>85</v>
      </c>
      <c r="BK342" s="188">
        <f>ROUND(I342*H342,2)</f>
        <v>0</v>
      </c>
      <c r="BL342" s="20" t="s">
        <v>296</v>
      </c>
      <c r="BM342" s="187" t="s">
        <v>448</v>
      </c>
    </row>
    <row r="343" spans="1:65" s="2" customFormat="1">
      <c r="A343" s="37"/>
      <c r="B343" s="38"/>
      <c r="C343" s="39"/>
      <c r="D343" s="189" t="s">
        <v>154</v>
      </c>
      <c r="E343" s="39"/>
      <c r="F343" s="190" t="s">
        <v>449</v>
      </c>
      <c r="G343" s="39"/>
      <c r="H343" s="39"/>
      <c r="I343" s="191"/>
      <c r="J343" s="39"/>
      <c r="K343" s="39"/>
      <c r="L343" s="42"/>
      <c r="M343" s="192"/>
      <c r="N343" s="193"/>
      <c r="O343" s="67"/>
      <c r="P343" s="67"/>
      <c r="Q343" s="67"/>
      <c r="R343" s="67"/>
      <c r="S343" s="67"/>
      <c r="T343" s="68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T343" s="20" t="s">
        <v>154</v>
      </c>
      <c r="AU343" s="20" t="s">
        <v>87</v>
      </c>
    </row>
    <row r="344" spans="1:65" s="15" customFormat="1">
      <c r="B344" s="217"/>
      <c r="C344" s="218"/>
      <c r="D344" s="196" t="s">
        <v>156</v>
      </c>
      <c r="E344" s="219" t="s">
        <v>19</v>
      </c>
      <c r="F344" s="220" t="s">
        <v>432</v>
      </c>
      <c r="G344" s="218"/>
      <c r="H344" s="219" t="s">
        <v>19</v>
      </c>
      <c r="I344" s="221"/>
      <c r="J344" s="218"/>
      <c r="K344" s="218"/>
      <c r="L344" s="222"/>
      <c r="M344" s="223"/>
      <c r="N344" s="224"/>
      <c r="O344" s="224"/>
      <c r="P344" s="224"/>
      <c r="Q344" s="224"/>
      <c r="R344" s="224"/>
      <c r="S344" s="224"/>
      <c r="T344" s="225"/>
      <c r="AT344" s="226" t="s">
        <v>156</v>
      </c>
      <c r="AU344" s="226" t="s">
        <v>87</v>
      </c>
      <c r="AV344" s="15" t="s">
        <v>85</v>
      </c>
      <c r="AW344" s="15" t="s">
        <v>37</v>
      </c>
      <c r="AX344" s="15" t="s">
        <v>77</v>
      </c>
      <c r="AY344" s="226" t="s">
        <v>144</v>
      </c>
    </row>
    <row r="345" spans="1:65" s="13" customFormat="1">
      <c r="B345" s="194"/>
      <c r="C345" s="195"/>
      <c r="D345" s="196" t="s">
        <v>156</v>
      </c>
      <c r="E345" s="197" t="s">
        <v>19</v>
      </c>
      <c r="F345" s="198" t="s">
        <v>450</v>
      </c>
      <c r="G345" s="195"/>
      <c r="H345" s="199">
        <v>5.23</v>
      </c>
      <c r="I345" s="200"/>
      <c r="J345" s="195"/>
      <c r="K345" s="195"/>
      <c r="L345" s="201"/>
      <c r="M345" s="202"/>
      <c r="N345" s="203"/>
      <c r="O345" s="203"/>
      <c r="P345" s="203"/>
      <c r="Q345" s="203"/>
      <c r="R345" s="203"/>
      <c r="S345" s="203"/>
      <c r="T345" s="204"/>
      <c r="AT345" s="205" t="s">
        <v>156</v>
      </c>
      <c r="AU345" s="205" t="s">
        <v>87</v>
      </c>
      <c r="AV345" s="13" t="s">
        <v>87</v>
      </c>
      <c r="AW345" s="13" t="s">
        <v>37</v>
      </c>
      <c r="AX345" s="13" t="s">
        <v>77</v>
      </c>
      <c r="AY345" s="205" t="s">
        <v>144</v>
      </c>
    </row>
    <row r="346" spans="1:65" s="13" customFormat="1">
      <c r="B346" s="194"/>
      <c r="C346" s="195"/>
      <c r="D346" s="196" t="s">
        <v>156</v>
      </c>
      <c r="E346" s="197" t="s">
        <v>19</v>
      </c>
      <c r="F346" s="198" t="s">
        <v>451</v>
      </c>
      <c r="G346" s="195"/>
      <c r="H346" s="199">
        <v>16.21</v>
      </c>
      <c r="I346" s="200"/>
      <c r="J346" s="195"/>
      <c r="K346" s="195"/>
      <c r="L346" s="201"/>
      <c r="M346" s="202"/>
      <c r="N346" s="203"/>
      <c r="O346" s="203"/>
      <c r="P346" s="203"/>
      <c r="Q346" s="203"/>
      <c r="R346" s="203"/>
      <c r="S346" s="203"/>
      <c r="T346" s="204"/>
      <c r="AT346" s="205" t="s">
        <v>156</v>
      </c>
      <c r="AU346" s="205" t="s">
        <v>87</v>
      </c>
      <c r="AV346" s="13" t="s">
        <v>87</v>
      </c>
      <c r="AW346" s="13" t="s">
        <v>37</v>
      </c>
      <c r="AX346" s="13" t="s">
        <v>77</v>
      </c>
      <c r="AY346" s="205" t="s">
        <v>144</v>
      </c>
    </row>
    <row r="347" spans="1:65" s="13" customFormat="1">
      <c r="B347" s="194"/>
      <c r="C347" s="195"/>
      <c r="D347" s="196" t="s">
        <v>156</v>
      </c>
      <c r="E347" s="197" t="s">
        <v>19</v>
      </c>
      <c r="F347" s="198" t="s">
        <v>452</v>
      </c>
      <c r="G347" s="195"/>
      <c r="H347" s="199">
        <v>16.27</v>
      </c>
      <c r="I347" s="200"/>
      <c r="J347" s="195"/>
      <c r="K347" s="195"/>
      <c r="L347" s="201"/>
      <c r="M347" s="202"/>
      <c r="N347" s="203"/>
      <c r="O347" s="203"/>
      <c r="P347" s="203"/>
      <c r="Q347" s="203"/>
      <c r="R347" s="203"/>
      <c r="S347" s="203"/>
      <c r="T347" s="204"/>
      <c r="AT347" s="205" t="s">
        <v>156</v>
      </c>
      <c r="AU347" s="205" t="s">
        <v>87</v>
      </c>
      <c r="AV347" s="13" t="s">
        <v>87</v>
      </c>
      <c r="AW347" s="13" t="s">
        <v>37</v>
      </c>
      <c r="AX347" s="13" t="s">
        <v>77</v>
      </c>
      <c r="AY347" s="205" t="s">
        <v>144</v>
      </c>
    </row>
    <row r="348" spans="1:65" s="13" customFormat="1">
      <c r="B348" s="194"/>
      <c r="C348" s="195"/>
      <c r="D348" s="196" t="s">
        <v>156</v>
      </c>
      <c r="E348" s="197" t="s">
        <v>19</v>
      </c>
      <c r="F348" s="198" t="s">
        <v>453</v>
      </c>
      <c r="G348" s="195"/>
      <c r="H348" s="199">
        <v>15.68</v>
      </c>
      <c r="I348" s="200"/>
      <c r="J348" s="195"/>
      <c r="K348" s="195"/>
      <c r="L348" s="201"/>
      <c r="M348" s="202"/>
      <c r="N348" s="203"/>
      <c r="O348" s="203"/>
      <c r="P348" s="203"/>
      <c r="Q348" s="203"/>
      <c r="R348" s="203"/>
      <c r="S348" s="203"/>
      <c r="T348" s="204"/>
      <c r="AT348" s="205" t="s">
        <v>156</v>
      </c>
      <c r="AU348" s="205" t="s">
        <v>87</v>
      </c>
      <c r="AV348" s="13" t="s">
        <v>87</v>
      </c>
      <c r="AW348" s="13" t="s">
        <v>37</v>
      </c>
      <c r="AX348" s="13" t="s">
        <v>77</v>
      </c>
      <c r="AY348" s="205" t="s">
        <v>144</v>
      </c>
    </row>
    <row r="349" spans="1:65" s="13" customFormat="1">
      <c r="B349" s="194"/>
      <c r="C349" s="195"/>
      <c r="D349" s="196" t="s">
        <v>156</v>
      </c>
      <c r="E349" s="197" t="s">
        <v>19</v>
      </c>
      <c r="F349" s="198" t="s">
        <v>454</v>
      </c>
      <c r="G349" s="195"/>
      <c r="H349" s="199">
        <v>15.18</v>
      </c>
      <c r="I349" s="200"/>
      <c r="J349" s="195"/>
      <c r="K349" s="195"/>
      <c r="L349" s="201"/>
      <c r="M349" s="202"/>
      <c r="N349" s="203"/>
      <c r="O349" s="203"/>
      <c r="P349" s="203"/>
      <c r="Q349" s="203"/>
      <c r="R349" s="203"/>
      <c r="S349" s="203"/>
      <c r="T349" s="204"/>
      <c r="AT349" s="205" t="s">
        <v>156</v>
      </c>
      <c r="AU349" s="205" t="s">
        <v>87</v>
      </c>
      <c r="AV349" s="13" t="s">
        <v>87</v>
      </c>
      <c r="AW349" s="13" t="s">
        <v>37</v>
      </c>
      <c r="AX349" s="13" t="s">
        <v>77</v>
      </c>
      <c r="AY349" s="205" t="s">
        <v>144</v>
      </c>
    </row>
    <row r="350" spans="1:65" s="13" customFormat="1">
      <c r="B350" s="194"/>
      <c r="C350" s="195"/>
      <c r="D350" s="196" t="s">
        <v>156</v>
      </c>
      <c r="E350" s="197" t="s">
        <v>19</v>
      </c>
      <c r="F350" s="198" t="s">
        <v>455</v>
      </c>
      <c r="G350" s="195"/>
      <c r="H350" s="199">
        <v>16.45</v>
      </c>
      <c r="I350" s="200"/>
      <c r="J350" s="195"/>
      <c r="K350" s="195"/>
      <c r="L350" s="201"/>
      <c r="M350" s="202"/>
      <c r="N350" s="203"/>
      <c r="O350" s="203"/>
      <c r="P350" s="203"/>
      <c r="Q350" s="203"/>
      <c r="R350" s="203"/>
      <c r="S350" s="203"/>
      <c r="T350" s="204"/>
      <c r="AT350" s="205" t="s">
        <v>156</v>
      </c>
      <c r="AU350" s="205" t="s">
        <v>87</v>
      </c>
      <c r="AV350" s="13" t="s">
        <v>87</v>
      </c>
      <c r="AW350" s="13" t="s">
        <v>37</v>
      </c>
      <c r="AX350" s="13" t="s">
        <v>77</v>
      </c>
      <c r="AY350" s="205" t="s">
        <v>144</v>
      </c>
    </row>
    <row r="351" spans="1:65" s="13" customFormat="1">
      <c r="B351" s="194"/>
      <c r="C351" s="195"/>
      <c r="D351" s="196" t="s">
        <v>156</v>
      </c>
      <c r="E351" s="197" t="s">
        <v>19</v>
      </c>
      <c r="F351" s="198" t="s">
        <v>456</v>
      </c>
      <c r="G351" s="195"/>
      <c r="H351" s="199">
        <v>15.5</v>
      </c>
      <c r="I351" s="200"/>
      <c r="J351" s="195"/>
      <c r="K351" s="195"/>
      <c r="L351" s="201"/>
      <c r="M351" s="202"/>
      <c r="N351" s="203"/>
      <c r="O351" s="203"/>
      <c r="P351" s="203"/>
      <c r="Q351" s="203"/>
      <c r="R351" s="203"/>
      <c r="S351" s="203"/>
      <c r="T351" s="204"/>
      <c r="AT351" s="205" t="s">
        <v>156</v>
      </c>
      <c r="AU351" s="205" t="s">
        <v>87</v>
      </c>
      <c r="AV351" s="13" t="s">
        <v>87</v>
      </c>
      <c r="AW351" s="13" t="s">
        <v>37</v>
      </c>
      <c r="AX351" s="13" t="s">
        <v>77</v>
      </c>
      <c r="AY351" s="205" t="s">
        <v>144</v>
      </c>
    </row>
    <row r="352" spans="1:65" s="13" customFormat="1">
      <c r="B352" s="194"/>
      <c r="C352" s="195"/>
      <c r="D352" s="196" t="s">
        <v>156</v>
      </c>
      <c r="E352" s="197" t="s">
        <v>19</v>
      </c>
      <c r="F352" s="198" t="s">
        <v>457</v>
      </c>
      <c r="G352" s="195"/>
      <c r="H352" s="199">
        <v>15.67</v>
      </c>
      <c r="I352" s="200"/>
      <c r="J352" s="195"/>
      <c r="K352" s="195"/>
      <c r="L352" s="201"/>
      <c r="M352" s="202"/>
      <c r="N352" s="203"/>
      <c r="O352" s="203"/>
      <c r="P352" s="203"/>
      <c r="Q352" s="203"/>
      <c r="R352" s="203"/>
      <c r="S352" s="203"/>
      <c r="T352" s="204"/>
      <c r="AT352" s="205" t="s">
        <v>156</v>
      </c>
      <c r="AU352" s="205" t="s">
        <v>87</v>
      </c>
      <c r="AV352" s="13" t="s">
        <v>87</v>
      </c>
      <c r="AW352" s="13" t="s">
        <v>37</v>
      </c>
      <c r="AX352" s="13" t="s">
        <v>77</v>
      </c>
      <c r="AY352" s="205" t="s">
        <v>144</v>
      </c>
    </row>
    <row r="353" spans="1:65" s="13" customFormat="1">
      <c r="B353" s="194"/>
      <c r="C353" s="195"/>
      <c r="D353" s="196" t="s">
        <v>156</v>
      </c>
      <c r="E353" s="197" t="s">
        <v>19</v>
      </c>
      <c r="F353" s="198" t="s">
        <v>458</v>
      </c>
      <c r="G353" s="195"/>
      <c r="H353" s="199">
        <v>16.309999999999999</v>
      </c>
      <c r="I353" s="200"/>
      <c r="J353" s="195"/>
      <c r="K353" s="195"/>
      <c r="L353" s="201"/>
      <c r="M353" s="202"/>
      <c r="N353" s="203"/>
      <c r="O353" s="203"/>
      <c r="P353" s="203"/>
      <c r="Q353" s="203"/>
      <c r="R353" s="203"/>
      <c r="S353" s="203"/>
      <c r="T353" s="204"/>
      <c r="AT353" s="205" t="s">
        <v>156</v>
      </c>
      <c r="AU353" s="205" t="s">
        <v>87</v>
      </c>
      <c r="AV353" s="13" t="s">
        <v>87</v>
      </c>
      <c r="AW353" s="13" t="s">
        <v>37</v>
      </c>
      <c r="AX353" s="13" t="s">
        <v>77</v>
      </c>
      <c r="AY353" s="205" t="s">
        <v>144</v>
      </c>
    </row>
    <row r="354" spans="1:65" s="13" customFormat="1">
      <c r="B354" s="194"/>
      <c r="C354" s="195"/>
      <c r="D354" s="196" t="s">
        <v>156</v>
      </c>
      <c r="E354" s="197" t="s">
        <v>19</v>
      </c>
      <c r="F354" s="198" t="s">
        <v>459</v>
      </c>
      <c r="G354" s="195"/>
      <c r="H354" s="199">
        <v>12.73</v>
      </c>
      <c r="I354" s="200"/>
      <c r="J354" s="195"/>
      <c r="K354" s="195"/>
      <c r="L354" s="201"/>
      <c r="M354" s="202"/>
      <c r="N354" s="203"/>
      <c r="O354" s="203"/>
      <c r="P354" s="203"/>
      <c r="Q354" s="203"/>
      <c r="R354" s="203"/>
      <c r="S354" s="203"/>
      <c r="T354" s="204"/>
      <c r="AT354" s="205" t="s">
        <v>156</v>
      </c>
      <c r="AU354" s="205" t="s">
        <v>87</v>
      </c>
      <c r="AV354" s="13" t="s">
        <v>87</v>
      </c>
      <c r="AW354" s="13" t="s">
        <v>37</v>
      </c>
      <c r="AX354" s="13" t="s">
        <v>77</v>
      </c>
      <c r="AY354" s="205" t="s">
        <v>144</v>
      </c>
    </row>
    <row r="355" spans="1:65" s="16" customFormat="1">
      <c r="B355" s="227"/>
      <c r="C355" s="228"/>
      <c r="D355" s="196" t="s">
        <v>156</v>
      </c>
      <c r="E355" s="229" t="s">
        <v>19</v>
      </c>
      <c r="F355" s="230" t="s">
        <v>442</v>
      </c>
      <c r="G355" s="228"/>
      <c r="H355" s="231">
        <v>145.22999999999999</v>
      </c>
      <c r="I355" s="232"/>
      <c r="J355" s="228"/>
      <c r="K355" s="228"/>
      <c r="L355" s="233"/>
      <c r="M355" s="234"/>
      <c r="N355" s="235"/>
      <c r="O355" s="235"/>
      <c r="P355" s="235"/>
      <c r="Q355" s="235"/>
      <c r="R355" s="235"/>
      <c r="S355" s="235"/>
      <c r="T355" s="236"/>
      <c r="AT355" s="237" t="s">
        <v>156</v>
      </c>
      <c r="AU355" s="237" t="s">
        <v>87</v>
      </c>
      <c r="AV355" s="16" t="s">
        <v>145</v>
      </c>
      <c r="AW355" s="16" t="s">
        <v>37</v>
      </c>
      <c r="AX355" s="16" t="s">
        <v>77</v>
      </c>
      <c r="AY355" s="237" t="s">
        <v>144</v>
      </c>
    </row>
    <row r="356" spans="1:65" s="15" customFormat="1">
      <c r="B356" s="217"/>
      <c r="C356" s="218"/>
      <c r="D356" s="196" t="s">
        <v>156</v>
      </c>
      <c r="E356" s="219" t="s">
        <v>19</v>
      </c>
      <c r="F356" s="220" t="s">
        <v>443</v>
      </c>
      <c r="G356" s="218"/>
      <c r="H356" s="219" t="s">
        <v>19</v>
      </c>
      <c r="I356" s="221"/>
      <c r="J356" s="218"/>
      <c r="K356" s="218"/>
      <c r="L356" s="222"/>
      <c r="M356" s="223"/>
      <c r="N356" s="224"/>
      <c r="O356" s="224"/>
      <c r="P356" s="224"/>
      <c r="Q356" s="224"/>
      <c r="R356" s="224"/>
      <c r="S356" s="224"/>
      <c r="T356" s="225"/>
      <c r="AT356" s="226" t="s">
        <v>156</v>
      </c>
      <c r="AU356" s="226" t="s">
        <v>87</v>
      </c>
      <c r="AV356" s="15" t="s">
        <v>85</v>
      </c>
      <c r="AW356" s="15" t="s">
        <v>37</v>
      </c>
      <c r="AX356" s="15" t="s">
        <v>77</v>
      </c>
      <c r="AY356" s="226" t="s">
        <v>144</v>
      </c>
    </row>
    <row r="357" spans="1:65" s="13" customFormat="1">
      <c r="B357" s="194"/>
      <c r="C357" s="195"/>
      <c r="D357" s="196" t="s">
        <v>156</v>
      </c>
      <c r="E357" s="197" t="s">
        <v>19</v>
      </c>
      <c r="F357" s="198" t="s">
        <v>460</v>
      </c>
      <c r="G357" s="195"/>
      <c r="H357" s="199">
        <v>13.36</v>
      </c>
      <c r="I357" s="200"/>
      <c r="J357" s="195"/>
      <c r="K357" s="195"/>
      <c r="L357" s="201"/>
      <c r="M357" s="202"/>
      <c r="N357" s="203"/>
      <c r="O357" s="203"/>
      <c r="P357" s="203"/>
      <c r="Q357" s="203"/>
      <c r="R357" s="203"/>
      <c r="S357" s="203"/>
      <c r="T357" s="204"/>
      <c r="AT357" s="205" t="s">
        <v>156</v>
      </c>
      <c r="AU357" s="205" t="s">
        <v>87</v>
      </c>
      <c r="AV357" s="13" t="s">
        <v>87</v>
      </c>
      <c r="AW357" s="13" t="s">
        <v>37</v>
      </c>
      <c r="AX357" s="13" t="s">
        <v>77</v>
      </c>
      <c r="AY357" s="205" t="s">
        <v>144</v>
      </c>
    </row>
    <row r="358" spans="1:65" s="13" customFormat="1">
      <c r="B358" s="194"/>
      <c r="C358" s="195"/>
      <c r="D358" s="196" t="s">
        <v>156</v>
      </c>
      <c r="E358" s="197" t="s">
        <v>19</v>
      </c>
      <c r="F358" s="198" t="s">
        <v>461</v>
      </c>
      <c r="G358" s="195"/>
      <c r="H358" s="199">
        <v>12.27</v>
      </c>
      <c r="I358" s="200"/>
      <c r="J358" s="195"/>
      <c r="K358" s="195"/>
      <c r="L358" s="201"/>
      <c r="M358" s="202"/>
      <c r="N358" s="203"/>
      <c r="O358" s="203"/>
      <c r="P358" s="203"/>
      <c r="Q358" s="203"/>
      <c r="R358" s="203"/>
      <c r="S358" s="203"/>
      <c r="T358" s="204"/>
      <c r="AT358" s="205" t="s">
        <v>156</v>
      </c>
      <c r="AU358" s="205" t="s">
        <v>87</v>
      </c>
      <c r="AV358" s="13" t="s">
        <v>87</v>
      </c>
      <c r="AW358" s="13" t="s">
        <v>37</v>
      </c>
      <c r="AX358" s="13" t="s">
        <v>77</v>
      </c>
      <c r="AY358" s="205" t="s">
        <v>144</v>
      </c>
    </row>
    <row r="359" spans="1:65" s="16" customFormat="1">
      <c r="B359" s="227"/>
      <c r="C359" s="228"/>
      <c r="D359" s="196" t="s">
        <v>156</v>
      </c>
      <c r="E359" s="229" t="s">
        <v>19</v>
      </c>
      <c r="F359" s="230" t="s">
        <v>442</v>
      </c>
      <c r="G359" s="228"/>
      <c r="H359" s="231">
        <v>25.63</v>
      </c>
      <c r="I359" s="232"/>
      <c r="J359" s="228"/>
      <c r="K359" s="228"/>
      <c r="L359" s="233"/>
      <c r="M359" s="234"/>
      <c r="N359" s="235"/>
      <c r="O359" s="235"/>
      <c r="P359" s="235"/>
      <c r="Q359" s="235"/>
      <c r="R359" s="235"/>
      <c r="S359" s="235"/>
      <c r="T359" s="236"/>
      <c r="AT359" s="237" t="s">
        <v>156</v>
      </c>
      <c r="AU359" s="237" t="s">
        <v>87</v>
      </c>
      <c r="AV359" s="16" t="s">
        <v>145</v>
      </c>
      <c r="AW359" s="16" t="s">
        <v>37</v>
      </c>
      <c r="AX359" s="16" t="s">
        <v>77</v>
      </c>
      <c r="AY359" s="237" t="s">
        <v>144</v>
      </c>
    </row>
    <row r="360" spans="1:65" s="14" customFormat="1">
      <c r="B360" s="206"/>
      <c r="C360" s="207"/>
      <c r="D360" s="196" t="s">
        <v>156</v>
      </c>
      <c r="E360" s="208" t="s">
        <v>19</v>
      </c>
      <c r="F360" s="209" t="s">
        <v>158</v>
      </c>
      <c r="G360" s="207"/>
      <c r="H360" s="210">
        <v>170.85999999999999</v>
      </c>
      <c r="I360" s="211"/>
      <c r="J360" s="207"/>
      <c r="K360" s="207"/>
      <c r="L360" s="212"/>
      <c r="M360" s="213"/>
      <c r="N360" s="214"/>
      <c r="O360" s="214"/>
      <c r="P360" s="214"/>
      <c r="Q360" s="214"/>
      <c r="R360" s="214"/>
      <c r="S360" s="214"/>
      <c r="T360" s="215"/>
      <c r="AT360" s="216" t="s">
        <v>156</v>
      </c>
      <c r="AU360" s="216" t="s">
        <v>87</v>
      </c>
      <c r="AV360" s="14" t="s">
        <v>152</v>
      </c>
      <c r="AW360" s="14" t="s">
        <v>37</v>
      </c>
      <c r="AX360" s="14" t="s">
        <v>85</v>
      </c>
      <c r="AY360" s="216" t="s">
        <v>144</v>
      </c>
    </row>
    <row r="361" spans="1:65" s="12" customFormat="1" ht="22.9" customHeight="1">
      <c r="B361" s="160"/>
      <c r="C361" s="161"/>
      <c r="D361" s="162" t="s">
        <v>76</v>
      </c>
      <c r="E361" s="174" t="s">
        <v>462</v>
      </c>
      <c r="F361" s="174" t="s">
        <v>463</v>
      </c>
      <c r="G361" s="161"/>
      <c r="H361" s="161"/>
      <c r="I361" s="164"/>
      <c r="J361" s="175">
        <f>BK361</f>
        <v>0</v>
      </c>
      <c r="K361" s="161"/>
      <c r="L361" s="166"/>
      <c r="M361" s="167"/>
      <c r="N361" s="168"/>
      <c r="O361" s="168"/>
      <c r="P361" s="169">
        <f>SUM(P362:P378)</f>
        <v>0</v>
      </c>
      <c r="Q361" s="168"/>
      <c r="R361" s="169">
        <f>SUM(R362:R378)</f>
        <v>0</v>
      </c>
      <c r="S361" s="168"/>
      <c r="T361" s="170">
        <f>SUM(T362:T378)</f>
        <v>5.1037536000000001</v>
      </c>
      <c r="AR361" s="171" t="s">
        <v>87</v>
      </c>
      <c r="AT361" s="172" t="s">
        <v>76</v>
      </c>
      <c r="AU361" s="172" t="s">
        <v>85</v>
      </c>
      <c r="AY361" s="171" t="s">
        <v>144</v>
      </c>
      <c r="BK361" s="173">
        <f>SUM(BK362:BK378)</f>
        <v>0</v>
      </c>
    </row>
    <row r="362" spans="1:65" s="2" customFormat="1" ht="21.75" customHeight="1">
      <c r="A362" s="37"/>
      <c r="B362" s="38"/>
      <c r="C362" s="176" t="s">
        <v>464</v>
      </c>
      <c r="D362" s="176" t="s">
        <v>147</v>
      </c>
      <c r="E362" s="177" t="s">
        <v>465</v>
      </c>
      <c r="F362" s="178" t="s">
        <v>466</v>
      </c>
      <c r="G362" s="179" t="s">
        <v>172</v>
      </c>
      <c r="H362" s="180">
        <v>187.63800000000001</v>
      </c>
      <c r="I362" s="181"/>
      <c r="J362" s="182">
        <f>ROUND(I362*H362,2)</f>
        <v>0</v>
      </c>
      <c r="K362" s="178" t="s">
        <v>151</v>
      </c>
      <c r="L362" s="42"/>
      <c r="M362" s="183" t="s">
        <v>19</v>
      </c>
      <c r="N362" s="184" t="s">
        <v>48</v>
      </c>
      <c r="O362" s="67"/>
      <c r="P362" s="185">
        <f>O362*H362</f>
        <v>0</v>
      </c>
      <c r="Q362" s="185">
        <v>0</v>
      </c>
      <c r="R362" s="185">
        <f>Q362*H362</f>
        <v>0</v>
      </c>
      <c r="S362" s="185">
        <v>2.7199999999999998E-2</v>
      </c>
      <c r="T362" s="186">
        <f>S362*H362</f>
        <v>5.1037536000000001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87" t="s">
        <v>296</v>
      </c>
      <c r="AT362" s="187" t="s">
        <v>147</v>
      </c>
      <c r="AU362" s="187" t="s">
        <v>87</v>
      </c>
      <c r="AY362" s="20" t="s">
        <v>144</v>
      </c>
      <c r="BE362" s="188">
        <f>IF(N362="základní",J362,0)</f>
        <v>0</v>
      </c>
      <c r="BF362" s="188">
        <f>IF(N362="snížená",J362,0)</f>
        <v>0</v>
      </c>
      <c r="BG362" s="188">
        <f>IF(N362="zákl. přenesená",J362,0)</f>
        <v>0</v>
      </c>
      <c r="BH362" s="188">
        <f>IF(N362="sníž. přenesená",J362,0)</f>
        <v>0</v>
      </c>
      <c r="BI362" s="188">
        <f>IF(N362="nulová",J362,0)</f>
        <v>0</v>
      </c>
      <c r="BJ362" s="20" t="s">
        <v>85</v>
      </c>
      <c r="BK362" s="188">
        <f>ROUND(I362*H362,2)</f>
        <v>0</v>
      </c>
      <c r="BL362" s="20" t="s">
        <v>296</v>
      </c>
      <c r="BM362" s="187" t="s">
        <v>467</v>
      </c>
    </row>
    <row r="363" spans="1:65" s="2" customFormat="1">
      <c r="A363" s="37"/>
      <c r="B363" s="38"/>
      <c r="C363" s="39"/>
      <c r="D363" s="189" t="s">
        <v>154</v>
      </c>
      <c r="E363" s="39"/>
      <c r="F363" s="190" t="s">
        <v>468</v>
      </c>
      <c r="G363" s="39"/>
      <c r="H363" s="39"/>
      <c r="I363" s="191"/>
      <c r="J363" s="39"/>
      <c r="K363" s="39"/>
      <c r="L363" s="42"/>
      <c r="M363" s="192"/>
      <c r="N363" s="193"/>
      <c r="O363" s="67"/>
      <c r="P363" s="67"/>
      <c r="Q363" s="67"/>
      <c r="R363" s="67"/>
      <c r="S363" s="67"/>
      <c r="T363" s="68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T363" s="20" t="s">
        <v>154</v>
      </c>
      <c r="AU363" s="20" t="s">
        <v>87</v>
      </c>
    </row>
    <row r="364" spans="1:65" s="15" customFormat="1">
      <c r="B364" s="217"/>
      <c r="C364" s="218"/>
      <c r="D364" s="196" t="s">
        <v>156</v>
      </c>
      <c r="E364" s="219" t="s">
        <v>19</v>
      </c>
      <c r="F364" s="220" t="s">
        <v>469</v>
      </c>
      <c r="G364" s="218"/>
      <c r="H364" s="219" t="s">
        <v>19</v>
      </c>
      <c r="I364" s="221"/>
      <c r="J364" s="218"/>
      <c r="K364" s="218"/>
      <c r="L364" s="222"/>
      <c r="M364" s="223"/>
      <c r="N364" s="224"/>
      <c r="O364" s="224"/>
      <c r="P364" s="224"/>
      <c r="Q364" s="224"/>
      <c r="R364" s="224"/>
      <c r="S364" s="224"/>
      <c r="T364" s="225"/>
      <c r="AT364" s="226" t="s">
        <v>156</v>
      </c>
      <c r="AU364" s="226" t="s">
        <v>87</v>
      </c>
      <c r="AV364" s="15" t="s">
        <v>85</v>
      </c>
      <c r="AW364" s="15" t="s">
        <v>37</v>
      </c>
      <c r="AX364" s="15" t="s">
        <v>77</v>
      </c>
      <c r="AY364" s="226" t="s">
        <v>144</v>
      </c>
    </row>
    <row r="365" spans="1:65" s="13" customFormat="1">
      <c r="B365" s="194"/>
      <c r="C365" s="195"/>
      <c r="D365" s="196" t="s">
        <v>156</v>
      </c>
      <c r="E365" s="197" t="s">
        <v>19</v>
      </c>
      <c r="F365" s="198" t="s">
        <v>470</v>
      </c>
      <c r="G365" s="195"/>
      <c r="H365" s="199">
        <v>28.524000000000001</v>
      </c>
      <c r="I365" s="200"/>
      <c r="J365" s="195"/>
      <c r="K365" s="195"/>
      <c r="L365" s="201"/>
      <c r="M365" s="202"/>
      <c r="N365" s="203"/>
      <c r="O365" s="203"/>
      <c r="P365" s="203"/>
      <c r="Q365" s="203"/>
      <c r="R365" s="203"/>
      <c r="S365" s="203"/>
      <c r="T365" s="204"/>
      <c r="AT365" s="205" t="s">
        <v>156</v>
      </c>
      <c r="AU365" s="205" t="s">
        <v>87</v>
      </c>
      <c r="AV365" s="13" t="s">
        <v>87</v>
      </c>
      <c r="AW365" s="13" t="s">
        <v>37</v>
      </c>
      <c r="AX365" s="13" t="s">
        <v>77</v>
      </c>
      <c r="AY365" s="205" t="s">
        <v>144</v>
      </c>
    </row>
    <row r="366" spans="1:65" s="13" customFormat="1" ht="22.5">
      <c r="B366" s="194"/>
      <c r="C366" s="195"/>
      <c r="D366" s="196" t="s">
        <v>156</v>
      </c>
      <c r="E366" s="197" t="s">
        <v>19</v>
      </c>
      <c r="F366" s="198" t="s">
        <v>471</v>
      </c>
      <c r="G366" s="195"/>
      <c r="H366" s="199">
        <v>13.428000000000001</v>
      </c>
      <c r="I366" s="200"/>
      <c r="J366" s="195"/>
      <c r="K366" s="195"/>
      <c r="L366" s="201"/>
      <c r="M366" s="202"/>
      <c r="N366" s="203"/>
      <c r="O366" s="203"/>
      <c r="P366" s="203"/>
      <c r="Q366" s="203"/>
      <c r="R366" s="203"/>
      <c r="S366" s="203"/>
      <c r="T366" s="204"/>
      <c r="AT366" s="205" t="s">
        <v>156</v>
      </c>
      <c r="AU366" s="205" t="s">
        <v>87</v>
      </c>
      <c r="AV366" s="13" t="s">
        <v>87</v>
      </c>
      <c r="AW366" s="13" t="s">
        <v>37</v>
      </c>
      <c r="AX366" s="13" t="s">
        <v>77</v>
      </c>
      <c r="AY366" s="205" t="s">
        <v>144</v>
      </c>
    </row>
    <row r="367" spans="1:65" s="13" customFormat="1">
      <c r="B367" s="194"/>
      <c r="C367" s="195"/>
      <c r="D367" s="196" t="s">
        <v>156</v>
      </c>
      <c r="E367" s="197" t="s">
        <v>19</v>
      </c>
      <c r="F367" s="198" t="s">
        <v>472</v>
      </c>
      <c r="G367" s="195"/>
      <c r="H367" s="199">
        <v>25.393999999999998</v>
      </c>
      <c r="I367" s="200"/>
      <c r="J367" s="195"/>
      <c r="K367" s="195"/>
      <c r="L367" s="201"/>
      <c r="M367" s="202"/>
      <c r="N367" s="203"/>
      <c r="O367" s="203"/>
      <c r="P367" s="203"/>
      <c r="Q367" s="203"/>
      <c r="R367" s="203"/>
      <c r="S367" s="203"/>
      <c r="T367" s="204"/>
      <c r="AT367" s="205" t="s">
        <v>156</v>
      </c>
      <c r="AU367" s="205" t="s">
        <v>87</v>
      </c>
      <c r="AV367" s="13" t="s">
        <v>87</v>
      </c>
      <c r="AW367" s="13" t="s">
        <v>37</v>
      </c>
      <c r="AX367" s="13" t="s">
        <v>77</v>
      </c>
      <c r="AY367" s="205" t="s">
        <v>144</v>
      </c>
    </row>
    <row r="368" spans="1:65" s="13" customFormat="1">
      <c r="B368" s="194"/>
      <c r="C368" s="195"/>
      <c r="D368" s="196" t="s">
        <v>156</v>
      </c>
      <c r="E368" s="197" t="s">
        <v>19</v>
      </c>
      <c r="F368" s="198" t="s">
        <v>473</v>
      </c>
      <c r="G368" s="195"/>
      <c r="H368" s="199">
        <v>24.263999999999999</v>
      </c>
      <c r="I368" s="200"/>
      <c r="J368" s="195"/>
      <c r="K368" s="195"/>
      <c r="L368" s="201"/>
      <c r="M368" s="202"/>
      <c r="N368" s="203"/>
      <c r="O368" s="203"/>
      <c r="P368" s="203"/>
      <c r="Q368" s="203"/>
      <c r="R368" s="203"/>
      <c r="S368" s="203"/>
      <c r="T368" s="204"/>
      <c r="AT368" s="205" t="s">
        <v>156</v>
      </c>
      <c r="AU368" s="205" t="s">
        <v>87</v>
      </c>
      <c r="AV368" s="13" t="s">
        <v>87</v>
      </c>
      <c r="AW368" s="13" t="s">
        <v>37</v>
      </c>
      <c r="AX368" s="13" t="s">
        <v>77</v>
      </c>
      <c r="AY368" s="205" t="s">
        <v>144</v>
      </c>
    </row>
    <row r="369" spans="1:65" s="13" customFormat="1">
      <c r="B369" s="194"/>
      <c r="C369" s="195"/>
      <c r="D369" s="196" t="s">
        <v>156</v>
      </c>
      <c r="E369" s="197" t="s">
        <v>19</v>
      </c>
      <c r="F369" s="198" t="s">
        <v>474</v>
      </c>
      <c r="G369" s="195"/>
      <c r="H369" s="199">
        <v>5.6429999999999998</v>
      </c>
      <c r="I369" s="200"/>
      <c r="J369" s="195"/>
      <c r="K369" s="195"/>
      <c r="L369" s="201"/>
      <c r="M369" s="202"/>
      <c r="N369" s="203"/>
      <c r="O369" s="203"/>
      <c r="P369" s="203"/>
      <c r="Q369" s="203"/>
      <c r="R369" s="203"/>
      <c r="S369" s="203"/>
      <c r="T369" s="204"/>
      <c r="AT369" s="205" t="s">
        <v>156</v>
      </c>
      <c r="AU369" s="205" t="s">
        <v>87</v>
      </c>
      <c r="AV369" s="13" t="s">
        <v>87</v>
      </c>
      <c r="AW369" s="13" t="s">
        <v>37</v>
      </c>
      <c r="AX369" s="13" t="s">
        <v>77</v>
      </c>
      <c r="AY369" s="205" t="s">
        <v>144</v>
      </c>
    </row>
    <row r="370" spans="1:65" s="13" customFormat="1">
      <c r="B370" s="194"/>
      <c r="C370" s="195"/>
      <c r="D370" s="196" t="s">
        <v>156</v>
      </c>
      <c r="E370" s="197" t="s">
        <v>19</v>
      </c>
      <c r="F370" s="198" t="s">
        <v>475</v>
      </c>
      <c r="G370" s="195"/>
      <c r="H370" s="199">
        <v>29.565000000000001</v>
      </c>
      <c r="I370" s="200"/>
      <c r="J370" s="195"/>
      <c r="K370" s="195"/>
      <c r="L370" s="201"/>
      <c r="M370" s="202"/>
      <c r="N370" s="203"/>
      <c r="O370" s="203"/>
      <c r="P370" s="203"/>
      <c r="Q370" s="203"/>
      <c r="R370" s="203"/>
      <c r="S370" s="203"/>
      <c r="T370" s="204"/>
      <c r="AT370" s="205" t="s">
        <v>156</v>
      </c>
      <c r="AU370" s="205" t="s">
        <v>87</v>
      </c>
      <c r="AV370" s="13" t="s">
        <v>87</v>
      </c>
      <c r="AW370" s="13" t="s">
        <v>37</v>
      </c>
      <c r="AX370" s="13" t="s">
        <v>77</v>
      </c>
      <c r="AY370" s="205" t="s">
        <v>144</v>
      </c>
    </row>
    <row r="371" spans="1:65" s="13" customFormat="1">
      <c r="B371" s="194"/>
      <c r="C371" s="195"/>
      <c r="D371" s="196" t="s">
        <v>156</v>
      </c>
      <c r="E371" s="197" t="s">
        <v>19</v>
      </c>
      <c r="F371" s="198" t="s">
        <v>476</v>
      </c>
      <c r="G371" s="195"/>
      <c r="H371" s="199">
        <v>11.907999999999999</v>
      </c>
      <c r="I371" s="200"/>
      <c r="J371" s="195"/>
      <c r="K371" s="195"/>
      <c r="L371" s="201"/>
      <c r="M371" s="202"/>
      <c r="N371" s="203"/>
      <c r="O371" s="203"/>
      <c r="P371" s="203"/>
      <c r="Q371" s="203"/>
      <c r="R371" s="203"/>
      <c r="S371" s="203"/>
      <c r="T371" s="204"/>
      <c r="AT371" s="205" t="s">
        <v>156</v>
      </c>
      <c r="AU371" s="205" t="s">
        <v>87</v>
      </c>
      <c r="AV371" s="13" t="s">
        <v>87</v>
      </c>
      <c r="AW371" s="13" t="s">
        <v>37</v>
      </c>
      <c r="AX371" s="13" t="s">
        <v>77</v>
      </c>
      <c r="AY371" s="205" t="s">
        <v>144</v>
      </c>
    </row>
    <row r="372" spans="1:65" s="13" customFormat="1">
      <c r="B372" s="194"/>
      <c r="C372" s="195"/>
      <c r="D372" s="196" t="s">
        <v>156</v>
      </c>
      <c r="E372" s="197" t="s">
        <v>19</v>
      </c>
      <c r="F372" s="198" t="s">
        <v>477</v>
      </c>
      <c r="G372" s="195"/>
      <c r="H372" s="199">
        <v>4.8869999999999996</v>
      </c>
      <c r="I372" s="200"/>
      <c r="J372" s="195"/>
      <c r="K372" s="195"/>
      <c r="L372" s="201"/>
      <c r="M372" s="202"/>
      <c r="N372" s="203"/>
      <c r="O372" s="203"/>
      <c r="P372" s="203"/>
      <c r="Q372" s="203"/>
      <c r="R372" s="203"/>
      <c r="S372" s="203"/>
      <c r="T372" s="204"/>
      <c r="AT372" s="205" t="s">
        <v>156</v>
      </c>
      <c r="AU372" s="205" t="s">
        <v>87</v>
      </c>
      <c r="AV372" s="13" t="s">
        <v>87</v>
      </c>
      <c r="AW372" s="13" t="s">
        <v>37</v>
      </c>
      <c r="AX372" s="13" t="s">
        <v>77</v>
      </c>
      <c r="AY372" s="205" t="s">
        <v>144</v>
      </c>
    </row>
    <row r="373" spans="1:65" s="13" customFormat="1">
      <c r="B373" s="194"/>
      <c r="C373" s="195"/>
      <c r="D373" s="196" t="s">
        <v>156</v>
      </c>
      <c r="E373" s="197" t="s">
        <v>19</v>
      </c>
      <c r="F373" s="198" t="s">
        <v>478</v>
      </c>
      <c r="G373" s="195"/>
      <c r="H373" s="199">
        <v>20.001000000000001</v>
      </c>
      <c r="I373" s="200"/>
      <c r="J373" s="195"/>
      <c r="K373" s="195"/>
      <c r="L373" s="201"/>
      <c r="M373" s="202"/>
      <c r="N373" s="203"/>
      <c r="O373" s="203"/>
      <c r="P373" s="203"/>
      <c r="Q373" s="203"/>
      <c r="R373" s="203"/>
      <c r="S373" s="203"/>
      <c r="T373" s="204"/>
      <c r="AT373" s="205" t="s">
        <v>156</v>
      </c>
      <c r="AU373" s="205" t="s">
        <v>87</v>
      </c>
      <c r="AV373" s="13" t="s">
        <v>87</v>
      </c>
      <c r="AW373" s="13" t="s">
        <v>37</v>
      </c>
      <c r="AX373" s="13" t="s">
        <v>77</v>
      </c>
      <c r="AY373" s="205" t="s">
        <v>144</v>
      </c>
    </row>
    <row r="374" spans="1:65" s="13" customFormat="1">
      <c r="B374" s="194"/>
      <c r="C374" s="195"/>
      <c r="D374" s="196" t="s">
        <v>156</v>
      </c>
      <c r="E374" s="197" t="s">
        <v>19</v>
      </c>
      <c r="F374" s="198" t="s">
        <v>479</v>
      </c>
      <c r="G374" s="195"/>
      <c r="H374" s="199">
        <v>4.7249999999999996</v>
      </c>
      <c r="I374" s="200"/>
      <c r="J374" s="195"/>
      <c r="K374" s="195"/>
      <c r="L374" s="201"/>
      <c r="M374" s="202"/>
      <c r="N374" s="203"/>
      <c r="O374" s="203"/>
      <c r="P374" s="203"/>
      <c r="Q374" s="203"/>
      <c r="R374" s="203"/>
      <c r="S374" s="203"/>
      <c r="T374" s="204"/>
      <c r="AT374" s="205" t="s">
        <v>156</v>
      </c>
      <c r="AU374" s="205" t="s">
        <v>87</v>
      </c>
      <c r="AV374" s="13" t="s">
        <v>87</v>
      </c>
      <c r="AW374" s="13" t="s">
        <v>37</v>
      </c>
      <c r="AX374" s="13" t="s">
        <v>77</v>
      </c>
      <c r="AY374" s="205" t="s">
        <v>144</v>
      </c>
    </row>
    <row r="375" spans="1:65" s="13" customFormat="1" ht="22.5">
      <c r="B375" s="194"/>
      <c r="C375" s="195"/>
      <c r="D375" s="196" t="s">
        <v>156</v>
      </c>
      <c r="E375" s="197" t="s">
        <v>19</v>
      </c>
      <c r="F375" s="198" t="s">
        <v>480</v>
      </c>
      <c r="G375" s="195"/>
      <c r="H375" s="199">
        <v>10.308</v>
      </c>
      <c r="I375" s="200"/>
      <c r="J375" s="195"/>
      <c r="K375" s="195"/>
      <c r="L375" s="201"/>
      <c r="M375" s="202"/>
      <c r="N375" s="203"/>
      <c r="O375" s="203"/>
      <c r="P375" s="203"/>
      <c r="Q375" s="203"/>
      <c r="R375" s="203"/>
      <c r="S375" s="203"/>
      <c r="T375" s="204"/>
      <c r="AT375" s="205" t="s">
        <v>156</v>
      </c>
      <c r="AU375" s="205" t="s">
        <v>87</v>
      </c>
      <c r="AV375" s="13" t="s">
        <v>87</v>
      </c>
      <c r="AW375" s="13" t="s">
        <v>37</v>
      </c>
      <c r="AX375" s="13" t="s">
        <v>77</v>
      </c>
      <c r="AY375" s="205" t="s">
        <v>144</v>
      </c>
    </row>
    <row r="376" spans="1:65" s="13" customFormat="1">
      <c r="B376" s="194"/>
      <c r="C376" s="195"/>
      <c r="D376" s="196" t="s">
        <v>156</v>
      </c>
      <c r="E376" s="197" t="s">
        <v>19</v>
      </c>
      <c r="F376" s="198" t="s">
        <v>481</v>
      </c>
      <c r="G376" s="195"/>
      <c r="H376" s="199">
        <v>5.2380000000000004</v>
      </c>
      <c r="I376" s="200"/>
      <c r="J376" s="195"/>
      <c r="K376" s="195"/>
      <c r="L376" s="201"/>
      <c r="M376" s="202"/>
      <c r="N376" s="203"/>
      <c r="O376" s="203"/>
      <c r="P376" s="203"/>
      <c r="Q376" s="203"/>
      <c r="R376" s="203"/>
      <c r="S376" s="203"/>
      <c r="T376" s="204"/>
      <c r="AT376" s="205" t="s">
        <v>156</v>
      </c>
      <c r="AU376" s="205" t="s">
        <v>87</v>
      </c>
      <c r="AV376" s="13" t="s">
        <v>87</v>
      </c>
      <c r="AW376" s="13" t="s">
        <v>37</v>
      </c>
      <c r="AX376" s="13" t="s">
        <v>77</v>
      </c>
      <c r="AY376" s="205" t="s">
        <v>144</v>
      </c>
    </row>
    <row r="377" spans="1:65" s="13" customFormat="1">
      <c r="B377" s="194"/>
      <c r="C377" s="195"/>
      <c r="D377" s="196" t="s">
        <v>156</v>
      </c>
      <c r="E377" s="197" t="s">
        <v>19</v>
      </c>
      <c r="F377" s="198" t="s">
        <v>482</v>
      </c>
      <c r="G377" s="195"/>
      <c r="H377" s="199">
        <v>3.7530000000000001</v>
      </c>
      <c r="I377" s="200"/>
      <c r="J377" s="195"/>
      <c r="K377" s="195"/>
      <c r="L377" s="201"/>
      <c r="M377" s="202"/>
      <c r="N377" s="203"/>
      <c r="O377" s="203"/>
      <c r="P377" s="203"/>
      <c r="Q377" s="203"/>
      <c r="R377" s="203"/>
      <c r="S377" s="203"/>
      <c r="T377" s="204"/>
      <c r="AT377" s="205" t="s">
        <v>156</v>
      </c>
      <c r="AU377" s="205" t="s">
        <v>87</v>
      </c>
      <c r="AV377" s="13" t="s">
        <v>87</v>
      </c>
      <c r="AW377" s="13" t="s">
        <v>37</v>
      </c>
      <c r="AX377" s="13" t="s">
        <v>77</v>
      </c>
      <c r="AY377" s="205" t="s">
        <v>144</v>
      </c>
    </row>
    <row r="378" spans="1:65" s="14" customFormat="1">
      <c r="B378" s="206"/>
      <c r="C378" s="207"/>
      <c r="D378" s="196" t="s">
        <v>156</v>
      </c>
      <c r="E378" s="208" t="s">
        <v>19</v>
      </c>
      <c r="F378" s="209" t="s">
        <v>158</v>
      </c>
      <c r="G378" s="207"/>
      <c r="H378" s="210">
        <v>187.63799999999998</v>
      </c>
      <c r="I378" s="211"/>
      <c r="J378" s="207"/>
      <c r="K378" s="207"/>
      <c r="L378" s="212"/>
      <c r="M378" s="213"/>
      <c r="N378" s="214"/>
      <c r="O378" s="214"/>
      <c r="P378" s="214"/>
      <c r="Q378" s="214"/>
      <c r="R378" s="214"/>
      <c r="S378" s="214"/>
      <c r="T378" s="215"/>
      <c r="AT378" s="216" t="s">
        <v>156</v>
      </c>
      <c r="AU378" s="216" t="s">
        <v>87</v>
      </c>
      <c r="AV378" s="14" t="s">
        <v>152</v>
      </c>
      <c r="AW378" s="14" t="s">
        <v>37</v>
      </c>
      <c r="AX378" s="14" t="s">
        <v>85</v>
      </c>
      <c r="AY378" s="216" t="s">
        <v>144</v>
      </c>
    </row>
    <row r="379" spans="1:65" s="12" customFormat="1" ht="22.9" customHeight="1">
      <c r="B379" s="160"/>
      <c r="C379" s="161"/>
      <c r="D379" s="162" t="s">
        <v>76</v>
      </c>
      <c r="E379" s="174" t="s">
        <v>483</v>
      </c>
      <c r="F379" s="174" t="s">
        <v>484</v>
      </c>
      <c r="G379" s="161"/>
      <c r="H379" s="161"/>
      <c r="I379" s="164"/>
      <c r="J379" s="175">
        <f>BK379</f>
        <v>0</v>
      </c>
      <c r="K379" s="161"/>
      <c r="L379" s="166"/>
      <c r="M379" s="167"/>
      <c r="N379" s="168"/>
      <c r="O379" s="168"/>
      <c r="P379" s="169">
        <f>SUM(P380:P404)</f>
        <v>0</v>
      </c>
      <c r="Q379" s="168"/>
      <c r="R379" s="169">
        <f>SUM(R380:R404)</f>
        <v>1.5166199999999999E-2</v>
      </c>
      <c r="S379" s="168"/>
      <c r="T379" s="170">
        <f>SUM(T380:T404)</f>
        <v>0</v>
      </c>
      <c r="AR379" s="171" t="s">
        <v>87</v>
      </c>
      <c r="AT379" s="172" t="s">
        <v>76</v>
      </c>
      <c r="AU379" s="172" t="s">
        <v>85</v>
      </c>
      <c r="AY379" s="171" t="s">
        <v>144</v>
      </c>
      <c r="BK379" s="173">
        <f>SUM(BK380:BK404)</f>
        <v>0</v>
      </c>
    </row>
    <row r="380" spans="1:65" s="2" customFormat="1" ht="37.9" customHeight="1">
      <c r="A380" s="37"/>
      <c r="B380" s="38"/>
      <c r="C380" s="176" t="s">
        <v>485</v>
      </c>
      <c r="D380" s="176" t="s">
        <v>147</v>
      </c>
      <c r="E380" s="177" t="s">
        <v>486</v>
      </c>
      <c r="F380" s="178" t="s">
        <v>487</v>
      </c>
      <c r="G380" s="179" t="s">
        <v>172</v>
      </c>
      <c r="H380" s="180">
        <v>36.11</v>
      </c>
      <c r="I380" s="181"/>
      <c r="J380" s="182">
        <f>ROUND(I380*H380,2)</f>
        <v>0</v>
      </c>
      <c r="K380" s="178" t="s">
        <v>151</v>
      </c>
      <c r="L380" s="42"/>
      <c r="M380" s="183" t="s">
        <v>19</v>
      </c>
      <c r="N380" s="184" t="s">
        <v>48</v>
      </c>
      <c r="O380" s="67"/>
      <c r="P380" s="185">
        <f>O380*H380</f>
        <v>0</v>
      </c>
      <c r="Q380" s="185">
        <v>6.9999999999999994E-5</v>
      </c>
      <c r="R380" s="185">
        <f>Q380*H380</f>
        <v>2.5276999999999999E-3</v>
      </c>
      <c r="S380" s="185">
        <v>0</v>
      </c>
      <c r="T380" s="186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187" t="s">
        <v>296</v>
      </c>
      <c r="AT380" s="187" t="s">
        <v>147</v>
      </c>
      <c r="AU380" s="187" t="s">
        <v>87</v>
      </c>
      <c r="AY380" s="20" t="s">
        <v>144</v>
      </c>
      <c r="BE380" s="188">
        <f>IF(N380="základní",J380,0)</f>
        <v>0</v>
      </c>
      <c r="BF380" s="188">
        <f>IF(N380="snížená",J380,0)</f>
        <v>0</v>
      </c>
      <c r="BG380" s="188">
        <f>IF(N380="zákl. přenesená",J380,0)</f>
        <v>0</v>
      </c>
      <c r="BH380" s="188">
        <f>IF(N380="sníž. přenesená",J380,0)</f>
        <v>0</v>
      </c>
      <c r="BI380" s="188">
        <f>IF(N380="nulová",J380,0)</f>
        <v>0</v>
      </c>
      <c r="BJ380" s="20" t="s">
        <v>85</v>
      </c>
      <c r="BK380" s="188">
        <f>ROUND(I380*H380,2)</f>
        <v>0</v>
      </c>
      <c r="BL380" s="20" t="s">
        <v>296</v>
      </c>
      <c r="BM380" s="187" t="s">
        <v>488</v>
      </c>
    </row>
    <row r="381" spans="1:65" s="2" customFormat="1">
      <c r="A381" s="37"/>
      <c r="B381" s="38"/>
      <c r="C381" s="39"/>
      <c r="D381" s="189" t="s">
        <v>154</v>
      </c>
      <c r="E381" s="39"/>
      <c r="F381" s="190" t="s">
        <v>489</v>
      </c>
      <c r="G381" s="39"/>
      <c r="H381" s="39"/>
      <c r="I381" s="191"/>
      <c r="J381" s="39"/>
      <c r="K381" s="39"/>
      <c r="L381" s="42"/>
      <c r="M381" s="192"/>
      <c r="N381" s="193"/>
      <c r="O381" s="67"/>
      <c r="P381" s="67"/>
      <c r="Q381" s="67"/>
      <c r="R381" s="67"/>
      <c r="S381" s="67"/>
      <c r="T381" s="68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T381" s="20" t="s">
        <v>154</v>
      </c>
      <c r="AU381" s="20" t="s">
        <v>87</v>
      </c>
    </row>
    <row r="382" spans="1:65" s="13" customFormat="1" ht="22.5">
      <c r="B382" s="194"/>
      <c r="C382" s="195"/>
      <c r="D382" s="196" t="s">
        <v>156</v>
      </c>
      <c r="E382" s="197" t="s">
        <v>19</v>
      </c>
      <c r="F382" s="198" t="s">
        <v>490</v>
      </c>
      <c r="G382" s="195"/>
      <c r="H382" s="199">
        <v>4.8280000000000003</v>
      </c>
      <c r="I382" s="200"/>
      <c r="J382" s="195"/>
      <c r="K382" s="195"/>
      <c r="L382" s="201"/>
      <c r="M382" s="202"/>
      <c r="N382" s="203"/>
      <c r="O382" s="203"/>
      <c r="P382" s="203"/>
      <c r="Q382" s="203"/>
      <c r="R382" s="203"/>
      <c r="S382" s="203"/>
      <c r="T382" s="204"/>
      <c r="AT382" s="205" t="s">
        <v>156</v>
      </c>
      <c r="AU382" s="205" t="s">
        <v>87</v>
      </c>
      <c r="AV382" s="13" t="s">
        <v>87</v>
      </c>
      <c r="AW382" s="13" t="s">
        <v>37</v>
      </c>
      <c r="AX382" s="13" t="s">
        <v>77</v>
      </c>
      <c r="AY382" s="205" t="s">
        <v>144</v>
      </c>
    </row>
    <row r="383" spans="1:65" s="13" customFormat="1">
      <c r="B383" s="194"/>
      <c r="C383" s="195"/>
      <c r="D383" s="196" t="s">
        <v>156</v>
      </c>
      <c r="E383" s="197" t="s">
        <v>19</v>
      </c>
      <c r="F383" s="198" t="s">
        <v>491</v>
      </c>
      <c r="G383" s="195"/>
      <c r="H383" s="199">
        <v>31.282</v>
      </c>
      <c r="I383" s="200"/>
      <c r="J383" s="195"/>
      <c r="K383" s="195"/>
      <c r="L383" s="201"/>
      <c r="M383" s="202"/>
      <c r="N383" s="203"/>
      <c r="O383" s="203"/>
      <c r="P383" s="203"/>
      <c r="Q383" s="203"/>
      <c r="R383" s="203"/>
      <c r="S383" s="203"/>
      <c r="T383" s="204"/>
      <c r="AT383" s="205" t="s">
        <v>156</v>
      </c>
      <c r="AU383" s="205" t="s">
        <v>87</v>
      </c>
      <c r="AV383" s="13" t="s">
        <v>87</v>
      </c>
      <c r="AW383" s="13" t="s">
        <v>37</v>
      </c>
      <c r="AX383" s="13" t="s">
        <v>77</v>
      </c>
      <c r="AY383" s="205" t="s">
        <v>144</v>
      </c>
    </row>
    <row r="384" spans="1:65" s="14" customFormat="1">
      <c r="B384" s="206"/>
      <c r="C384" s="207"/>
      <c r="D384" s="196" t="s">
        <v>156</v>
      </c>
      <c r="E384" s="208" t="s">
        <v>19</v>
      </c>
      <c r="F384" s="209" t="s">
        <v>158</v>
      </c>
      <c r="G384" s="207"/>
      <c r="H384" s="210">
        <v>36.11</v>
      </c>
      <c r="I384" s="211"/>
      <c r="J384" s="207"/>
      <c r="K384" s="207"/>
      <c r="L384" s="212"/>
      <c r="M384" s="213"/>
      <c r="N384" s="214"/>
      <c r="O384" s="214"/>
      <c r="P384" s="214"/>
      <c r="Q384" s="214"/>
      <c r="R384" s="214"/>
      <c r="S384" s="214"/>
      <c r="T384" s="215"/>
      <c r="AT384" s="216" t="s">
        <v>156</v>
      </c>
      <c r="AU384" s="216" t="s">
        <v>87</v>
      </c>
      <c r="AV384" s="14" t="s">
        <v>152</v>
      </c>
      <c r="AW384" s="14" t="s">
        <v>37</v>
      </c>
      <c r="AX384" s="14" t="s">
        <v>85</v>
      </c>
      <c r="AY384" s="216" t="s">
        <v>144</v>
      </c>
    </row>
    <row r="385" spans="1:65" s="2" customFormat="1" ht="37.9" customHeight="1">
      <c r="A385" s="37"/>
      <c r="B385" s="38"/>
      <c r="C385" s="176" t="s">
        <v>492</v>
      </c>
      <c r="D385" s="176" t="s">
        <v>147</v>
      </c>
      <c r="E385" s="177" t="s">
        <v>493</v>
      </c>
      <c r="F385" s="178" t="s">
        <v>494</v>
      </c>
      <c r="G385" s="179" t="s">
        <v>172</v>
      </c>
      <c r="H385" s="180">
        <v>36.11</v>
      </c>
      <c r="I385" s="181"/>
      <c r="J385" s="182">
        <f>ROUND(I385*H385,2)</f>
        <v>0</v>
      </c>
      <c r="K385" s="178" t="s">
        <v>151</v>
      </c>
      <c r="L385" s="42"/>
      <c r="M385" s="183" t="s">
        <v>19</v>
      </c>
      <c r="N385" s="184" t="s">
        <v>48</v>
      </c>
      <c r="O385" s="67"/>
      <c r="P385" s="185">
        <f>O385*H385</f>
        <v>0</v>
      </c>
      <c r="Q385" s="185">
        <v>6.9999999999999994E-5</v>
      </c>
      <c r="R385" s="185">
        <f>Q385*H385</f>
        <v>2.5276999999999999E-3</v>
      </c>
      <c r="S385" s="185">
        <v>0</v>
      </c>
      <c r="T385" s="186">
        <f>S385*H385</f>
        <v>0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187" t="s">
        <v>296</v>
      </c>
      <c r="AT385" s="187" t="s">
        <v>147</v>
      </c>
      <c r="AU385" s="187" t="s">
        <v>87</v>
      </c>
      <c r="AY385" s="20" t="s">
        <v>144</v>
      </c>
      <c r="BE385" s="188">
        <f>IF(N385="základní",J385,0)</f>
        <v>0</v>
      </c>
      <c r="BF385" s="188">
        <f>IF(N385="snížená",J385,0)</f>
        <v>0</v>
      </c>
      <c r="BG385" s="188">
        <f>IF(N385="zákl. přenesená",J385,0)</f>
        <v>0</v>
      </c>
      <c r="BH385" s="188">
        <f>IF(N385="sníž. přenesená",J385,0)</f>
        <v>0</v>
      </c>
      <c r="BI385" s="188">
        <f>IF(N385="nulová",J385,0)</f>
        <v>0</v>
      </c>
      <c r="BJ385" s="20" t="s">
        <v>85</v>
      </c>
      <c r="BK385" s="188">
        <f>ROUND(I385*H385,2)</f>
        <v>0</v>
      </c>
      <c r="BL385" s="20" t="s">
        <v>296</v>
      </c>
      <c r="BM385" s="187" t="s">
        <v>495</v>
      </c>
    </row>
    <row r="386" spans="1:65" s="2" customFormat="1">
      <c r="A386" s="37"/>
      <c r="B386" s="38"/>
      <c r="C386" s="39"/>
      <c r="D386" s="189" t="s">
        <v>154</v>
      </c>
      <c r="E386" s="39"/>
      <c r="F386" s="190" t="s">
        <v>496</v>
      </c>
      <c r="G386" s="39"/>
      <c r="H386" s="39"/>
      <c r="I386" s="191"/>
      <c r="J386" s="39"/>
      <c r="K386" s="39"/>
      <c r="L386" s="42"/>
      <c r="M386" s="192"/>
      <c r="N386" s="193"/>
      <c r="O386" s="67"/>
      <c r="P386" s="67"/>
      <c r="Q386" s="67"/>
      <c r="R386" s="67"/>
      <c r="S386" s="67"/>
      <c r="T386" s="68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T386" s="20" t="s">
        <v>154</v>
      </c>
      <c r="AU386" s="20" t="s">
        <v>87</v>
      </c>
    </row>
    <row r="387" spans="1:65" s="13" customFormat="1" ht="22.5">
      <c r="B387" s="194"/>
      <c r="C387" s="195"/>
      <c r="D387" s="196" t="s">
        <v>156</v>
      </c>
      <c r="E387" s="197" t="s">
        <v>19</v>
      </c>
      <c r="F387" s="198" t="s">
        <v>490</v>
      </c>
      <c r="G387" s="195"/>
      <c r="H387" s="199">
        <v>4.8280000000000003</v>
      </c>
      <c r="I387" s="200"/>
      <c r="J387" s="195"/>
      <c r="K387" s="195"/>
      <c r="L387" s="201"/>
      <c r="M387" s="202"/>
      <c r="N387" s="203"/>
      <c r="O387" s="203"/>
      <c r="P387" s="203"/>
      <c r="Q387" s="203"/>
      <c r="R387" s="203"/>
      <c r="S387" s="203"/>
      <c r="T387" s="204"/>
      <c r="AT387" s="205" t="s">
        <v>156</v>
      </c>
      <c r="AU387" s="205" t="s">
        <v>87</v>
      </c>
      <c r="AV387" s="13" t="s">
        <v>87</v>
      </c>
      <c r="AW387" s="13" t="s">
        <v>37</v>
      </c>
      <c r="AX387" s="13" t="s">
        <v>77</v>
      </c>
      <c r="AY387" s="205" t="s">
        <v>144</v>
      </c>
    </row>
    <row r="388" spans="1:65" s="13" customFormat="1">
      <c r="B388" s="194"/>
      <c r="C388" s="195"/>
      <c r="D388" s="196" t="s">
        <v>156</v>
      </c>
      <c r="E388" s="197" t="s">
        <v>19</v>
      </c>
      <c r="F388" s="198" t="s">
        <v>491</v>
      </c>
      <c r="G388" s="195"/>
      <c r="H388" s="199">
        <v>31.282</v>
      </c>
      <c r="I388" s="200"/>
      <c r="J388" s="195"/>
      <c r="K388" s="195"/>
      <c r="L388" s="201"/>
      <c r="M388" s="202"/>
      <c r="N388" s="203"/>
      <c r="O388" s="203"/>
      <c r="P388" s="203"/>
      <c r="Q388" s="203"/>
      <c r="R388" s="203"/>
      <c r="S388" s="203"/>
      <c r="T388" s="204"/>
      <c r="AT388" s="205" t="s">
        <v>156</v>
      </c>
      <c r="AU388" s="205" t="s">
        <v>87</v>
      </c>
      <c r="AV388" s="13" t="s">
        <v>87</v>
      </c>
      <c r="AW388" s="13" t="s">
        <v>37</v>
      </c>
      <c r="AX388" s="13" t="s">
        <v>77</v>
      </c>
      <c r="AY388" s="205" t="s">
        <v>144</v>
      </c>
    </row>
    <row r="389" spans="1:65" s="14" customFormat="1">
      <c r="B389" s="206"/>
      <c r="C389" s="207"/>
      <c r="D389" s="196" t="s">
        <v>156</v>
      </c>
      <c r="E389" s="208" t="s">
        <v>19</v>
      </c>
      <c r="F389" s="209" t="s">
        <v>158</v>
      </c>
      <c r="G389" s="207"/>
      <c r="H389" s="210">
        <v>36.11</v>
      </c>
      <c r="I389" s="211"/>
      <c r="J389" s="207"/>
      <c r="K389" s="207"/>
      <c r="L389" s="212"/>
      <c r="M389" s="213"/>
      <c r="N389" s="214"/>
      <c r="O389" s="214"/>
      <c r="P389" s="214"/>
      <c r="Q389" s="214"/>
      <c r="R389" s="214"/>
      <c r="S389" s="214"/>
      <c r="T389" s="215"/>
      <c r="AT389" s="216" t="s">
        <v>156</v>
      </c>
      <c r="AU389" s="216" t="s">
        <v>87</v>
      </c>
      <c r="AV389" s="14" t="s">
        <v>152</v>
      </c>
      <c r="AW389" s="14" t="s">
        <v>37</v>
      </c>
      <c r="AX389" s="14" t="s">
        <v>85</v>
      </c>
      <c r="AY389" s="216" t="s">
        <v>144</v>
      </c>
    </row>
    <row r="390" spans="1:65" s="2" customFormat="1" ht="24.2" customHeight="1">
      <c r="A390" s="37"/>
      <c r="B390" s="38"/>
      <c r="C390" s="176" t="s">
        <v>497</v>
      </c>
      <c r="D390" s="176" t="s">
        <v>147</v>
      </c>
      <c r="E390" s="177" t="s">
        <v>498</v>
      </c>
      <c r="F390" s="178" t="s">
        <v>499</v>
      </c>
      <c r="G390" s="179" t="s">
        <v>172</v>
      </c>
      <c r="H390" s="180">
        <v>36.11</v>
      </c>
      <c r="I390" s="181"/>
      <c r="J390" s="182">
        <f>ROUND(I390*H390,2)</f>
        <v>0</v>
      </c>
      <c r="K390" s="178" t="s">
        <v>151</v>
      </c>
      <c r="L390" s="42"/>
      <c r="M390" s="183" t="s">
        <v>19</v>
      </c>
      <c r="N390" s="184" t="s">
        <v>48</v>
      </c>
      <c r="O390" s="67"/>
      <c r="P390" s="185">
        <f>O390*H390</f>
        <v>0</v>
      </c>
      <c r="Q390" s="185">
        <v>0</v>
      </c>
      <c r="R390" s="185">
        <f>Q390*H390</f>
        <v>0</v>
      </c>
      <c r="S390" s="185">
        <v>0</v>
      </c>
      <c r="T390" s="186">
        <f>S390*H390</f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187" t="s">
        <v>296</v>
      </c>
      <c r="AT390" s="187" t="s">
        <v>147</v>
      </c>
      <c r="AU390" s="187" t="s">
        <v>87</v>
      </c>
      <c r="AY390" s="20" t="s">
        <v>144</v>
      </c>
      <c r="BE390" s="188">
        <f>IF(N390="základní",J390,0)</f>
        <v>0</v>
      </c>
      <c r="BF390" s="188">
        <f>IF(N390="snížená",J390,0)</f>
        <v>0</v>
      </c>
      <c r="BG390" s="188">
        <f>IF(N390="zákl. přenesená",J390,0)</f>
        <v>0</v>
      </c>
      <c r="BH390" s="188">
        <f>IF(N390="sníž. přenesená",J390,0)</f>
        <v>0</v>
      </c>
      <c r="BI390" s="188">
        <f>IF(N390="nulová",J390,0)</f>
        <v>0</v>
      </c>
      <c r="BJ390" s="20" t="s">
        <v>85</v>
      </c>
      <c r="BK390" s="188">
        <f>ROUND(I390*H390,2)</f>
        <v>0</v>
      </c>
      <c r="BL390" s="20" t="s">
        <v>296</v>
      </c>
      <c r="BM390" s="187" t="s">
        <v>500</v>
      </c>
    </row>
    <row r="391" spans="1:65" s="2" customFormat="1">
      <c r="A391" s="37"/>
      <c r="B391" s="38"/>
      <c r="C391" s="39"/>
      <c r="D391" s="189" t="s">
        <v>154</v>
      </c>
      <c r="E391" s="39"/>
      <c r="F391" s="190" t="s">
        <v>501</v>
      </c>
      <c r="G391" s="39"/>
      <c r="H391" s="39"/>
      <c r="I391" s="191"/>
      <c r="J391" s="39"/>
      <c r="K391" s="39"/>
      <c r="L391" s="42"/>
      <c r="M391" s="192"/>
      <c r="N391" s="193"/>
      <c r="O391" s="67"/>
      <c r="P391" s="67"/>
      <c r="Q391" s="67"/>
      <c r="R391" s="67"/>
      <c r="S391" s="67"/>
      <c r="T391" s="68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T391" s="20" t="s">
        <v>154</v>
      </c>
      <c r="AU391" s="20" t="s">
        <v>87</v>
      </c>
    </row>
    <row r="392" spans="1:65" s="13" customFormat="1" ht="22.5">
      <c r="B392" s="194"/>
      <c r="C392" s="195"/>
      <c r="D392" s="196" t="s">
        <v>156</v>
      </c>
      <c r="E392" s="197" t="s">
        <v>19</v>
      </c>
      <c r="F392" s="198" t="s">
        <v>490</v>
      </c>
      <c r="G392" s="195"/>
      <c r="H392" s="199">
        <v>4.8280000000000003</v>
      </c>
      <c r="I392" s="200"/>
      <c r="J392" s="195"/>
      <c r="K392" s="195"/>
      <c r="L392" s="201"/>
      <c r="M392" s="202"/>
      <c r="N392" s="203"/>
      <c r="O392" s="203"/>
      <c r="P392" s="203"/>
      <c r="Q392" s="203"/>
      <c r="R392" s="203"/>
      <c r="S392" s="203"/>
      <c r="T392" s="204"/>
      <c r="AT392" s="205" t="s">
        <v>156</v>
      </c>
      <c r="AU392" s="205" t="s">
        <v>87</v>
      </c>
      <c r="AV392" s="13" t="s">
        <v>87</v>
      </c>
      <c r="AW392" s="13" t="s">
        <v>37</v>
      </c>
      <c r="AX392" s="13" t="s">
        <v>77</v>
      </c>
      <c r="AY392" s="205" t="s">
        <v>144</v>
      </c>
    </row>
    <row r="393" spans="1:65" s="13" customFormat="1">
      <c r="B393" s="194"/>
      <c r="C393" s="195"/>
      <c r="D393" s="196" t="s">
        <v>156</v>
      </c>
      <c r="E393" s="197" t="s">
        <v>19</v>
      </c>
      <c r="F393" s="198" t="s">
        <v>491</v>
      </c>
      <c r="G393" s="195"/>
      <c r="H393" s="199">
        <v>31.282</v>
      </c>
      <c r="I393" s="200"/>
      <c r="J393" s="195"/>
      <c r="K393" s="195"/>
      <c r="L393" s="201"/>
      <c r="M393" s="202"/>
      <c r="N393" s="203"/>
      <c r="O393" s="203"/>
      <c r="P393" s="203"/>
      <c r="Q393" s="203"/>
      <c r="R393" s="203"/>
      <c r="S393" s="203"/>
      <c r="T393" s="204"/>
      <c r="AT393" s="205" t="s">
        <v>156</v>
      </c>
      <c r="AU393" s="205" t="s">
        <v>87</v>
      </c>
      <c r="AV393" s="13" t="s">
        <v>87</v>
      </c>
      <c r="AW393" s="13" t="s">
        <v>37</v>
      </c>
      <c r="AX393" s="13" t="s">
        <v>77</v>
      </c>
      <c r="AY393" s="205" t="s">
        <v>144</v>
      </c>
    </row>
    <row r="394" spans="1:65" s="14" customFormat="1">
      <c r="B394" s="206"/>
      <c r="C394" s="207"/>
      <c r="D394" s="196" t="s">
        <v>156</v>
      </c>
      <c r="E394" s="208" t="s">
        <v>19</v>
      </c>
      <c r="F394" s="209" t="s">
        <v>158</v>
      </c>
      <c r="G394" s="207"/>
      <c r="H394" s="210">
        <v>36.11</v>
      </c>
      <c r="I394" s="211"/>
      <c r="J394" s="207"/>
      <c r="K394" s="207"/>
      <c r="L394" s="212"/>
      <c r="M394" s="213"/>
      <c r="N394" s="214"/>
      <c r="O394" s="214"/>
      <c r="P394" s="214"/>
      <c r="Q394" s="214"/>
      <c r="R394" s="214"/>
      <c r="S394" s="214"/>
      <c r="T394" s="215"/>
      <c r="AT394" s="216" t="s">
        <v>156</v>
      </c>
      <c r="AU394" s="216" t="s">
        <v>87</v>
      </c>
      <c r="AV394" s="14" t="s">
        <v>152</v>
      </c>
      <c r="AW394" s="14" t="s">
        <v>37</v>
      </c>
      <c r="AX394" s="14" t="s">
        <v>85</v>
      </c>
      <c r="AY394" s="216" t="s">
        <v>144</v>
      </c>
    </row>
    <row r="395" spans="1:65" s="2" customFormat="1" ht="24.2" customHeight="1">
      <c r="A395" s="37"/>
      <c r="B395" s="38"/>
      <c r="C395" s="176" t="s">
        <v>502</v>
      </c>
      <c r="D395" s="176" t="s">
        <v>147</v>
      </c>
      <c r="E395" s="177" t="s">
        <v>503</v>
      </c>
      <c r="F395" s="178" t="s">
        <v>504</v>
      </c>
      <c r="G395" s="179" t="s">
        <v>172</v>
      </c>
      <c r="H395" s="180">
        <v>36.11</v>
      </c>
      <c r="I395" s="181"/>
      <c r="J395" s="182">
        <f>ROUND(I395*H395,2)</f>
        <v>0</v>
      </c>
      <c r="K395" s="178" t="s">
        <v>151</v>
      </c>
      <c r="L395" s="42"/>
      <c r="M395" s="183" t="s">
        <v>19</v>
      </c>
      <c r="N395" s="184" t="s">
        <v>48</v>
      </c>
      <c r="O395" s="67"/>
      <c r="P395" s="185">
        <f>O395*H395</f>
        <v>0</v>
      </c>
      <c r="Q395" s="185">
        <v>1.3999999999999999E-4</v>
      </c>
      <c r="R395" s="185">
        <f>Q395*H395</f>
        <v>5.0553999999999998E-3</v>
      </c>
      <c r="S395" s="185">
        <v>0</v>
      </c>
      <c r="T395" s="186">
        <f>S395*H395</f>
        <v>0</v>
      </c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R395" s="187" t="s">
        <v>296</v>
      </c>
      <c r="AT395" s="187" t="s">
        <v>147</v>
      </c>
      <c r="AU395" s="187" t="s">
        <v>87</v>
      </c>
      <c r="AY395" s="20" t="s">
        <v>144</v>
      </c>
      <c r="BE395" s="188">
        <f>IF(N395="základní",J395,0)</f>
        <v>0</v>
      </c>
      <c r="BF395" s="188">
        <f>IF(N395="snížená",J395,0)</f>
        <v>0</v>
      </c>
      <c r="BG395" s="188">
        <f>IF(N395="zákl. přenesená",J395,0)</f>
        <v>0</v>
      </c>
      <c r="BH395" s="188">
        <f>IF(N395="sníž. přenesená",J395,0)</f>
        <v>0</v>
      </c>
      <c r="BI395" s="188">
        <f>IF(N395="nulová",J395,0)</f>
        <v>0</v>
      </c>
      <c r="BJ395" s="20" t="s">
        <v>85</v>
      </c>
      <c r="BK395" s="188">
        <f>ROUND(I395*H395,2)</f>
        <v>0</v>
      </c>
      <c r="BL395" s="20" t="s">
        <v>296</v>
      </c>
      <c r="BM395" s="187" t="s">
        <v>505</v>
      </c>
    </row>
    <row r="396" spans="1:65" s="2" customFormat="1">
      <c r="A396" s="37"/>
      <c r="B396" s="38"/>
      <c r="C396" s="39"/>
      <c r="D396" s="189" t="s">
        <v>154</v>
      </c>
      <c r="E396" s="39"/>
      <c r="F396" s="190" t="s">
        <v>506</v>
      </c>
      <c r="G396" s="39"/>
      <c r="H396" s="39"/>
      <c r="I396" s="191"/>
      <c r="J396" s="39"/>
      <c r="K396" s="39"/>
      <c r="L396" s="42"/>
      <c r="M396" s="192"/>
      <c r="N396" s="193"/>
      <c r="O396" s="67"/>
      <c r="P396" s="67"/>
      <c r="Q396" s="67"/>
      <c r="R396" s="67"/>
      <c r="S396" s="67"/>
      <c r="T396" s="68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T396" s="20" t="s">
        <v>154</v>
      </c>
      <c r="AU396" s="20" t="s">
        <v>87</v>
      </c>
    </row>
    <row r="397" spans="1:65" s="13" customFormat="1" ht="22.5">
      <c r="B397" s="194"/>
      <c r="C397" s="195"/>
      <c r="D397" s="196" t="s">
        <v>156</v>
      </c>
      <c r="E397" s="197" t="s">
        <v>19</v>
      </c>
      <c r="F397" s="198" t="s">
        <v>490</v>
      </c>
      <c r="G397" s="195"/>
      <c r="H397" s="199">
        <v>4.8280000000000003</v>
      </c>
      <c r="I397" s="200"/>
      <c r="J397" s="195"/>
      <c r="K397" s="195"/>
      <c r="L397" s="201"/>
      <c r="M397" s="202"/>
      <c r="N397" s="203"/>
      <c r="O397" s="203"/>
      <c r="P397" s="203"/>
      <c r="Q397" s="203"/>
      <c r="R397" s="203"/>
      <c r="S397" s="203"/>
      <c r="T397" s="204"/>
      <c r="AT397" s="205" t="s">
        <v>156</v>
      </c>
      <c r="AU397" s="205" t="s">
        <v>87</v>
      </c>
      <c r="AV397" s="13" t="s">
        <v>87</v>
      </c>
      <c r="AW397" s="13" t="s">
        <v>37</v>
      </c>
      <c r="AX397" s="13" t="s">
        <v>77</v>
      </c>
      <c r="AY397" s="205" t="s">
        <v>144</v>
      </c>
    </row>
    <row r="398" spans="1:65" s="13" customFormat="1">
      <c r="B398" s="194"/>
      <c r="C398" s="195"/>
      <c r="D398" s="196" t="s">
        <v>156</v>
      </c>
      <c r="E398" s="197" t="s">
        <v>19</v>
      </c>
      <c r="F398" s="198" t="s">
        <v>491</v>
      </c>
      <c r="G398" s="195"/>
      <c r="H398" s="199">
        <v>31.282</v>
      </c>
      <c r="I398" s="200"/>
      <c r="J398" s="195"/>
      <c r="K398" s="195"/>
      <c r="L398" s="201"/>
      <c r="M398" s="202"/>
      <c r="N398" s="203"/>
      <c r="O398" s="203"/>
      <c r="P398" s="203"/>
      <c r="Q398" s="203"/>
      <c r="R398" s="203"/>
      <c r="S398" s="203"/>
      <c r="T398" s="204"/>
      <c r="AT398" s="205" t="s">
        <v>156</v>
      </c>
      <c r="AU398" s="205" t="s">
        <v>87</v>
      </c>
      <c r="AV398" s="13" t="s">
        <v>87</v>
      </c>
      <c r="AW398" s="13" t="s">
        <v>37</v>
      </c>
      <c r="AX398" s="13" t="s">
        <v>77</v>
      </c>
      <c r="AY398" s="205" t="s">
        <v>144</v>
      </c>
    </row>
    <row r="399" spans="1:65" s="14" customFormat="1">
      <c r="B399" s="206"/>
      <c r="C399" s="207"/>
      <c r="D399" s="196" t="s">
        <v>156</v>
      </c>
      <c r="E399" s="208" t="s">
        <v>19</v>
      </c>
      <c r="F399" s="209" t="s">
        <v>158</v>
      </c>
      <c r="G399" s="207"/>
      <c r="H399" s="210">
        <v>36.11</v>
      </c>
      <c r="I399" s="211"/>
      <c r="J399" s="207"/>
      <c r="K399" s="207"/>
      <c r="L399" s="212"/>
      <c r="M399" s="213"/>
      <c r="N399" s="214"/>
      <c r="O399" s="214"/>
      <c r="P399" s="214"/>
      <c r="Q399" s="214"/>
      <c r="R399" s="214"/>
      <c r="S399" s="214"/>
      <c r="T399" s="215"/>
      <c r="AT399" s="216" t="s">
        <v>156</v>
      </c>
      <c r="AU399" s="216" t="s">
        <v>87</v>
      </c>
      <c r="AV399" s="14" t="s">
        <v>152</v>
      </c>
      <c r="AW399" s="14" t="s">
        <v>37</v>
      </c>
      <c r="AX399" s="14" t="s">
        <v>85</v>
      </c>
      <c r="AY399" s="216" t="s">
        <v>144</v>
      </c>
    </row>
    <row r="400" spans="1:65" s="2" customFormat="1" ht="24.2" customHeight="1">
      <c r="A400" s="37"/>
      <c r="B400" s="38"/>
      <c r="C400" s="176" t="s">
        <v>507</v>
      </c>
      <c r="D400" s="176" t="s">
        <v>147</v>
      </c>
      <c r="E400" s="177" t="s">
        <v>508</v>
      </c>
      <c r="F400" s="178" t="s">
        <v>509</v>
      </c>
      <c r="G400" s="179" t="s">
        <v>172</v>
      </c>
      <c r="H400" s="180">
        <v>36.11</v>
      </c>
      <c r="I400" s="181"/>
      <c r="J400" s="182">
        <f>ROUND(I400*H400,2)</f>
        <v>0</v>
      </c>
      <c r="K400" s="178" t="s">
        <v>151</v>
      </c>
      <c r="L400" s="42"/>
      <c r="M400" s="183" t="s">
        <v>19</v>
      </c>
      <c r="N400" s="184" t="s">
        <v>48</v>
      </c>
      <c r="O400" s="67"/>
      <c r="P400" s="185">
        <f>O400*H400</f>
        <v>0</v>
      </c>
      <c r="Q400" s="185">
        <v>1.3999999999999999E-4</v>
      </c>
      <c r="R400" s="185">
        <f>Q400*H400</f>
        <v>5.0553999999999998E-3</v>
      </c>
      <c r="S400" s="185">
        <v>0</v>
      </c>
      <c r="T400" s="186">
        <f>S400*H400</f>
        <v>0</v>
      </c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R400" s="187" t="s">
        <v>296</v>
      </c>
      <c r="AT400" s="187" t="s">
        <v>147</v>
      </c>
      <c r="AU400" s="187" t="s">
        <v>87</v>
      </c>
      <c r="AY400" s="20" t="s">
        <v>144</v>
      </c>
      <c r="BE400" s="188">
        <f>IF(N400="základní",J400,0)</f>
        <v>0</v>
      </c>
      <c r="BF400" s="188">
        <f>IF(N400="snížená",J400,0)</f>
        <v>0</v>
      </c>
      <c r="BG400" s="188">
        <f>IF(N400="zákl. přenesená",J400,0)</f>
        <v>0</v>
      </c>
      <c r="BH400" s="188">
        <f>IF(N400="sníž. přenesená",J400,0)</f>
        <v>0</v>
      </c>
      <c r="BI400" s="188">
        <f>IF(N400="nulová",J400,0)</f>
        <v>0</v>
      </c>
      <c r="BJ400" s="20" t="s">
        <v>85</v>
      </c>
      <c r="BK400" s="188">
        <f>ROUND(I400*H400,2)</f>
        <v>0</v>
      </c>
      <c r="BL400" s="20" t="s">
        <v>296</v>
      </c>
      <c r="BM400" s="187" t="s">
        <v>510</v>
      </c>
    </row>
    <row r="401" spans="1:65" s="2" customFormat="1">
      <c r="A401" s="37"/>
      <c r="B401" s="38"/>
      <c r="C401" s="39"/>
      <c r="D401" s="189" t="s">
        <v>154</v>
      </c>
      <c r="E401" s="39"/>
      <c r="F401" s="190" t="s">
        <v>511</v>
      </c>
      <c r="G401" s="39"/>
      <c r="H401" s="39"/>
      <c r="I401" s="191"/>
      <c r="J401" s="39"/>
      <c r="K401" s="39"/>
      <c r="L401" s="42"/>
      <c r="M401" s="192"/>
      <c r="N401" s="193"/>
      <c r="O401" s="67"/>
      <c r="P401" s="67"/>
      <c r="Q401" s="67"/>
      <c r="R401" s="67"/>
      <c r="S401" s="67"/>
      <c r="T401" s="68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T401" s="20" t="s">
        <v>154</v>
      </c>
      <c r="AU401" s="20" t="s">
        <v>87</v>
      </c>
    </row>
    <row r="402" spans="1:65" s="13" customFormat="1" ht="22.5">
      <c r="B402" s="194"/>
      <c r="C402" s="195"/>
      <c r="D402" s="196" t="s">
        <v>156</v>
      </c>
      <c r="E402" s="197" t="s">
        <v>19</v>
      </c>
      <c r="F402" s="198" t="s">
        <v>490</v>
      </c>
      <c r="G402" s="195"/>
      <c r="H402" s="199">
        <v>4.8280000000000003</v>
      </c>
      <c r="I402" s="200"/>
      <c r="J402" s="195"/>
      <c r="K402" s="195"/>
      <c r="L402" s="201"/>
      <c r="M402" s="202"/>
      <c r="N402" s="203"/>
      <c r="O402" s="203"/>
      <c r="P402" s="203"/>
      <c r="Q402" s="203"/>
      <c r="R402" s="203"/>
      <c r="S402" s="203"/>
      <c r="T402" s="204"/>
      <c r="AT402" s="205" t="s">
        <v>156</v>
      </c>
      <c r="AU402" s="205" t="s">
        <v>87</v>
      </c>
      <c r="AV402" s="13" t="s">
        <v>87</v>
      </c>
      <c r="AW402" s="13" t="s">
        <v>37</v>
      </c>
      <c r="AX402" s="13" t="s">
        <v>77</v>
      </c>
      <c r="AY402" s="205" t="s">
        <v>144</v>
      </c>
    </row>
    <row r="403" spans="1:65" s="13" customFormat="1">
      <c r="B403" s="194"/>
      <c r="C403" s="195"/>
      <c r="D403" s="196" t="s">
        <v>156</v>
      </c>
      <c r="E403" s="197" t="s">
        <v>19</v>
      </c>
      <c r="F403" s="198" t="s">
        <v>491</v>
      </c>
      <c r="G403" s="195"/>
      <c r="H403" s="199">
        <v>31.282</v>
      </c>
      <c r="I403" s="200"/>
      <c r="J403" s="195"/>
      <c r="K403" s="195"/>
      <c r="L403" s="201"/>
      <c r="M403" s="202"/>
      <c r="N403" s="203"/>
      <c r="O403" s="203"/>
      <c r="P403" s="203"/>
      <c r="Q403" s="203"/>
      <c r="R403" s="203"/>
      <c r="S403" s="203"/>
      <c r="T403" s="204"/>
      <c r="AT403" s="205" t="s">
        <v>156</v>
      </c>
      <c r="AU403" s="205" t="s">
        <v>87</v>
      </c>
      <c r="AV403" s="13" t="s">
        <v>87</v>
      </c>
      <c r="AW403" s="13" t="s">
        <v>37</v>
      </c>
      <c r="AX403" s="13" t="s">
        <v>77</v>
      </c>
      <c r="AY403" s="205" t="s">
        <v>144</v>
      </c>
    </row>
    <row r="404" spans="1:65" s="14" customFormat="1">
      <c r="B404" s="206"/>
      <c r="C404" s="207"/>
      <c r="D404" s="196" t="s">
        <v>156</v>
      </c>
      <c r="E404" s="208" t="s">
        <v>19</v>
      </c>
      <c r="F404" s="209" t="s">
        <v>158</v>
      </c>
      <c r="G404" s="207"/>
      <c r="H404" s="210">
        <v>36.11</v>
      </c>
      <c r="I404" s="211"/>
      <c r="J404" s="207"/>
      <c r="K404" s="207"/>
      <c r="L404" s="212"/>
      <c r="M404" s="213"/>
      <c r="N404" s="214"/>
      <c r="O404" s="214"/>
      <c r="P404" s="214"/>
      <c r="Q404" s="214"/>
      <c r="R404" s="214"/>
      <c r="S404" s="214"/>
      <c r="T404" s="215"/>
      <c r="AT404" s="216" t="s">
        <v>156</v>
      </c>
      <c r="AU404" s="216" t="s">
        <v>87</v>
      </c>
      <c r="AV404" s="14" t="s">
        <v>152</v>
      </c>
      <c r="AW404" s="14" t="s">
        <v>37</v>
      </c>
      <c r="AX404" s="14" t="s">
        <v>85</v>
      </c>
      <c r="AY404" s="216" t="s">
        <v>144</v>
      </c>
    </row>
    <row r="405" spans="1:65" s="12" customFormat="1" ht="22.9" customHeight="1">
      <c r="B405" s="160"/>
      <c r="C405" s="161"/>
      <c r="D405" s="162" t="s">
        <v>76</v>
      </c>
      <c r="E405" s="174" t="s">
        <v>512</v>
      </c>
      <c r="F405" s="174" t="s">
        <v>513</v>
      </c>
      <c r="G405" s="161"/>
      <c r="H405" s="161"/>
      <c r="I405" s="164"/>
      <c r="J405" s="175">
        <f>BK405</f>
        <v>0</v>
      </c>
      <c r="K405" s="161"/>
      <c r="L405" s="166"/>
      <c r="M405" s="167"/>
      <c r="N405" s="168"/>
      <c r="O405" s="168"/>
      <c r="P405" s="169">
        <f>SUM(P406:P410)</f>
        <v>0</v>
      </c>
      <c r="Q405" s="168"/>
      <c r="R405" s="169">
        <f>SUM(R406:R410)</f>
        <v>0.52824599999999999</v>
      </c>
      <c r="S405" s="168"/>
      <c r="T405" s="170">
        <f>SUM(T406:T410)</f>
        <v>0.16375625999999999</v>
      </c>
      <c r="AR405" s="171" t="s">
        <v>87</v>
      </c>
      <c r="AT405" s="172" t="s">
        <v>76</v>
      </c>
      <c r="AU405" s="172" t="s">
        <v>85</v>
      </c>
      <c r="AY405" s="171" t="s">
        <v>144</v>
      </c>
      <c r="BK405" s="173">
        <f>SUM(BK406:BK410)</f>
        <v>0</v>
      </c>
    </row>
    <row r="406" spans="1:65" s="2" customFormat="1" ht="16.5" customHeight="1">
      <c r="A406" s="37"/>
      <c r="B406" s="38"/>
      <c r="C406" s="176" t="s">
        <v>514</v>
      </c>
      <c r="D406" s="176" t="s">
        <v>147</v>
      </c>
      <c r="E406" s="177" t="s">
        <v>515</v>
      </c>
      <c r="F406" s="178" t="s">
        <v>516</v>
      </c>
      <c r="G406" s="179" t="s">
        <v>172</v>
      </c>
      <c r="H406" s="180">
        <v>528.24599999999998</v>
      </c>
      <c r="I406" s="181"/>
      <c r="J406" s="182">
        <f>ROUND(I406*H406,2)</f>
        <v>0</v>
      </c>
      <c r="K406" s="178" t="s">
        <v>151</v>
      </c>
      <c r="L406" s="42"/>
      <c r="M406" s="183" t="s">
        <v>19</v>
      </c>
      <c r="N406" s="184" t="s">
        <v>48</v>
      </c>
      <c r="O406" s="67"/>
      <c r="P406" s="185">
        <f>O406*H406</f>
        <v>0</v>
      </c>
      <c r="Q406" s="185">
        <v>1E-3</v>
      </c>
      <c r="R406" s="185">
        <f>Q406*H406</f>
        <v>0.52824599999999999</v>
      </c>
      <c r="S406" s="185">
        <v>3.1E-4</v>
      </c>
      <c r="T406" s="186">
        <f>S406*H406</f>
        <v>0.16375625999999999</v>
      </c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R406" s="187" t="s">
        <v>296</v>
      </c>
      <c r="AT406" s="187" t="s">
        <v>147</v>
      </c>
      <c r="AU406" s="187" t="s">
        <v>87</v>
      </c>
      <c r="AY406" s="20" t="s">
        <v>144</v>
      </c>
      <c r="BE406" s="188">
        <f>IF(N406="základní",J406,0)</f>
        <v>0</v>
      </c>
      <c r="BF406" s="188">
        <f>IF(N406="snížená",J406,0)</f>
        <v>0</v>
      </c>
      <c r="BG406" s="188">
        <f>IF(N406="zákl. přenesená",J406,0)</f>
        <v>0</v>
      </c>
      <c r="BH406" s="188">
        <f>IF(N406="sníž. přenesená",J406,0)</f>
        <v>0</v>
      </c>
      <c r="BI406" s="188">
        <f>IF(N406="nulová",J406,0)</f>
        <v>0</v>
      </c>
      <c r="BJ406" s="20" t="s">
        <v>85</v>
      </c>
      <c r="BK406" s="188">
        <f>ROUND(I406*H406,2)</f>
        <v>0</v>
      </c>
      <c r="BL406" s="20" t="s">
        <v>296</v>
      </c>
      <c r="BM406" s="187" t="s">
        <v>517</v>
      </c>
    </row>
    <row r="407" spans="1:65" s="2" customFormat="1">
      <c r="A407" s="37"/>
      <c r="B407" s="38"/>
      <c r="C407" s="39"/>
      <c r="D407" s="189" t="s">
        <v>154</v>
      </c>
      <c r="E407" s="39"/>
      <c r="F407" s="190" t="s">
        <v>518</v>
      </c>
      <c r="G407" s="39"/>
      <c r="H407" s="39"/>
      <c r="I407" s="191"/>
      <c r="J407" s="39"/>
      <c r="K407" s="39"/>
      <c r="L407" s="42"/>
      <c r="M407" s="192"/>
      <c r="N407" s="193"/>
      <c r="O407" s="67"/>
      <c r="P407" s="67"/>
      <c r="Q407" s="67"/>
      <c r="R407" s="67"/>
      <c r="S407" s="67"/>
      <c r="T407" s="68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T407" s="20" t="s">
        <v>154</v>
      </c>
      <c r="AU407" s="20" t="s">
        <v>87</v>
      </c>
    </row>
    <row r="408" spans="1:65" s="13" customFormat="1">
      <c r="B408" s="194"/>
      <c r="C408" s="195"/>
      <c r="D408" s="196" t="s">
        <v>156</v>
      </c>
      <c r="E408" s="197" t="s">
        <v>19</v>
      </c>
      <c r="F408" s="198" t="s">
        <v>519</v>
      </c>
      <c r="G408" s="195"/>
      <c r="H408" s="199">
        <v>301.29599999999999</v>
      </c>
      <c r="I408" s="200"/>
      <c r="J408" s="195"/>
      <c r="K408" s="195"/>
      <c r="L408" s="201"/>
      <c r="M408" s="202"/>
      <c r="N408" s="203"/>
      <c r="O408" s="203"/>
      <c r="P408" s="203"/>
      <c r="Q408" s="203"/>
      <c r="R408" s="203"/>
      <c r="S408" s="203"/>
      <c r="T408" s="204"/>
      <c r="AT408" s="205" t="s">
        <v>156</v>
      </c>
      <c r="AU408" s="205" t="s">
        <v>87</v>
      </c>
      <c r="AV408" s="13" t="s">
        <v>87</v>
      </c>
      <c r="AW408" s="13" t="s">
        <v>37</v>
      </c>
      <c r="AX408" s="13" t="s">
        <v>77</v>
      </c>
      <c r="AY408" s="205" t="s">
        <v>144</v>
      </c>
    </row>
    <row r="409" spans="1:65" s="13" customFormat="1">
      <c r="B409" s="194"/>
      <c r="C409" s="195"/>
      <c r="D409" s="196" t="s">
        <v>156</v>
      </c>
      <c r="E409" s="197" t="s">
        <v>19</v>
      </c>
      <c r="F409" s="198" t="s">
        <v>520</v>
      </c>
      <c r="G409" s="195"/>
      <c r="H409" s="199">
        <v>226.95</v>
      </c>
      <c r="I409" s="200"/>
      <c r="J409" s="195"/>
      <c r="K409" s="195"/>
      <c r="L409" s="201"/>
      <c r="M409" s="202"/>
      <c r="N409" s="203"/>
      <c r="O409" s="203"/>
      <c r="P409" s="203"/>
      <c r="Q409" s="203"/>
      <c r="R409" s="203"/>
      <c r="S409" s="203"/>
      <c r="T409" s="204"/>
      <c r="AT409" s="205" t="s">
        <v>156</v>
      </c>
      <c r="AU409" s="205" t="s">
        <v>87</v>
      </c>
      <c r="AV409" s="13" t="s">
        <v>87</v>
      </c>
      <c r="AW409" s="13" t="s">
        <v>37</v>
      </c>
      <c r="AX409" s="13" t="s">
        <v>77</v>
      </c>
      <c r="AY409" s="205" t="s">
        <v>144</v>
      </c>
    </row>
    <row r="410" spans="1:65" s="14" customFormat="1">
      <c r="B410" s="206"/>
      <c r="C410" s="207"/>
      <c r="D410" s="196" t="s">
        <v>156</v>
      </c>
      <c r="E410" s="208" t="s">
        <v>19</v>
      </c>
      <c r="F410" s="209" t="s">
        <v>158</v>
      </c>
      <c r="G410" s="207"/>
      <c r="H410" s="210">
        <v>528.24599999999998</v>
      </c>
      <c r="I410" s="211"/>
      <c r="J410" s="207"/>
      <c r="K410" s="207"/>
      <c r="L410" s="212"/>
      <c r="M410" s="238"/>
      <c r="N410" s="239"/>
      <c r="O410" s="239"/>
      <c r="P410" s="239"/>
      <c r="Q410" s="239"/>
      <c r="R410" s="239"/>
      <c r="S410" s="239"/>
      <c r="T410" s="240"/>
      <c r="AT410" s="216" t="s">
        <v>156</v>
      </c>
      <c r="AU410" s="216" t="s">
        <v>87</v>
      </c>
      <c r="AV410" s="14" t="s">
        <v>152</v>
      </c>
      <c r="AW410" s="14" t="s">
        <v>37</v>
      </c>
      <c r="AX410" s="14" t="s">
        <v>85</v>
      </c>
      <c r="AY410" s="216" t="s">
        <v>144</v>
      </c>
    </row>
    <row r="411" spans="1:65" s="2" customFormat="1" ht="6.95" customHeight="1">
      <c r="A411" s="37"/>
      <c r="B411" s="50"/>
      <c r="C411" s="51"/>
      <c r="D411" s="51"/>
      <c r="E411" s="51"/>
      <c r="F411" s="51"/>
      <c r="G411" s="51"/>
      <c r="H411" s="51"/>
      <c r="I411" s="51"/>
      <c r="J411" s="51"/>
      <c r="K411" s="51"/>
      <c r="L411" s="42"/>
      <c r="M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</row>
  </sheetData>
  <sheetProtection algorithmName="SHA-512" hashValue="jYRNdsfre2OwMrysXoZquCQAq1ryHxf9SmchMlzIW+vDNIr80Mc+4kJWIgXOMaB/MLwQWXqut5QkO/eqgUe8og==" saltValue="7WtL9qViO9WfppXvfNXlwuD6+koE1MkXILZagT8yvqucRWQx/XnsvgNiIRR8OdGaV0AybsSrxR4qRAdqIYRtug==" spinCount="100000" sheet="1" objects="1" scenarios="1" formatColumns="0" formatRows="0" autoFilter="0"/>
  <autoFilter ref="C94:K410" xr:uid="{00000000-0009-0000-0000-000001000000}"/>
  <mergeCells count="9">
    <mergeCell ref="E50:H50"/>
    <mergeCell ref="E85:H85"/>
    <mergeCell ref="E87:H87"/>
    <mergeCell ref="L2:V2"/>
    <mergeCell ref="E7:H7"/>
    <mergeCell ref="E9:H9"/>
    <mergeCell ref="E18:H18"/>
    <mergeCell ref="E27:H27"/>
    <mergeCell ref="E48:H48"/>
  </mergeCells>
  <hyperlinks>
    <hyperlink ref="F99" r:id="rId1" xr:uid="{00000000-0004-0000-0100-000000000000}"/>
    <hyperlink ref="F103" r:id="rId2" xr:uid="{00000000-0004-0000-0100-000001000000}"/>
    <hyperlink ref="F107" r:id="rId3" xr:uid="{00000000-0004-0000-0100-000002000000}"/>
    <hyperlink ref="F111" r:id="rId4" xr:uid="{00000000-0004-0000-0100-000003000000}"/>
    <hyperlink ref="F129" r:id="rId5" xr:uid="{00000000-0004-0000-0100-000004000000}"/>
    <hyperlink ref="F135" r:id="rId6" xr:uid="{00000000-0004-0000-0100-000005000000}"/>
    <hyperlink ref="F140" r:id="rId7" xr:uid="{00000000-0004-0000-0100-000006000000}"/>
    <hyperlink ref="F150" r:id="rId8" xr:uid="{00000000-0004-0000-0100-000007000000}"/>
    <hyperlink ref="F155" r:id="rId9" xr:uid="{00000000-0004-0000-0100-000008000000}"/>
    <hyperlink ref="F165" r:id="rId10" xr:uid="{00000000-0004-0000-0100-000009000000}"/>
    <hyperlink ref="F176" r:id="rId11" xr:uid="{00000000-0004-0000-0100-00000A000000}"/>
    <hyperlink ref="F181" r:id="rId12" xr:uid="{00000000-0004-0000-0100-00000B000000}"/>
    <hyperlink ref="F195" r:id="rId13" xr:uid="{00000000-0004-0000-0100-00000C000000}"/>
    <hyperlink ref="F216" r:id="rId14" xr:uid="{00000000-0004-0000-0100-00000D000000}"/>
    <hyperlink ref="F242" r:id="rId15" xr:uid="{00000000-0004-0000-0100-00000E000000}"/>
    <hyperlink ref="F244" r:id="rId16" xr:uid="{00000000-0004-0000-0100-00000F000000}"/>
    <hyperlink ref="F246" r:id="rId17" xr:uid="{00000000-0004-0000-0100-000010000000}"/>
    <hyperlink ref="F248" r:id="rId18" xr:uid="{00000000-0004-0000-0100-000011000000}"/>
    <hyperlink ref="F251" r:id="rId19" xr:uid="{00000000-0004-0000-0100-000012000000}"/>
    <hyperlink ref="F254" r:id="rId20" xr:uid="{00000000-0004-0000-0100-000013000000}"/>
    <hyperlink ref="F258" r:id="rId21" xr:uid="{00000000-0004-0000-0100-000014000000}"/>
    <hyperlink ref="F270" r:id="rId22" xr:uid="{00000000-0004-0000-0100-000015000000}"/>
    <hyperlink ref="F275" r:id="rId23" xr:uid="{00000000-0004-0000-0100-000016000000}"/>
    <hyperlink ref="F286" r:id="rId24" xr:uid="{00000000-0004-0000-0100-000017000000}"/>
    <hyperlink ref="F293" r:id="rId25" xr:uid="{00000000-0004-0000-0100-000018000000}"/>
    <hyperlink ref="F303" r:id="rId26" xr:uid="{00000000-0004-0000-0100-000019000000}"/>
    <hyperlink ref="F313" r:id="rId27" xr:uid="{00000000-0004-0000-0100-00001A000000}"/>
    <hyperlink ref="F324" r:id="rId28" xr:uid="{00000000-0004-0000-0100-00001B000000}"/>
    <hyperlink ref="F343" r:id="rId29" xr:uid="{00000000-0004-0000-0100-00001C000000}"/>
    <hyperlink ref="F363" r:id="rId30" xr:uid="{00000000-0004-0000-0100-00001D000000}"/>
    <hyperlink ref="F381" r:id="rId31" xr:uid="{00000000-0004-0000-0100-00001E000000}"/>
    <hyperlink ref="F386" r:id="rId32" xr:uid="{00000000-0004-0000-0100-00001F000000}"/>
    <hyperlink ref="F391" r:id="rId33" xr:uid="{00000000-0004-0000-0100-000020000000}"/>
    <hyperlink ref="F396" r:id="rId34" xr:uid="{00000000-0004-0000-0100-000021000000}"/>
    <hyperlink ref="F401" r:id="rId35" xr:uid="{00000000-0004-0000-0100-000022000000}"/>
    <hyperlink ref="F407" r:id="rId36" xr:uid="{00000000-0004-0000-0100-00002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328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AT2" s="20" t="s">
        <v>90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91" t="str">
        <f>'Rekapitulace stavby'!K6</f>
        <v>Změna užívání části přízemí objektu koleje blok E</v>
      </c>
      <c r="F7" s="392"/>
      <c r="G7" s="392"/>
      <c r="H7" s="392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3" t="s">
        <v>521</v>
      </c>
      <c r="F9" s="394"/>
      <c r="G9" s="394"/>
      <c r="H9" s="394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26. 2. 2025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5" t="str">
        <f>'Rekapitulace stavby'!E14</f>
        <v>Vyplň údaj</v>
      </c>
      <c r="F18" s="396"/>
      <c r="G18" s="396"/>
      <c r="H18" s="396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7" t="s">
        <v>19</v>
      </c>
      <c r="F27" s="397"/>
      <c r="G27" s="397"/>
      <c r="H27" s="39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ROUND(J95,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ROUND((SUM(BE95:BE1327)),  2)</f>
        <v>0</v>
      </c>
      <c r="G33" s="37"/>
      <c r="H33" s="37"/>
      <c r="I33" s="121">
        <v>0.21</v>
      </c>
      <c r="J33" s="120">
        <f>ROUND(((SUM(BE95:BE1327))*I33),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ROUND((SUM(BF95:BF1327)),  2)</f>
        <v>0</v>
      </c>
      <c r="G34" s="37"/>
      <c r="H34" s="37"/>
      <c r="I34" s="121">
        <v>0.12</v>
      </c>
      <c r="J34" s="120">
        <f>ROUND(((SUM(BF95:BF1327))*I34),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ROUND((SUM(BG95:BG1327)),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ROUND((SUM(BH95:BH1327)),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ROUND((SUM(BI95:BI1327)),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9" t="str">
        <f>E7</f>
        <v>Změna užívání části přízemí objektu koleje blok E</v>
      </c>
      <c r="F48" s="390"/>
      <c r="G48" s="390"/>
      <c r="H48" s="390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77" t="str">
        <f>E9</f>
        <v>02 - Stavební úpravy</v>
      </c>
      <c r="F50" s="388"/>
      <c r="G50" s="388"/>
      <c r="H50" s="388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Jeseniova 355/212, 130 00 Praha 3</v>
      </c>
      <c r="G52" s="39"/>
      <c r="H52" s="39"/>
      <c r="I52" s="32" t="s">
        <v>23</v>
      </c>
      <c r="J52" s="62" t="str">
        <f>IF(J12="","",J12)</f>
        <v>26. 2. 2025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J95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113</v>
      </c>
      <c r="E60" s="140"/>
      <c r="F60" s="140"/>
      <c r="G60" s="140"/>
      <c r="H60" s="140"/>
      <c r="I60" s="140"/>
      <c r="J60" s="141">
        <f>J96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114</v>
      </c>
      <c r="E61" s="146"/>
      <c r="F61" s="146"/>
      <c r="G61" s="146"/>
      <c r="H61" s="146"/>
      <c r="I61" s="146"/>
      <c r="J61" s="147">
        <f>J97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522</v>
      </c>
      <c r="E62" s="146"/>
      <c r="F62" s="146"/>
      <c r="G62" s="146"/>
      <c r="H62" s="146"/>
      <c r="I62" s="146"/>
      <c r="J62" s="147">
        <f>J124</f>
        <v>0</v>
      </c>
      <c r="K62" s="144"/>
      <c r="L62" s="148"/>
    </row>
    <row r="63" spans="1:47" s="10" customFormat="1" ht="14.85" customHeight="1">
      <c r="B63" s="143"/>
      <c r="C63" s="144"/>
      <c r="D63" s="145" t="s">
        <v>523</v>
      </c>
      <c r="E63" s="146"/>
      <c r="F63" s="146"/>
      <c r="G63" s="146"/>
      <c r="H63" s="146"/>
      <c r="I63" s="146"/>
      <c r="J63" s="147">
        <f>J125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115</v>
      </c>
      <c r="E64" s="146"/>
      <c r="F64" s="146"/>
      <c r="G64" s="146"/>
      <c r="H64" s="146"/>
      <c r="I64" s="146"/>
      <c r="J64" s="147">
        <f>J296</f>
        <v>0</v>
      </c>
      <c r="K64" s="144"/>
      <c r="L64" s="148"/>
    </row>
    <row r="65" spans="1:31" s="10" customFormat="1" ht="14.85" customHeight="1">
      <c r="B65" s="143"/>
      <c r="C65" s="144"/>
      <c r="D65" s="145" t="s">
        <v>524</v>
      </c>
      <c r="E65" s="146"/>
      <c r="F65" s="146"/>
      <c r="G65" s="146"/>
      <c r="H65" s="146"/>
      <c r="I65" s="146"/>
      <c r="J65" s="147">
        <f>J297</f>
        <v>0</v>
      </c>
      <c r="K65" s="144"/>
      <c r="L65" s="148"/>
    </row>
    <row r="66" spans="1:31" s="10" customFormat="1" ht="14.85" customHeight="1">
      <c r="B66" s="143"/>
      <c r="C66" s="144"/>
      <c r="D66" s="145" t="s">
        <v>525</v>
      </c>
      <c r="E66" s="146"/>
      <c r="F66" s="146"/>
      <c r="G66" s="146"/>
      <c r="H66" s="146"/>
      <c r="I66" s="146"/>
      <c r="J66" s="147">
        <f>J344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119</v>
      </c>
      <c r="E67" s="146"/>
      <c r="F67" s="146"/>
      <c r="G67" s="146"/>
      <c r="H67" s="146"/>
      <c r="I67" s="146"/>
      <c r="J67" s="147">
        <f>J397</f>
        <v>0</v>
      </c>
      <c r="K67" s="144"/>
      <c r="L67" s="148"/>
    </row>
    <row r="68" spans="1:31" s="9" customFormat="1" ht="24.95" customHeight="1">
      <c r="B68" s="137"/>
      <c r="C68" s="138"/>
      <c r="D68" s="139" t="s">
        <v>120</v>
      </c>
      <c r="E68" s="140"/>
      <c r="F68" s="140"/>
      <c r="G68" s="140"/>
      <c r="H68" s="140"/>
      <c r="I68" s="140"/>
      <c r="J68" s="141">
        <f>J400</f>
        <v>0</v>
      </c>
      <c r="K68" s="138"/>
      <c r="L68" s="142"/>
    </row>
    <row r="69" spans="1:31" s="10" customFormat="1" ht="19.899999999999999" customHeight="1">
      <c r="B69" s="143"/>
      <c r="C69" s="144"/>
      <c r="D69" s="145" t="s">
        <v>526</v>
      </c>
      <c r="E69" s="146"/>
      <c r="F69" s="146"/>
      <c r="G69" s="146"/>
      <c r="H69" s="146"/>
      <c r="I69" s="146"/>
      <c r="J69" s="147">
        <f>J401</f>
        <v>0</v>
      </c>
      <c r="K69" s="144"/>
      <c r="L69" s="148"/>
    </row>
    <row r="70" spans="1:31" s="10" customFormat="1" ht="19.899999999999999" customHeight="1">
      <c r="B70" s="143"/>
      <c r="C70" s="144"/>
      <c r="D70" s="145" t="s">
        <v>121</v>
      </c>
      <c r="E70" s="146"/>
      <c r="F70" s="146"/>
      <c r="G70" s="146"/>
      <c r="H70" s="146"/>
      <c r="I70" s="146"/>
      <c r="J70" s="147">
        <f>J438</f>
        <v>0</v>
      </c>
      <c r="K70" s="144"/>
      <c r="L70" s="148"/>
    </row>
    <row r="71" spans="1:31" s="10" customFormat="1" ht="19.899999999999999" customHeight="1">
      <c r="B71" s="143"/>
      <c r="C71" s="144"/>
      <c r="D71" s="145" t="s">
        <v>122</v>
      </c>
      <c r="E71" s="146"/>
      <c r="F71" s="146"/>
      <c r="G71" s="146"/>
      <c r="H71" s="146"/>
      <c r="I71" s="146"/>
      <c r="J71" s="147">
        <f>J654</f>
        <v>0</v>
      </c>
      <c r="K71" s="144"/>
      <c r="L71" s="148"/>
    </row>
    <row r="72" spans="1:31" s="10" customFormat="1" ht="19.899999999999999" customHeight="1">
      <c r="B72" s="143"/>
      <c r="C72" s="144"/>
      <c r="D72" s="145" t="s">
        <v>123</v>
      </c>
      <c r="E72" s="146"/>
      <c r="F72" s="146"/>
      <c r="G72" s="146"/>
      <c r="H72" s="146"/>
      <c r="I72" s="146"/>
      <c r="J72" s="147">
        <f>J672</f>
        <v>0</v>
      </c>
      <c r="K72" s="144"/>
      <c r="L72" s="148"/>
    </row>
    <row r="73" spans="1:31" s="10" customFormat="1" ht="19.899999999999999" customHeight="1">
      <c r="B73" s="143"/>
      <c r="C73" s="144"/>
      <c r="D73" s="145" t="s">
        <v>124</v>
      </c>
      <c r="E73" s="146"/>
      <c r="F73" s="146"/>
      <c r="G73" s="146"/>
      <c r="H73" s="146"/>
      <c r="I73" s="146"/>
      <c r="J73" s="147">
        <f>J1004</f>
        <v>0</v>
      </c>
      <c r="K73" s="144"/>
      <c r="L73" s="148"/>
    </row>
    <row r="74" spans="1:31" s="10" customFormat="1" ht="19.899999999999999" customHeight="1">
      <c r="B74" s="143"/>
      <c r="C74" s="144"/>
      <c r="D74" s="145" t="s">
        <v>126</v>
      </c>
      <c r="E74" s="146"/>
      <c r="F74" s="146"/>
      <c r="G74" s="146"/>
      <c r="H74" s="146"/>
      <c r="I74" s="146"/>
      <c r="J74" s="147">
        <f>J1163</f>
        <v>0</v>
      </c>
      <c r="K74" s="144"/>
      <c r="L74" s="148"/>
    </row>
    <row r="75" spans="1:31" s="10" customFormat="1" ht="19.899999999999999" customHeight="1">
      <c r="B75" s="143"/>
      <c r="C75" s="144"/>
      <c r="D75" s="145" t="s">
        <v>128</v>
      </c>
      <c r="E75" s="146"/>
      <c r="F75" s="146"/>
      <c r="G75" s="146"/>
      <c r="H75" s="146"/>
      <c r="I75" s="146"/>
      <c r="J75" s="147">
        <f>J1294</f>
        <v>0</v>
      </c>
      <c r="K75" s="144"/>
      <c r="L75" s="148"/>
    </row>
    <row r="76" spans="1:31" s="2" customFormat="1" ht="21.7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pans="1:63" s="2" customFormat="1" ht="6.95" customHeight="1">
      <c r="A81" s="37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3" s="2" customFormat="1" ht="24.95" customHeight="1">
      <c r="A82" s="37"/>
      <c r="B82" s="38"/>
      <c r="C82" s="26" t="s">
        <v>129</v>
      </c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3" s="2" customFormat="1" ht="6.95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3" s="2" customFormat="1" ht="12" customHeight="1">
      <c r="A84" s="37"/>
      <c r="B84" s="38"/>
      <c r="C84" s="32" t="s">
        <v>16</v>
      </c>
      <c r="D84" s="39"/>
      <c r="E84" s="39"/>
      <c r="F84" s="39"/>
      <c r="G84" s="39"/>
      <c r="H84" s="39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3" s="2" customFormat="1" ht="16.5" customHeight="1">
      <c r="A85" s="37"/>
      <c r="B85" s="38"/>
      <c r="C85" s="39"/>
      <c r="D85" s="39"/>
      <c r="E85" s="389" t="str">
        <f>E7</f>
        <v>Změna užívání části přízemí objektu koleje blok E</v>
      </c>
      <c r="F85" s="390"/>
      <c r="G85" s="390"/>
      <c r="H85" s="390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3" s="2" customFormat="1" ht="12" customHeight="1">
      <c r="A86" s="37"/>
      <c r="B86" s="38"/>
      <c r="C86" s="32" t="s">
        <v>107</v>
      </c>
      <c r="D86" s="39"/>
      <c r="E86" s="39"/>
      <c r="F86" s="39"/>
      <c r="G86" s="39"/>
      <c r="H86" s="39"/>
      <c r="I86" s="39"/>
      <c r="J86" s="39"/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3" s="2" customFormat="1" ht="16.5" customHeight="1">
      <c r="A87" s="37"/>
      <c r="B87" s="38"/>
      <c r="C87" s="39"/>
      <c r="D87" s="39"/>
      <c r="E87" s="377" t="str">
        <f>E9</f>
        <v>02 - Stavební úpravy</v>
      </c>
      <c r="F87" s="388"/>
      <c r="G87" s="388"/>
      <c r="H87" s="388"/>
      <c r="I87" s="39"/>
      <c r="J87" s="39"/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3" s="2" customFormat="1" ht="6.95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0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3" s="2" customFormat="1" ht="12" customHeight="1">
      <c r="A89" s="37"/>
      <c r="B89" s="38"/>
      <c r="C89" s="32" t="s">
        <v>21</v>
      </c>
      <c r="D89" s="39"/>
      <c r="E89" s="39"/>
      <c r="F89" s="30" t="str">
        <f>F12</f>
        <v>Jeseniova 355/212, 130 00 Praha 3</v>
      </c>
      <c r="G89" s="39"/>
      <c r="H89" s="39"/>
      <c r="I89" s="32" t="s">
        <v>23</v>
      </c>
      <c r="J89" s="62" t="str">
        <f>IF(J12="","",J12)</f>
        <v>26. 2. 2025</v>
      </c>
      <c r="K89" s="39"/>
      <c r="L89" s="10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3" s="2" customFormat="1" ht="6.95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0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3" s="2" customFormat="1" ht="25.7" customHeight="1">
      <c r="A91" s="37"/>
      <c r="B91" s="38"/>
      <c r="C91" s="32" t="s">
        <v>25</v>
      </c>
      <c r="D91" s="39"/>
      <c r="E91" s="39"/>
      <c r="F91" s="30" t="str">
        <f>E15</f>
        <v>Vysoká škola ekonomická v Praze</v>
      </c>
      <c r="G91" s="39"/>
      <c r="H91" s="39"/>
      <c r="I91" s="32" t="s">
        <v>33</v>
      </c>
      <c r="J91" s="35" t="str">
        <f>E21</f>
        <v>DROBNÝ ARCHITECTS, s.r.o.</v>
      </c>
      <c r="K91" s="39"/>
      <c r="L91" s="10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3" s="2" customFormat="1" ht="15.2" customHeight="1">
      <c r="A92" s="37"/>
      <c r="B92" s="38"/>
      <c r="C92" s="32" t="s">
        <v>31</v>
      </c>
      <c r="D92" s="39"/>
      <c r="E92" s="39"/>
      <c r="F92" s="30" t="str">
        <f>IF(E18="","",E18)</f>
        <v>Vyplň údaj</v>
      </c>
      <c r="G92" s="39"/>
      <c r="H92" s="39"/>
      <c r="I92" s="32" t="s">
        <v>38</v>
      </c>
      <c r="J92" s="35" t="str">
        <f>E24</f>
        <v>Ing. Jaroslav Stolička</v>
      </c>
      <c r="K92" s="39"/>
      <c r="L92" s="10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63" s="2" customFormat="1" ht="10.35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0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63" s="11" customFormat="1" ht="29.25" customHeight="1">
      <c r="A94" s="149"/>
      <c r="B94" s="150"/>
      <c r="C94" s="151" t="s">
        <v>130</v>
      </c>
      <c r="D94" s="152" t="s">
        <v>62</v>
      </c>
      <c r="E94" s="152" t="s">
        <v>58</v>
      </c>
      <c r="F94" s="152" t="s">
        <v>59</v>
      </c>
      <c r="G94" s="152" t="s">
        <v>131</v>
      </c>
      <c r="H94" s="152" t="s">
        <v>132</v>
      </c>
      <c r="I94" s="152" t="s">
        <v>133</v>
      </c>
      <c r="J94" s="152" t="s">
        <v>111</v>
      </c>
      <c r="K94" s="153" t="s">
        <v>134</v>
      </c>
      <c r="L94" s="154"/>
      <c r="M94" s="71" t="s">
        <v>19</v>
      </c>
      <c r="N94" s="72" t="s">
        <v>47</v>
      </c>
      <c r="O94" s="72" t="s">
        <v>135</v>
      </c>
      <c r="P94" s="72" t="s">
        <v>136</v>
      </c>
      <c r="Q94" s="72" t="s">
        <v>137</v>
      </c>
      <c r="R94" s="72" t="s">
        <v>138</v>
      </c>
      <c r="S94" s="72" t="s">
        <v>139</v>
      </c>
      <c r="T94" s="73" t="s">
        <v>140</v>
      </c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</row>
    <row r="95" spans="1:63" s="2" customFormat="1" ht="22.9" customHeight="1">
      <c r="A95" s="37"/>
      <c r="B95" s="38"/>
      <c r="C95" s="78" t="s">
        <v>141</v>
      </c>
      <c r="D95" s="39"/>
      <c r="E95" s="39"/>
      <c r="F95" s="39"/>
      <c r="G95" s="39"/>
      <c r="H95" s="39"/>
      <c r="I95" s="39"/>
      <c r="J95" s="155">
        <f>BK95</f>
        <v>0</v>
      </c>
      <c r="K95" s="39"/>
      <c r="L95" s="42"/>
      <c r="M95" s="74"/>
      <c r="N95" s="156"/>
      <c r="O95" s="75"/>
      <c r="P95" s="157">
        <f>P96+P400</f>
        <v>0</v>
      </c>
      <c r="Q95" s="75"/>
      <c r="R95" s="157">
        <f>R96+R400</f>
        <v>64.499744709999987</v>
      </c>
      <c r="S95" s="75"/>
      <c r="T95" s="158">
        <f>T96+T400</f>
        <v>3.4933000000000002E-4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76</v>
      </c>
      <c r="AU95" s="20" t="s">
        <v>112</v>
      </c>
      <c r="BK95" s="159">
        <f>BK96+BK400</f>
        <v>0</v>
      </c>
    </row>
    <row r="96" spans="1:63" s="12" customFormat="1" ht="25.9" customHeight="1">
      <c r="B96" s="160"/>
      <c r="C96" s="161"/>
      <c r="D96" s="162" t="s">
        <v>76</v>
      </c>
      <c r="E96" s="163" t="s">
        <v>142</v>
      </c>
      <c r="F96" s="163" t="s">
        <v>143</v>
      </c>
      <c r="G96" s="161"/>
      <c r="H96" s="161"/>
      <c r="I96" s="164"/>
      <c r="J96" s="165">
        <f>BK96</f>
        <v>0</v>
      </c>
      <c r="K96" s="161"/>
      <c r="L96" s="166"/>
      <c r="M96" s="167"/>
      <c r="N96" s="168"/>
      <c r="O96" s="168"/>
      <c r="P96" s="169">
        <f>P97+P124+P296+P397</f>
        <v>0</v>
      </c>
      <c r="Q96" s="168"/>
      <c r="R96" s="169">
        <f>R97+R124+R296+R397</f>
        <v>35.787567239999994</v>
      </c>
      <c r="S96" s="168"/>
      <c r="T96" s="170">
        <f>T97+T124+T296+T397</f>
        <v>3.4933000000000002E-4</v>
      </c>
      <c r="AR96" s="171" t="s">
        <v>85</v>
      </c>
      <c r="AT96" s="172" t="s">
        <v>76</v>
      </c>
      <c r="AU96" s="172" t="s">
        <v>77</v>
      </c>
      <c r="AY96" s="171" t="s">
        <v>144</v>
      </c>
      <c r="BK96" s="173">
        <f>BK97+BK124+BK296+BK397</f>
        <v>0</v>
      </c>
    </row>
    <row r="97" spans="1:65" s="12" customFormat="1" ht="22.9" customHeight="1">
      <c r="B97" s="160"/>
      <c r="C97" s="161"/>
      <c r="D97" s="162" t="s">
        <v>76</v>
      </c>
      <c r="E97" s="174" t="s">
        <v>145</v>
      </c>
      <c r="F97" s="174" t="s">
        <v>146</v>
      </c>
      <c r="G97" s="161"/>
      <c r="H97" s="161"/>
      <c r="I97" s="164"/>
      <c r="J97" s="175">
        <f>BK97</f>
        <v>0</v>
      </c>
      <c r="K97" s="161"/>
      <c r="L97" s="166"/>
      <c r="M97" s="167"/>
      <c r="N97" s="168"/>
      <c r="O97" s="168"/>
      <c r="P97" s="169">
        <f>SUM(P98:P123)</f>
        <v>0</v>
      </c>
      <c r="Q97" s="168"/>
      <c r="R97" s="169">
        <f>SUM(R98:R123)</f>
        <v>21.598374999999997</v>
      </c>
      <c r="S97" s="168"/>
      <c r="T97" s="170">
        <f>SUM(T98:T123)</f>
        <v>0</v>
      </c>
      <c r="AR97" s="171" t="s">
        <v>85</v>
      </c>
      <c r="AT97" s="172" t="s">
        <v>76</v>
      </c>
      <c r="AU97" s="172" t="s">
        <v>85</v>
      </c>
      <c r="AY97" s="171" t="s">
        <v>144</v>
      </c>
      <c r="BK97" s="173">
        <f>SUM(BK98:BK123)</f>
        <v>0</v>
      </c>
    </row>
    <row r="98" spans="1:65" s="2" customFormat="1" ht="37.9" customHeight="1">
      <c r="A98" s="37"/>
      <c r="B98" s="38"/>
      <c r="C98" s="176" t="s">
        <v>85</v>
      </c>
      <c r="D98" s="176" t="s">
        <v>147</v>
      </c>
      <c r="E98" s="177" t="s">
        <v>527</v>
      </c>
      <c r="F98" s="178" t="s">
        <v>528</v>
      </c>
      <c r="G98" s="179" t="s">
        <v>374</v>
      </c>
      <c r="H98" s="180">
        <v>1</v>
      </c>
      <c r="I98" s="181"/>
      <c r="J98" s="182">
        <f>ROUND(I98*H98,2)</f>
        <v>0</v>
      </c>
      <c r="K98" s="178" t="s">
        <v>151</v>
      </c>
      <c r="L98" s="42"/>
      <c r="M98" s="183" t="s">
        <v>19</v>
      </c>
      <c r="N98" s="184" t="s">
        <v>48</v>
      </c>
      <c r="O98" s="67"/>
      <c r="P98" s="185">
        <f>O98*H98</f>
        <v>0</v>
      </c>
      <c r="Q98" s="185">
        <v>4.8430000000000001E-2</v>
      </c>
      <c r="R98" s="185">
        <f>Q98*H98</f>
        <v>4.8430000000000001E-2</v>
      </c>
      <c r="S98" s="185">
        <v>0</v>
      </c>
      <c r="T98" s="186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152</v>
      </c>
      <c r="AT98" s="187" t="s">
        <v>147</v>
      </c>
      <c r="AU98" s="187" t="s">
        <v>87</v>
      </c>
      <c r="AY98" s="20" t="s">
        <v>144</v>
      </c>
      <c r="BE98" s="188">
        <f>IF(N98="základní",J98,0)</f>
        <v>0</v>
      </c>
      <c r="BF98" s="188">
        <f>IF(N98="snížená",J98,0)</f>
        <v>0</v>
      </c>
      <c r="BG98" s="188">
        <f>IF(N98="zákl. přenesená",J98,0)</f>
        <v>0</v>
      </c>
      <c r="BH98" s="188">
        <f>IF(N98="sníž. přenesená",J98,0)</f>
        <v>0</v>
      </c>
      <c r="BI98" s="188">
        <f>IF(N98="nulová",J98,0)</f>
        <v>0</v>
      </c>
      <c r="BJ98" s="20" t="s">
        <v>85</v>
      </c>
      <c r="BK98" s="188">
        <f>ROUND(I98*H98,2)</f>
        <v>0</v>
      </c>
      <c r="BL98" s="20" t="s">
        <v>152</v>
      </c>
      <c r="BM98" s="187" t="s">
        <v>529</v>
      </c>
    </row>
    <row r="99" spans="1:65" s="2" customFormat="1">
      <c r="A99" s="37"/>
      <c r="B99" s="38"/>
      <c r="C99" s="39"/>
      <c r="D99" s="189" t="s">
        <v>154</v>
      </c>
      <c r="E99" s="39"/>
      <c r="F99" s="190" t="s">
        <v>530</v>
      </c>
      <c r="G99" s="39"/>
      <c r="H99" s="39"/>
      <c r="I99" s="191"/>
      <c r="J99" s="39"/>
      <c r="K99" s="39"/>
      <c r="L99" s="42"/>
      <c r="M99" s="192"/>
      <c r="N99" s="193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154</v>
      </c>
      <c r="AU99" s="20" t="s">
        <v>87</v>
      </c>
    </row>
    <row r="100" spans="1:65" s="13" customFormat="1">
      <c r="B100" s="194"/>
      <c r="C100" s="195"/>
      <c r="D100" s="196" t="s">
        <v>156</v>
      </c>
      <c r="E100" s="197" t="s">
        <v>19</v>
      </c>
      <c r="F100" s="198" t="s">
        <v>85</v>
      </c>
      <c r="G100" s="195"/>
      <c r="H100" s="199">
        <v>1</v>
      </c>
      <c r="I100" s="200"/>
      <c r="J100" s="195"/>
      <c r="K100" s="195"/>
      <c r="L100" s="201"/>
      <c r="M100" s="202"/>
      <c r="N100" s="203"/>
      <c r="O100" s="203"/>
      <c r="P100" s="203"/>
      <c r="Q100" s="203"/>
      <c r="R100" s="203"/>
      <c r="S100" s="203"/>
      <c r="T100" s="204"/>
      <c r="AT100" s="205" t="s">
        <v>156</v>
      </c>
      <c r="AU100" s="205" t="s">
        <v>87</v>
      </c>
      <c r="AV100" s="13" t="s">
        <v>87</v>
      </c>
      <c r="AW100" s="13" t="s">
        <v>37</v>
      </c>
      <c r="AX100" s="13" t="s">
        <v>77</v>
      </c>
      <c r="AY100" s="205" t="s">
        <v>144</v>
      </c>
    </row>
    <row r="101" spans="1:65" s="14" customFormat="1">
      <c r="B101" s="206"/>
      <c r="C101" s="207"/>
      <c r="D101" s="196" t="s">
        <v>156</v>
      </c>
      <c r="E101" s="208" t="s">
        <v>19</v>
      </c>
      <c r="F101" s="209" t="s">
        <v>158</v>
      </c>
      <c r="G101" s="207"/>
      <c r="H101" s="210">
        <v>1</v>
      </c>
      <c r="I101" s="211"/>
      <c r="J101" s="207"/>
      <c r="K101" s="207"/>
      <c r="L101" s="212"/>
      <c r="M101" s="213"/>
      <c r="N101" s="214"/>
      <c r="O101" s="214"/>
      <c r="P101" s="214"/>
      <c r="Q101" s="214"/>
      <c r="R101" s="214"/>
      <c r="S101" s="214"/>
      <c r="T101" s="215"/>
      <c r="AT101" s="216" t="s">
        <v>156</v>
      </c>
      <c r="AU101" s="216" t="s">
        <v>87</v>
      </c>
      <c r="AV101" s="14" t="s">
        <v>152</v>
      </c>
      <c r="AW101" s="14" t="s">
        <v>37</v>
      </c>
      <c r="AX101" s="14" t="s">
        <v>85</v>
      </c>
      <c r="AY101" s="216" t="s">
        <v>144</v>
      </c>
    </row>
    <row r="102" spans="1:65" s="2" customFormat="1" ht="37.9" customHeight="1">
      <c r="A102" s="37"/>
      <c r="B102" s="38"/>
      <c r="C102" s="176" t="s">
        <v>87</v>
      </c>
      <c r="D102" s="176" t="s">
        <v>147</v>
      </c>
      <c r="E102" s="177" t="s">
        <v>531</v>
      </c>
      <c r="F102" s="178" t="s">
        <v>532</v>
      </c>
      <c r="G102" s="179" t="s">
        <v>166</v>
      </c>
      <c r="H102" s="180">
        <v>1.599</v>
      </c>
      <c r="I102" s="181"/>
      <c r="J102" s="182">
        <f>ROUND(I102*H102,2)</f>
        <v>0</v>
      </c>
      <c r="K102" s="178" t="s">
        <v>151</v>
      </c>
      <c r="L102" s="42"/>
      <c r="M102" s="183" t="s">
        <v>19</v>
      </c>
      <c r="N102" s="184" t="s">
        <v>48</v>
      </c>
      <c r="O102" s="67"/>
      <c r="P102" s="185">
        <f>O102*H102</f>
        <v>0</v>
      </c>
      <c r="Q102" s="185">
        <v>1.8774999999999999</v>
      </c>
      <c r="R102" s="185">
        <f>Q102*H102</f>
        <v>3.0021225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152</v>
      </c>
      <c r="AT102" s="187" t="s">
        <v>147</v>
      </c>
      <c r="AU102" s="187" t="s">
        <v>87</v>
      </c>
      <c r="AY102" s="20" t="s">
        <v>144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85</v>
      </c>
      <c r="BK102" s="188">
        <f>ROUND(I102*H102,2)</f>
        <v>0</v>
      </c>
      <c r="BL102" s="20" t="s">
        <v>152</v>
      </c>
      <c r="BM102" s="187" t="s">
        <v>533</v>
      </c>
    </row>
    <row r="103" spans="1:65" s="2" customFormat="1">
      <c r="A103" s="37"/>
      <c r="B103" s="38"/>
      <c r="C103" s="39"/>
      <c r="D103" s="189" t="s">
        <v>154</v>
      </c>
      <c r="E103" s="39"/>
      <c r="F103" s="190" t="s">
        <v>534</v>
      </c>
      <c r="G103" s="39"/>
      <c r="H103" s="39"/>
      <c r="I103" s="191"/>
      <c r="J103" s="39"/>
      <c r="K103" s="39"/>
      <c r="L103" s="42"/>
      <c r="M103" s="192"/>
      <c r="N103" s="193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154</v>
      </c>
      <c r="AU103" s="20" t="s">
        <v>87</v>
      </c>
    </row>
    <row r="104" spans="1:65" s="13" customFormat="1">
      <c r="B104" s="194"/>
      <c r="C104" s="195"/>
      <c r="D104" s="196" t="s">
        <v>156</v>
      </c>
      <c r="E104" s="197" t="s">
        <v>19</v>
      </c>
      <c r="F104" s="198" t="s">
        <v>535</v>
      </c>
      <c r="G104" s="195"/>
      <c r="H104" s="199">
        <v>0.35199999999999998</v>
      </c>
      <c r="I104" s="200"/>
      <c r="J104" s="195"/>
      <c r="K104" s="195"/>
      <c r="L104" s="201"/>
      <c r="M104" s="202"/>
      <c r="N104" s="203"/>
      <c r="O104" s="203"/>
      <c r="P104" s="203"/>
      <c r="Q104" s="203"/>
      <c r="R104" s="203"/>
      <c r="S104" s="203"/>
      <c r="T104" s="204"/>
      <c r="AT104" s="205" t="s">
        <v>156</v>
      </c>
      <c r="AU104" s="205" t="s">
        <v>87</v>
      </c>
      <c r="AV104" s="13" t="s">
        <v>87</v>
      </c>
      <c r="AW104" s="13" t="s">
        <v>37</v>
      </c>
      <c r="AX104" s="13" t="s">
        <v>77</v>
      </c>
      <c r="AY104" s="205" t="s">
        <v>144</v>
      </c>
    </row>
    <row r="105" spans="1:65" s="13" customFormat="1">
      <c r="B105" s="194"/>
      <c r="C105" s="195"/>
      <c r="D105" s="196" t="s">
        <v>156</v>
      </c>
      <c r="E105" s="197" t="s">
        <v>19</v>
      </c>
      <c r="F105" s="198" t="s">
        <v>536</v>
      </c>
      <c r="G105" s="195"/>
      <c r="H105" s="199">
        <v>0.45</v>
      </c>
      <c r="I105" s="200"/>
      <c r="J105" s="195"/>
      <c r="K105" s="195"/>
      <c r="L105" s="201"/>
      <c r="M105" s="202"/>
      <c r="N105" s="203"/>
      <c r="O105" s="203"/>
      <c r="P105" s="203"/>
      <c r="Q105" s="203"/>
      <c r="R105" s="203"/>
      <c r="S105" s="203"/>
      <c r="T105" s="204"/>
      <c r="AT105" s="205" t="s">
        <v>156</v>
      </c>
      <c r="AU105" s="205" t="s">
        <v>87</v>
      </c>
      <c r="AV105" s="13" t="s">
        <v>87</v>
      </c>
      <c r="AW105" s="13" t="s">
        <v>37</v>
      </c>
      <c r="AX105" s="13" t="s">
        <v>77</v>
      </c>
      <c r="AY105" s="205" t="s">
        <v>144</v>
      </c>
    </row>
    <row r="106" spans="1:65" s="13" customFormat="1">
      <c r="B106" s="194"/>
      <c r="C106" s="195"/>
      <c r="D106" s="196" t="s">
        <v>156</v>
      </c>
      <c r="E106" s="197" t="s">
        <v>19</v>
      </c>
      <c r="F106" s="198" t="s">
        <v>537</v>
      </c>
      <c r="G106" s="195"/>
      <c r="H106" s="199">
        <v>0.4</v>
      </c>
      <c r="I106" s="200"/>
      <c r="J106" s="195"/>
      <c r="K106" s="195"/>
      <c r="L106" s="201"/>
      <c r="M106" s="202"/>
      <c r="N106" s="203"/>
      <c r="O106" s="203"/>
      <c r="P106" s="203"/>
      <c r="Q106" s="203"/>
      <c r="R106" s="203"/>
      <c r="S106" s="203"/>
      <c r="T106" s="204"/>
      <c r="AT106" s="205" t="s">
        <v>156</v>
      </c>
      <c r="AU106" s="205" t="s">
        <v>87</v>
      </c>
      <c r="AV106" s="13" t="s">
        <v>87</v>
      </c>
      <c r="AW106" s="13" t="s">
        <v>37</v>
      </c>
      <c r="AX106" s="13" t="s">
        <v>77</v>
      </c>
      <c r="AY106" s="205" t="s">
        <v>144</v>
      </c>
    </row>
    <row r="107" spans="1:65" s="13" customFormat="1">
      <c r="B107" s="194"/>
      <c r="C107" s="195"/>
      <c r="D107" s="196" t="s">
        <v>156</v>
      </c>
      <c r="E107" s="197" t="s">
        <v>19</v>
      </c>
      <c r="F107" s="198" t="s">
        <v>538</v>
      </c>
      <c r="G107" s="195"/>
      <c r="H107" s="199">
        <v>0.39700000000000002</v>
      </c>
      <c r="I107" s="200"/>
      <c r="J107" s="195"/>
      <c r="K107" s="195"/>
      <c r="L107" s="201"/>
      <c r="M107" s="202"/>
      <c r="N107" s="203"/>
      <c r="O107" s="203"/>
      <c r="P107" s="203"/>
      <c r="Q107" s="203"/>
      <c r="R107" s="203"/>
      <c r="S107" s="203"/>
      <c r="T107" s="204"/>
      <c r="AT107" s="205" t="s">
        <v>156</v>
      </c>
      <c r="AU107" s="205" t="s">
        <v>87</v>
      </c>
      <c r="AV107" s="13" t="s">
        <v>87</v>
      </c>
      <c r="AW107" s="13" t="s">
        <v>37</v>
      </c>
      <c r="AX107" s="13" t="s">
        <v>77</v>
      </c>
      <c r="AY107" s="205" t="s">
        <v>144</v>
      </c>
    </row>
    <row r="108" spans="1:65" s="14" customFormat="1">
      <c r="B108" s="206"/>
      <c r="C108" s="207"/>
      <c r="D108" s="196" t="s">
        <v>156</v>
      </c>
      <c r="E108" s="208" t="s">
        <v>19</v>
      </c>
      <c r="F108" s="209" t="s">
        <v>158</v>
      </c>
      <c r="G108" s="207"/>
      <c r="H108" s="210">
        <v>1.599</v>
      </c>
      <c r="I108" s="211"/>
      <c r="J108" s="207"/>
      <c r="K108" s="207"/>
      <c r="L108" s="212"/>
      <c r="M108" s="213"/>
      <c r="N108" s="214"/>
      <c r="O108" s="214"/>
      <c r="P108" s="214"/>
      <c r="Q108" s="214"/>
      <c r="R108" s="214"/>
      <c r="S108" s="214"/>
      <c r="T108" s="215"/>
      <c r="AT108" s="216" t="s">
        <v>156</v>
      </c>
      <c r="AU108" s="216" t="s">
        <v>87</v>
      </c>
      <c r="AV108" s="14" t="s">
        <v>152</v>
      </c>
      <c r="AW108" s="14" t="s">
        <v>37</v>
      </c>
      <c r="AX108" s="14" t="s">
        <v>85</v>
      </c>
      <c r="AY108" s="216" t="s">
        <v>144</v>
      </c>
    </row>
    <row r="109" spans="1:65" s="2" customFormat="1" ht="37.9" customHeight="1">
      <c r="A109" s="37"/>
      <c r="B109" s="38"/>
      <c r="C109" s="176" t="s">
        <v>145</v>
      </c>
      <c r="D109" s="176" t="s">
        <v>147</v>
      </c>
      <c r="E109" s="177" t="s">
        <v>539</v>
      </c>
      <c r="F109" s="178" t="s">
        <v>540</v>
      </c>
      <c r="G109" s="179" t="s">
        <v>166</v>
      </c>
      <c r="H109" s="180">
        <v>9.8789999999999996</v>
      </c>
      <c r="I109" s="181"/>
      <c r="J109" s="182">
        <f>ROUND(I109*H109,2)</f>
        <v>0</v>
      </c>
      <c r="K109" s="178" t="s">
        <v>151</v>
      </c>
      <c r="L109" s="42"/>
      <c r="M109" s="183" t="s">
        <v>19</v>
      </c>
      <c r="N109" s="184" t="s">
        <v>48</v>
      </c>
      <c r="O109" s="67"/>
      <c r="P109" s="185">
        <f>O109*H109</f>
        <v>0</v>
      </c>
      <c r="Q109" s="185">
        <v>1.8774999999999999</v>
      </c>
      <c r="R109" s="185">
        <f>Q109*H109</f>
        <v>18.547822499999999</v>
      </c>
      <c r="S109" s="185">
        <v>0</v>
      </c>
      <c r="T109" s="186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152</v>
      </c>
      <c r="AT109" s="187" t="s">
        <v>147</v>
      </c>
      <c r="AU109" s="187" t="s">
        <v>87</v>
      </c>
      <c r="AY109" s="20" t="s">
        <v>144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20" t="s">
        <v>85</v>
      </c>
      <c r="BK109" s="188">
        <f>ROUND(I109*H109,2)</f>
        <v>0</v>
      </c>
      <c r="BL109" s="20" t="s">
        <v>152</v>
      </c>
      <c r="BM109" s="187" t="s">
        <v>541</v>
      </c>
    </row>
    <row r="110" spans="1:65" s="2" customFormat="1">
      <c r="A110" s="37"/>
      <c r="B110" s="38"/>
      <c r="C110" s="39"/>
      <c r="D110" s="189" t="s">
        <v>154</v>
      </c>
      <c r="E110" s="39"/>
      <c r="F110" s="190" t="s">
        <v>542</v>
      </c>
      <c r="G110" s="39"/>
      <c r="H110" s="39"/>
      <c r="I110" s="191"/>
      <c r="J110" s="39"/>
      <c r="K110" s="39"/>
      <c r="L110" s="42"/>
      <c r="M110" s="192"/>
      <c r="N110" s="193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154</v>
      </c>
      <c r="AU110" s="20" t="s">
        <v>87</v>
      </c>
    </row>
    <row r="111" spans="1:65" s="13" customFormat="1">
      <c r="B111" s="194"/>
      <c r="C111" s="195"/>
      <c r="D111" s="196" t="s">
        <v>156</v>
      </c>
      <c r="E111" s="197" t="s">
        <v>19</v>
      </c>
      <c r="F111" s="198" t="s">
        <v>543</v>
      </c>
      <c r="G111" s="195"/>
      <c r="H111" s="199">
        <v>0.82699999999999996</v>
      </c>
      <c r="I111" s="200"/>
      <c r="J111" s="195"/>
      <c r="K111" s="195"/>
      <c r="L111" s="201"/>
      <c r="M111" s="202"/>
      <c r="N111" s="203"/>
      <c r="O111" s="203"/>
      <c r="P111" s="203"/>
      <c r="Q111" s="203"/>
      <c r="R111" s="203"/>
      <c r="S111" s="203"/>
      <c r="T111" s="204"/>
      <c r="AT111" s="205" t="s">
        <v>156</v>
      </c>
      <c r="AU111" s="205" t="s">
        <v>87</v>
      </c>
      <c r="AV111" s="13" t="s">
        <v>87</v>
      </c>
      <c r="AW111" s="13" t="s">
        <v>37</v>
      </c>
      <c r="AX111" s="13" t="s">
        <v>77</v>
      </c>
      <c r="AY111" s="205" t="s">
        <v>144</v>
      </c>
    </row>
    <row r="112" spans="1:65" s="13" customFormat="1">
      <c r="B112" s="194"/>
      <c r="C112" s="195"/>
      <c r="D112" s="196" t="s">
        <v>156</v>
      </c>
      <c r="E112" s="197" t="s">
        <v>19</v>
      </c>
      <c r="F112" s="198" t="s">
        <v>544</v>
      </c>
      <c r="G112" s="195"/>
      <c r="H112" s="199">
        <v>0.76300000000000001</v>
      </c>
      <c r="I112" s="200"/>
      <c r="J112" s="195"/>
      <c r="K112" s="195"/>
      <c r="L112" s="201"/>
      <c r="M112" s="202"/>
      <c r="N112" s="203"/>
      <c r="O112" s="203"/>
      <c r="P112" s="203"/>
      <c r="Q112" s="203"/>
      <c r="R112" s="203"/>
      <c r="S112" s="203"/>
      <c r="T112" s="204"/>
      <c r="AT112" s="205" t="s">
        <v>156</v>
      </c>
      <c r="AU112" s="205" t="s">
        <v>87</v>
      </c>
      <c r="AV112" s="13" t="s">
        <v>87</v>
      </c>
      <c r="AW112" s="13" t="s">
        <v>37</v>
      </c>
      <c r="AX112" s="13" t="s">
        <v>77</v>
      </c>
      <c r="AY112" s="205" t="s">
        <v>144</v>
      </c>
    </row>
    <row r="113" spans="1:65" s="13" customFormat="1">
      <c r="B113" s="194"/>
      <c r="C113" s="195"/>
      <c r="D113" s="196" t="s">
        <v>156</v>
      </c>
      <c r="E113" s="197" t="s">
        <v>19</v>
      </c>
      <c r="F113" s="198" t="s">
        <v>545</v>
      </c>
      <c r="G113" s="195"/>
      <c r="H113" s="199">
        <v>0.98399999999999999</v>
      </c>
      <c r="I113" s="200"/>
      <c r="J113" s="195"/>
      <c r="K113" s="195"/>
      <c r="L113" s="201"/>
      <c r="M113" s="202"/>
      <c r="N113" s="203"/>
      <c r="O113" s="203"/>
      <c r="P113" s="203"/>
      <c r="Q113" s="203"/>
      <c r="R113" s="203"/>
      <c r="S113" s="203"/>
      <c r="T113" s="204"/>
      <c r="AT113" s="205" t="s">
        <v>156</v>
      </c>
      <c r="AU113" s="205" t="s">
        <v>87</v>
      </c>
      <c r="AV113" s="13" t="s">
        <v>87</v>
      </c>
      <c r="AW113" s="13" t="s">
        <v>37</v>
      </c>
      <c r="AX113" s="13" t="s">
        <v>77</v>
      </c>
      <c r="AY113" s="205" t="s">
        <v>144</v>
      </c>
    </row>
    <row r="114" spans="1:65" s="13" customFormat="1">
      <c r="B114" s="194"/>
      <c r="C114" s="195"/>
      <c r="D114" s="196" t="s">
        <v>156</v>
      </c>
      <c r="E114" s="197" t="s">
        <v>19</v>
      </c>
      <c r="F114" s="198" t="s">
        <v>546</v>
      </c>
      <c r="G114" s="195"/>
      <c r="H114" s="199">
        <v>0.72299999999999998</v>
      </c>
      <c r="I114" s="200"/>
      <c r="J114" s="195"/>
      <c r="K114" s="195"/>
      <c r="L114" s="201"/>
      <c r="M114" s="202"/>
      <c r="N114" s="203"/>
      <c r="O114" s="203"/>
      <c r="P114" s="203"/>
      <c r="Q114" s="203"/>
      <c r="R114" s="203"/>
      <c r="S114" s="203"/>
      <c r="T114" s="204"/>
      <c r="AT114" s="205" t="s">
        <v>156</v>
      </c>
      <c r="AU114" s="205" t="s">
        <v>87</v>
      </c>
      <c r="AV114" s="13" t="s">
        <v>87</v>
      </c>
      <c r="AW114" s="13" t="s">
        <v>37</v>
      </c>
      <c r="AX114" s="13" t="s">
        <v>77</v>
      </c>
      <c r="AY114" s="205" t="s">
        <v>144</v>
      </c>
    </row>
    <row r="115" spans="1:65" s="13" customFormat="1">
      <c r="B115" s="194"/>
      <c r="C115" s="195"/>
      <c r="D115" s="196" t="s">
        <v>156</v>
      </c>
      <c r="E115" s="197" t="s">
        <v>19</v>
      </c>
      <c r="F115" s="198" t="s">
        <v>547</v>
      </c>
      <c r="G115" s="195"/>
      <c r="H115" s="199">
        <v>0.85399999999999998</v>
      </c>
      <c r="I115" s="200"/>
      <c r="J115" s="195"/>
      <c r="K115" s="195"/>
      <c r="L115" s="201"/>
      <c r="M115" s="202"/>
      <c r="N115" s="203"/>
      <c r="O115" s="203"/>
      <c r="P115" s="203"/>
      <c r="Q115" s="203"/>
      <c r="R115" s="203"/>
      <c r="S115" s="203"/>
      <c r="T115" s="204"/>
      <c r="AT115" s="205" t="s">
        <v>156</v>
      </c>
      <c r="AU115" s="205" t="s">
        <v>87</v>
      </c>
      <c r="AV115" s="13" t="s">
        <v>87</v>
      </c>
      <c r="AW115" s="13" t="s">
        <v>37</v>
      </c>
      <c r="AX115" s="13" t="s">
        <v>77</v>
      </c>
      <c r="AY115" s="205" t="s">
        <v>144</v>
      </c>
    </row>
    <row r="116" spans="1:65" s="13" customFormat="1">
      <c r="B116" s="194"/>
      <c r="C116" s="195"/>
      <c r="D116" s="196" t="s">
        <v>156</v>
      </c>
      <c r="E116" s="197" t="s">
        <v>19</v>
      </c>
      <c r="F116" s="198" t="s">
        <v>548</v>
      </c>
      <c r="G116" s="195"/>
      <c r="H116" s="199">
        <v>1.0249999999999999</v>
      </c>
      <c r="I116" s="200"/>
      <c r="J116" s="195"/>
      <c r="K116" s="195"/>
      <c r="L116" s="201"/>
      <c r="M116" s="202"/>
      <c r="N116" s="203"/>
      <c r="O116" s="203"/>
      <c r="P116" s="203"/>
      <c r="Q116" s="203"/>
      <c r="R116" s="203"/>
      <c r="S116" s="203"/>
      <c r="T116" s="204"/>
      <c r="AT116" s="205" t="s">
        <v>156</v>
      </c>
      <c r="AU116" s="205" t="s">
        <v>87</v>
      </c>
      <c r="AV116" s="13" t="s">
        <v>87</v>
      </c>
      <c r="AW116" s="13" t="s">
        <v>37</v>
      </c>
      <c r="AX116" s="13" t="s">
        <v>77</v>
      </c>
      <c r="AY116" s="205" t="s">
        <v>144</v>
      </c>
    </row>
    <row r="117" spans="1:65" s="13" customFormat="1">
      <c r="B117" s="194"/>
      <c r="C117" s="195"/>
      <c r="D117" s="196" t="s">
        <v>156</v>
      </c>
      <c r="E117" s="197" t="s">
        <v>19</v>
      </c>
      <c r="F117" s="198" t="s">
        <v>549</v>
      </c>
      <c r="G117" s="195"/>
      <c r="H117" s="199">
        <v>0.49199999999999999</v>
      </c>
      <c r="I117" s="200"/>
      <c r="J117" s="195"/>
      <c r="K117" s="195"/>
      <c r="L117" s="201"/>
      <c r="M117" s="202"/>
      <c r="N117" s="203"/>
      <c r="O117" s="203"/>
      <c r="P117" s="203"/>
      <c r="Q117" s="203"/>
      <c r="R117" s="203"/>
      <c r="S117" s="203"/>
      <c r="T117" s="204"/>
      <c r="AT117" s="205" t="s">
        <v>156</v>
      </c>
      <c r="AU117" s="205" t="s">
        <v>87</v>
      </c>
      <c r="AV117" s="13" t="s">
        <v>87</v>
      </c>
      <c r="AW117" s="13" t="s">
        <v>37</v>
      </c>
      <c r="AX117" s="13" t="s">
        <v>77</v>
      </c>
      <c r="AY117" s="205" t="s">
        <v>144</v>
      </c>
    </row>
    <row r="118" spans="1:65" s="13" customFormat="1">
      <c r="B118" s="194"/>
      <c r="C118" s="195"/>
      <c r="D118" s="196" t="s">
        <v>156</v>
      </c>
      <c r="E118" s="197" t="s">
        <v>19</v>
      </c>
      <c r="F118" s="198" t="s">
        <v>248</v>
      </c>
      <c r="G118" s="195"/>
      <c r="H118" s="199">
        <v>0.90400000000000003</v>
      </c>
      <c r="I118" s="200"/>
      <c r="J118" s="195"/>
      <c r="K118" s="195"/>
      <c r="L118" s="201"/>
      <c r="M118" s="202"/>
      <c r="N118" s="203"/>
      <c r="O118" s="203"/>
      <c r="P118" s="203"/>
      <c r="Q118" s="203"/>
      <c r="R118" s="203"/>
      <c r="S118" s="203"/>
      <c r="T118" s="204"/>
      <c r="AT118" s="205" t="s">
        <v>156</v>
      </c>
      <c r="AU118" s="205" t="s">
        <v>87</v>
      </c>
      <c r="AV118" s="13" t="s">
        <v>87</v>
      </c>
      <c r="AW118" s="13" t="s">
        <v>37</v>
      </c>
      <c r="AX118" s="13" t="s">
        <v>77</v>
      </c>
      <c r="AY118" s="205" t="s">
        <v>144</v>
      </c>
    </row>
    <row r="119" spans="1:65" s="13" customFormat="1">
      <c r="B119" s="194"/>
      <c r="C119" s="195"/>
      <c r="D119" s="196" t="s">
        <v>156</v>
      </c>
      <c r="E119" s="197" t="s">
        <v>19</v>
      </c>
      <c r="F119" s="198" t="s">
        <v>550</v>
      </c>
      <c r="G119" s="195"/>
      <c r="H119" s="199">
        <v>0.59599999999999997</v>
      </c>
      <c r="I119" s="200"/>
      <c r="J119" s="195"/>
      <c r="K119" s="195"/>
      <c r="L119" s="201"/>
      <c r="M119" s="202"/>
      <c r="N119" s="203"/>
      <c r="O119" s="203"/>
      <c r="P119" s="203"/>
      <c r="Q119" s="203"/>
      <c r="R119" s="203"/>
      <c r="S119" s="203"/>
      <c r="T119" s="204"/>
      <c r="AT119" s="205" t="s">
        <v>156</v>
      </c>
      <c r="AU119" s="205" t="s">
        <v>87</v>
      </c>
      <c r="AV119" s="13" t="s">
        <v>87</v>
      </c>
      <c r="AW119" s="13" t="s">
        <v>37</v>
      </c>
      <c r="AX119" s="13" t="s">
        <v>77</v>
      </c>
      <c r="AY119" s="205" t="s">
        <v>144</v>
      </c>
    </row>
    <row r="120" spans="1:65" s="13" customFormat="1">
      <c r="B120" s="194"/>
      <c r="C120" s="195"/>
      <c r="D120" s="196" t="s">
        <v>156</v>
      </c>
      <c r="E120" s="197" t="s">
        <v>19</v>
      </c>
      <c r="F120" s="198" t="s">
        <v>551</v>
      </c>
      <c r="G120" s="195"/>
      <c r="H120" s="199">
        <v>0.86099999999999999</v>
      </c>
      <c r="I120" s="200"/>
      <c r="J120" s="195"/>
      <c r="K120" s="195"/>
      <c r="L120" s="201"/>
      <c r="M120" s="202"/>
      <c r="N120" s="203"/>
      <c r="O120" s="203"/>
      <c r="P120" s="203"/>
      <c r="Q120" s="203"/>
      <c r="R120" s="203"/>
      <c r="S120" s="203"/>
      <c r="T120" s="204"/>
      <c r="AT120" s="205" t="s">
        <v>156</v>
      </c>
      <c r="AU120" s="205" t="s">
        <v>87</v>
      </c>
      <c r="AV120" s="13" t="s">
        <v>87</v>
      </c>
      <c r="AW120" s="13" t="s">
        <v>37</v>
      </c>
      <c r="AX120" s="13" t="s">
        <v>77</v>
      </c>
      <c r="AY120" s="205" t="s">
        <v>144</v>
      </c>
    </row>
    <row r="121" spans="1:65" s="13" customFormat="1">
      <c r="B121" s="194"/>
      <c r="C121" s="195"/>
      <c r="D121" s="196" t="s">
        <v>156</v>
      </c>
      <c r="E121" s="197" t="s">
        <v>19</v>
      </c>
      <c r="F121" s="198" t="s">
        <v>552</v>
      </c>
      <c r="G121" s="195"/>
      <c r="H121" s="199">
        <v>1.0349999999999999</v>
      </c>
      <c r="I121" s="200"/>
      <c r="J121" s="195"/>
      <c r="K121" s="195"/>
      <c r="L121" s="201"/>
      <c r="M121" s="202"/>
      <c r="N121" s="203"/>
      <c r="O121" s="203"/>
      <c r="P121" s="203"/>
      <c r="Q121" s="203"/>
      <c r="R121" s="203"/>
      <c r="S121" s="203"/>
      <c r="T121" s="204"/>
      <c r="AT121" s="205" t="s">
        <v>156</v>
      </c>
      <c r="AU121" s="205" t="s">
        <v>87</v>
      </c>
      <c r="AV121" s="13" t="s">
        <v>87</v>
      </c>
      <c r="AW121" s="13" t="s">
        <v>37</v>
      </c>
      <c r="AX121" s="13" t="s">
        <v>77</v>
      </c>
      <c r="AY121" s="205" t="s">
        <v>144</v>
      </c>
    </row>
    <row r="122" spans="1:65" s="13" customFormat="1">
      <c r="B122" s="194"/>
      <c r="C122" s="195"/>
      <c r="D122" s="196" t="s">
        <v>156</v>
      </c>
      <c r="E122" s="197" t="s">
        <v>19</v>
      </c>
      <c r="F122" s="198" t="s">
        <v>553</v>
      </c>
      <c r="G122" s="195"/>
      <c r="H122" s="199">
        <v>0.81499999999999995</v>
      </c>
      <c r="I122" s="200"/>
      <c r="J122" s="195"/>
      <c r="K122" s="195"/>
      <c r="L122" s="201"/>
      <c r="M122" s="202"/>
      <c r="N122" s="203"/>
      <c r="O122" s="203"/>
      <c r="P122" s="203"/>
      <c r="Q122" s="203"/>
      <c r="R122" s="203"/>
      <c r="S122" s="203"/>
      <c r="T122" s="204"/>
      <c r="AT122" s="205" t="s">
        <v>156</v>
      </c>
      <c r="AU122" s="205" t="s">
        <v>87</v>
      </c>
      <c r="AV122" s="13" t="s">
        <v>87</v>
      </c>
      <c r="AW122" s="13" t="s">
        <v>37</v>
      </c>
      <c r="AX122" s="13" t="s">
        <v>77</v>
      </c>
      <c r="AY122" s="205" t="s">
        <v>144</v>
      </c>
    </row>
    <row r="123" spans="1:65" s="14" customFormat="1">
      <c r="B123" s="206"/>
      <c r="C123" s="207"/>
      <c r="D123" s="196" t="s">
        <v>156</v>
      </c>
      <c r="E123" s="208" t="s">
        <v>19</v>
      </c>
      <c r="F123" s="209" t="s">
        <v>158</v>
      </c>
      <c r="G123" s="207"/>
      <c r="H123" s="210">
        <v>9.8789999999999996</v>
      </c>
      <c r="I123" s="211"/>
      <c r="J123" s="207"/>
      <c r="K123" s="207"/>
      <c r="L123" s="212"/>
      <c r="M123" s="213"/>
      <c r="N123" s="214"/>
      <c r="O123" s="214"/>
      <c r="P123" s="214"/>
      <c r="Q123" s="214"/>
      <c r="R123" s="214"/>
      <c r="S123" s="214"/>
      <c r="T123" s="215"/>
      <c r="AT123" s="216" t="s">
        <v>156</v>
      </c>
      <c r="AU123" s="216" t="s">
        <v>87</v>
      </c>
      <c r="AV123" s="14" t="s">
        <v>152</v>
      </c>
      <c r="AW123" s="14" t="s">
        <v>37</v>
      </c>
      <c r="AX123" s="14" t="s">
        <v>85</v>
      </c>
      <c r="AY123" s="216" t="s">
        <v>144</v>
      </c>
    </row>
    <row r="124" spans="1:65" s="12" customFormat="1" ht="22.9" customHeight="1">
      <c r="B124" s="160"/>
      <c r="C124" s="161"/>
      <c r="D124" s="162" t="s">
        <v>76</v>
      </c>
      <c r="E124" s="174" t="s">
        <v>187</v>
      </c>
      <c r="F124" s="174" t="s">
        <v>554</v>
      </c>
      <c r="G124" s="161"/>
      <c r="H124" s="161"/>
      <c r="I124" s="164"/>
      <c r="J124" s="175">
        <f>BK124</f>
        <v>0</v>
      </c>
      <c r="K124" s="161"/>
      <c r="L124" s="166"/>
      <c r="M124" s="167"/>
      <c r="N124" s="168"/>
      <c r="O124" s="168"/>
      <c r="P124" s="169">
        <f>P125</f>
        <v>0</v>
      </c>
      <c r="Q124" s="168"/>
      <c r="R124" s="169">
        <f>R125</f>
        <v>14.17769824</v>
      </c>
      <c r="S124" s="168"/>
      <c r="T124" s="170">
        <f>T125</f>
        <v>3.4933000000000002E-4</v>
      </c>
      <c r="AR124" s="171" t="s">
        <v>85</v>
      </c>
      <c r="AT124" s="172" t="s">
        <v>76</v>
      </c>
      <c r="AU124" s="172" t="s">
        <v>85</v>
      </c>
      <c r="AY124" s="171" t="s">
        <v>144</v>
      </c>
      <c r="BK124" s="173">
        <f>BK125</f>
        <v>0</v>
      </c>
    </row>
    <row r="125" spans="1:65" s="12" customFormat="1" ht="20.85" customHeight="1">
      <c r="B125" s="160"/>
      <c r="C125" s="161"/>
      <c r="D125" s="162" t="s">
        <v>76</v>
      </c>
      <c r="E125" s="174" t="s">
        <v>555</v>
      </c>
      <c r="F125" s="174" t="s">
        <v>556</v>
      </c>
      <c r="G125" s="161"/>
      <c r="H125" s="161"/>
      <c r="I125" s="164"/>
      <c r="J125" s="175">
        <f>BK125</f>
        <v>0</v>
      </c>
      <c r="K125" s="161"/>
      <c r="L125" s="166"/>
      <c r="M125" s="167"/>
      <c r="N125" s="168"/>
      <c r="O125" s="168"/>
      <c r="P125" s="169">
        <f>SUM(P126:P295)</f>
        <v>0</v>
      </c>
      <c r="Q125" s="168"/>
      <c r="R125" s="169">
        <f>SUM(R126:R295)</f>
        <v>14.17769824</v>
      </c>
      <c r="S125" s="168"/>
      <c r="T125" s="170">
        <f>SUM(T126:T295)</f>
        <v>3.4933000000000002E-4</v>
      </c>
      <c r="AR125" s="171" t="s">
        <v>85</v>
      </c>
      <c r="AT125" s="172" t="s">
        <v>76</v>
      </c>
      <c r="AU125" s="172" t="s">
        <v>87</v>
      </c>
      <c r="AY125" s="171" t="s">
        <v>144</v>
      </c>
      <c r="BK125" s="173">
        <f>SUM(BK126:BK295)</f>
        <v>0</v>
      </c>
    </row>
    <row r="126" spans="1:65" s="2" customFormat="1" ht="33" customHeight="1">
      <c r="A126" s="37"/>
      <c r="B126" s="38"/>
      <c r="C126" s="176" t="s">
        <v>152</v>
      </c>
      <c r="D126" s="176" t="s">
        <v>147</v>
      </c>
      <c r="E126" s="177" t="s">
        <v>557</v>
      </c>
      <c r="F126" s="178" t="s">
        <v>558</v>
      </c>
      <c r="G126" s="179" t="s">
        <v>172</v>
      </c>
      <c r="H126" s="180">
        <v>68.162000000000006</v>
      </c>
      <c r="I126" s="181"/>
      <c r="J126" s="182">
        <f>ROUND(I126*H126,2)</f>
        <v>0</v>
      </c>
      <c r="K126" s="178" t="s">
        <v>151</v>
      </c>
      <c r="L126" s="42"/>
      <c r="M126" s="183" t="s">
        <v>19</v>
      </c>
      <c r="N126" s="184" t="s">
        <v>48</v>
      </c>
      <c r="O126" s="67"/>
      <c r="P126" s="185">
        <f>O126*H126</f>
        <v>0</v>
      </c>
      <c r="Q126" s="185">
        <v>7.3499999999999998E-3</v>
      </c>
      <c r="R126" s="185">
        <f>Q126*H126</f>
        <v>0.50099070000000001</v>
      </c>
      <c r="S126" s="185">
        <v>0</v>
      </c>
      <c r="T126" s="186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152</v>
      </c>
      <c r="AT126" s="187" t="s">
        <v>147</v>
      </c>
      <c r="AU126" s="187" t="s">
        <v>145</v>
      </c>
      <c r="AY126" s="20" t="s">
        <v>144</v>
      </c>
      <c r="BE126" s="188">
        <f>IF(N126="základní",J126,0)</f>
        <v>0</v>
      </c>
      <c r="BF126" s="188">
        <f>IF(N126="snížená",J126,0)</f>
        <v>0</v>
      </c>
      <c r="BG126" s="188">
        <f>IF(N126="zákl. přenesená",J126,0)</f>
        <v>0</v>
      </c>
      <c r="BH126" s="188">
        <f>IF(N126="sníž. přenesená",J126,0)</f>
        <v>0</v>
      </c>
      <c r="BI126" s="188">
        <f>IF(N126="nulová",J126,0)</f>
        <v>0</v>
      </c>
      <c r="BJ126" s="20" t="s">
        <v>85</v>
      </c>
      <c r="BK126" s="188">
        <f>ROUND(I126*H126,2)</f>
        <v>0</v>
      </c>
      <c r="BL126" s="20" t="s">
        <v>152</v>
      </c>
      <c r="BM126" s="187" t="s">
        <v>559</v>
      </c>
    </row>
    <row r="127" spans="1:65" s="2" customFormat="1">
      <c r="A127" s="37"/>
      <c r="B127" s="38"/>
      <c r="C127" s="39"/>
      <c r="D127" s="189" t="s">
        <v>154</v>
      </c>
      <c r="E127" s="39"/>
      <c r="F127" s="190" t="s">
        <v>560</v>
      </c>
      <c r="G127" s="39"/>
      <c r="H127" s="39"/>
      <c r="I127" s="191"/>
      <c r="J127" s="39"/>
      <c r="K127" s="39"/>
      <c r="L127" s="42"/>
      <c r="M127" s="192"/>
      <c r="N127" s="193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154</v>
      </c>
      <c r="AU127" s="20" t="s">
        <v>145</v>
      </c>
    </row>
    <row r="128" spans="1:65" s="13" customFormat="1" ht="22.5">
      <c r="B128" s="194"/>
      <c r="C128" s="195"/>
      <c r="D128" s="196" t="s">
        <v>156</v>
      </c>
      <c r="E128" s="197" t="s">
        <v>19</v>
      </c>
      <c r="F128" s="198" t="s">
        <v>561</v>
      </c>
      <c r="G128" s="195"/>
      <c r="H128" s="199">
        <v>21.238</v>
      </c>
      <c r="I128" s="200"/>
      <c r="J128" s="195"/>
      <c r="K128" s="195"/>
      <c r="L128" s="201"/>
      <c r="M128" s="202"/>
      <c r="N128" s="203"/>
      <c r="O128" s="203"/>
      <c r="P128" s="203"/>
      <c r="Q128" s="203"/>
      <c r="R128" s="203"/>
      <c r="S128" s="203"/>
      <c r="T128" s="204"/>
      <c r="AT128" s="205" t="s">
        <v>156</v>
      </c>
      <c r="AU128" s="205" t="s">
        <v>145</v>
      </c>
      <c r="AV128" s="13" t="s">
        <v>87</v>
      </c>
      <c r="AW128" s="13" t="s">
        <v>37</v>
      </c>
      <c r="AX128" s="13" t="s">
        <v>77</v>
      </c>
      <c r="AY128" s="205" t="s">
        <v>144</v>
      </c>
    </row>
    <row r="129" spans="2:51" s="13" customFormat="1">
      <c r="B129" s="194"/>
      <c r="C129" s="195"/>
      <c r="D129" s="196" t="s">
        <v>156</v>
      </c>
      <c r="E129" s="197" t="s">
        <v>19</v>
      </c>
      <c r="F129" s="198" t="s">
        <v>562</v>
      </c>
      <c r="G129" s="195"/>
      <c r="H129" s="199">
        <v>3.3940000000000001</v>
      </c>
      <c r="I129" s="200"/>
      <c r="J129" s="195"/>
      <c r="K129" s="195"/>
      <c r="L129" s="201"/>
      <c r="M129" s="202"/>
      <c r="N129" s="203"/>
      <c r="O129" s="203"/>
      <c r="P129" s="203"/>
      <c r="Q129" s="203"/>
      <c r="R129" s="203"/>
      <c r="S129" s="203"/>
      <c r="T129" s="204"/>
      <c r="AT129" s="205" t="s">
        <v>156</v>
      </c>
      <c r="AU129" s="205" t="s">
        <v>145</v>
      </c>
      <c r="AV129" s="13" t="s">
        <v>87</v>
      </c>
      <c r="AW129" s="13" t="s">
        <v>37</v>
      </c>
      <c r="AX129" s="13" t="s">
        <v>77</v>
      </c>
      <c r="AY129" s="205" t="s">
        <v>144</v>
      </c>
    </row>
    <row r="130" spans="2:51" s="13" customFormat="1">
      <c r="B130" s="194"/>
      <c r="C130" s="195"/>
      <c r="D130" s="196" t="s">
        <v>156</v>
      </c>
      <c r="E130" s="197" t="s">
        <v>19</v>
      </c>
      <c r="F130" s="198" t="s">
        <v>563</v>
      </c>
      <c r="G130" s="195"/>
      <c r="H130" s="199">
        <v>3.294</v>
      </c>
      <c r="I130" s="200"/>
      <c r="J130" s="195"/>
      <c r="K130" s="195"/>
      <c r="L130" s="201"/>
      <c r="M130" s="202"/>
      <c r="N130" s="203"/>
      <c r="O130" s="203"/>
      <c r="P130" s="203"/>
      <c r="Q130" s="203"/>
      <c r="R130" s="203"/>
      <c r="S130" s="203"/>
      <c r="T130" s="204"/>
      <c r="AT130" s="205" t="s">
        <v>156</v>
      </c>
      <c r="AU130" s="205" t="s">
        <v>145</v>
      </c>
      <c r="AV130" s="13" t="s">
        <v>87</v>
      </c>
      <c r="AW130" s="13" t="s">
        <v>37</v>
      </c>
      <c r="AX130" s="13" t="s">
        <v>77</v>
      </c>
      <c r="AY130" s="205" t="s">
        <v>144</v>
      </c>
    </row>
    <row r="131" spans="2:51" s="13" customFormat="1">
      <c r="B131" s="194"/>
      <c r="C131" s="195"/>
      <c r="D131" s="196" t="s">
        <v>156</v>
      </c>
      <c r="E131" s="197" t="s">
        <v>19</v>
      </c>
      <c r="F131" s="198" t="s">
        <v>564</v>
      </c>
      <c r="G131" s="195"/>
      <c r="H131" s="199">
        <v>2</v>
      </c>
      <c r="I131" s="200"/>
      <c r="J131" s="195"/>
      <c r="K131" s="195"/>
      <c r="L131" s="201"/>
      <c r="M131" s="202"/>
      <c r="N131" s="203"/>
      <c r="O131" s="203"/>
      <c r="P131" s="203"/>
      <c r="Q131" s="203"/>
      <c r="R131" s="203"/>
      <c r="S131" s="203"/>
      <c r="T131" s="204"/>
      <c r="AT131" s="205" t="s">
        <v>156</v>
      </c>
      <c r="AU131" s="205" t="s">
        <v>145</v>
      </c>
      <c r="AV131" s="13" t="s">
        <v>87</v>
      </c>
      <c r="AW131" s="13" t="s">
        <v>37</v>
      </c>
      <c r="AX131" s="13" t="s">
        <v>77</v>
      </c>
      <c r="AY131" s="205" t="s">
        <v>144</v>
      </c>
    </row>
    <row r="132" spans="2:51" s="13" customFormat="1">
      <c r="B132" s="194"/>
      <c r="C132" s="195"/>
      <c r="D132" s="196" t="s">
        <v>156</v>
      </c>
      <c r="E132" s="197" t="s">
        <v>19</v>
      </c>
      <c r="F132" s="198" t="s">
        <v>565</v>
      </c>
      <c r="G132" s="195"/>
      <c r="H132" s="199">
        <v>2.0710000000000002</v>
      </c>
      <c r="I132" s="200"/>
      <c r="J132" s="195"/>
      <c r="K132" s="195"/>
      <c r="L132" s="201"/>
      <c r="M132" s="202"/>
      <c r="N132" s="203"/>
      <c r="O132" s="203"/>
      <c r="P132" s="203"/>
      <c r="Q132" s="203"/>
      <c r="R132" s="203"/>
      <c r="S132" s="203"/>
      <c r="T132" s="204"/>
      <c r="AT132" s="205" t="s">
        <v>156</v>
      </c>
      <c r="AU132" s="205" t="s">
        <v>145</v>
      </c>
      <c r="AV132" s="13" t="s">
        <v>87</v>
      </c>
      <c r="AW132" s="13" t="s">
        <v>37</v>
      </c>
      <c r="AX132" s="13" t="s">
        <v>77</v>
      </c>
      <c r="AY132" s="205" t="s">
        <v>144</v>
      </c>
    </row>
    <row r="133" spans="2:51" s="13" customFormat="1">
      <c r="B133" s="194"/>
      <c r="C133" s="195"/>
      <c r="D133" s="196" t="s">
        <v>156</v>
      </c>
      <c r="E133" s="197" t="s">
        <v>19</v>
      </c>
      <c r="F133" s="198" t="s">
        <v>566</v>
      </c>
      <c r="G133" s="195"/>
      <c r="H133" s="199">
        <v>1.9</v>
      </c>
      <c r="I133" s="200"/>
      <c r="J133" s="195"/>
      <c r="K133" s="195"/>
      <c r="L133" s="201"/>
      <c r="M133" s="202"/>
      <c r="N133" s="203"/>
      <c r="O133" s="203"/>
      <c r="P133" s="203"/>
      <c r="Q133" s="203"/>
      <c r="R133" s="203"/>
      <c r="S133" s="203"/>
      <c r="T133" s="204"/>
      <c r="AT133" s="205" t="s">
        <v>156</v>
      </c>
      <c r="AU133" s="205" t="s">
        <v>145</v>
      </c>
      <c r="AV133" s="13" t="s">
        <v>87</v>
      </c>
      <c r="AW133" s="13" t="s">
        <v>37</v>
      </c>
      <c r="AX133" s="13" t="s">
        <v>77</v>
      </c>
      <c r="AY133" s="205" t="s">
        <v>144</v>
      </c>
    </row>
    <row r="134" spans="2:51" s="13" customFormat="1">
      <c r="B134" s="194"/>
      <c r="C134" s="195"/>
      <c r="D134" s="196" t="s">
        <v>156</v>
      </c>
      <c r="E134" s="197" t="s">
        <v>19</v>
      </c>
      <c r="F134" s="198" t="s">
        <v>567</v>
      </c>
      <c r="G134" s="195"/>
      <c r="H134" s="199">
        <v>2.0089999999999999</v>
      </c>
      <c r="I134" s="200"/>
      <c r="J134" s="195"/>
      <c r="K134" s="195"/>
      <c r="L134" s="201"/>
      <c r="M134" s="202"/>
      <c r="N134" s="203"/>
      <c r="O134" s="203"/>
      <c r="P134" s="203"/>
      <c r="Q134" s="203"/>
      <c r="R134" s="203"/>
      <c r="S134" s="203"/>
      <c r="T134" s="204"/>
      <c r="AT134" s="205" t="s">
        <v>156</v>
      </c>
      <c r="AU134" s="205" t="s">
        <v>145</v>
      </c>
      <c r="AV134" s="13" t="s">
        <v>87</v>
      </c>
      <c r="AW134" s="13" t="s">
        <v>37</v>
      </c>
      <c r="AX134" s="13" t="s">
        <v>77</v>
      </c>
      <c r="AY134" s="205" t="s">
        <v>144</v>
      </c>
    </row>
    <row r="135" spans="2:51" s="13" customFormat="1">
      <c r="B135" s="194"/>
      <c r="C135" s="195"/>
      <c r="D135" s="196" t="s">
        <v>156</v>
      </c>
      <c r="E135" s="197" t="s">
        <v>19</v>
      </c>
      <c r="F135" s="198" t="s">
        <v>568</v>
      </c>
      <c r="G135" s="195"/>
      <c r="H135" s="199">
        <v>1.95</v>
      </c>
      <c r="I135" s="200"/>
      <c r="J135" s="195"/>
      <c r="K135" s="195"/>
      <c r="L135" s="201"/>
      <c r="M135" s="202"/>
      <c r="N135" s="203"/>
      <c r="O135" s="203"/>
      <c r="P135" s="203"/>
      <c r="Q135" s="203"/>
      <c r="R135" s="203"/>
      <c r="S135" s="203"/>
      <c r="T135" s="204"/>
      <c r="AT135" s="205" t="s">
        <v>156</v>
      </c>
      <c r="AU135" s="205" t="s">
        <v>145</v>
      </c>
      <c r="AV135" s="13" t="s">
        <v>87</v>
      </c>
      <c r="AW135" s="13" t="s">
        <v>37</v>
      </c>
      <c r="AX135" s="13" t="s">
        <v>77</v>
      </c>
      <c r="AY135" s="205" t="s">
        <v>144</v>
      </c>
    </row>
    <row r="136" spans="2:51" s="13" customFormat="1">
      <c r="B136" s="194"/>
      <c r="C136" s="195"/>
      <c r="D136" s="196" t="s">
        <v>156</v>
      </c>
      <c r="E136" s="197" t="s">
        <v>19</v>
      </c>
      <c r="F136" s="198" t="s">
        <v>569</v>
      </c>
      <c r="G136" s="195"/>
      <c r="H136" s="199">
        <v>0.45100000000000001</v>
      </c>
      <c r="I136" s="200"/>
      <c r="J136" s="195"/>
      <c r="K136" s="195"/>
      <c r="L136" s="201"/>
      <c r="M136" s="202"/>
      <c r="N136" s="203"/>
      <c r="O136" s="203"/>
      <c r="P136" s="203"/>
      <c r="Q136" s="203"/>
      <c r="R136" s="203"/>
      <c r="S136" s="203"/>
      <c r="T136" s="204"/>
      <c r="AT136" s="205" t="s">
        <v>156</v>
      </c>
      <c r="AU136" s="205" t="s">
        <v>145</v>
      </c>
      <c r="AV136" s="13" t="s">
        <v>87</v>
      </c>
      <c r="AW136" s="13" t="s">
        <v>37</v>
      </c>
      <c r="AX136" s="13" t="s">
        <v>77</v>
      </c>
      <c r="AY136" s="205" t="s">
        <v>144</v>
      </c>
    </row>
    <row r="137" spans="2:51" s="13" customFormat="1">
      <c r="B137" s="194"/>
      <c r="C137" s="195"/>
      <c r="D137" s="196" t="s">
        <v>156</v>
      </c>
      <c r="E137" s="197" t="s">
        <v>19</v>
      </c>
      <c r="F137" s="198" t="s">
        <v>570</v>
      </c>
      <c r="G137" s="195"/>
      <c r="H137" s="199">
        <v>1.9</v>
      </c>
      <c r="I137" s="200"/>
      <c r="J137" s="195"/>
      <c r="K137" s="195"/>
      <c r="L137" s="201"/>
      <c r="M137" s="202"/>
      <c r="N137" s="203"/>
      <c r="O137" s="203"/>
      <c r="P137" s="203"/>
      <c r="Q137" s="203"/>
      <c r="R137" s="203"/>
      <c r="S137" s="203"/>
      <c r="T137" s="204"/>
      <c r="AT137" s="205" t="s">
        <v>156</v>
      </c>
      <c r="AU137" s="205" t="s">
        <v>145</v>
      </c>
      <c r="AV137" s="13" t="s">
        <v>87</v>
      </c>
      <c r="AW137" s="13" t="s">
        <v>37</v>
      </c>
      <c r="AX137" s="13" t="s">
        <v>77</v>
      </c>
      <c r="AY137" s="205" t="s">
        <v>144</v>
      </c>
    </row>
    <row r="138" spans="2:51" s="13" customFormat="1">
      <c r="B138" s="194"/>
      <c r="C138" s="195"/>
      <c r="D138" s="196" t="s">
        <v>156</v>
      </c>
      <c r="E138" s="197" t="s">
        <v>19</v>
      </c>
      <c r="F138" s="198" t="s">
        <v>571</v>
      </c>
      <c r="G138" s="195"/>
      <c r="H138" s="199">
        <v>0.46100000000000002</v>
      </c>
      <c r="I138" s="200"/>
      <c r="J138" s="195"/>
      <c r="K138" s="195"/>
      <c r="L138" s="201"/>
      <c r="M138" s="202"/>
      <c r="N138" s="203"/>
      <c r="O138" s="203"/>
      <c r="P138" s="203"/>
      <c r="Q138" s="203"/>
      <c r="R138" s="203"/>
      <c r="S138" s="203"/>
      <c r="T138" s="204"/>
      <c r="AT138" s="205" t="s">
        <v>156</v>
      </c>
      <c r="AU138" s="205" t="s">
        <v>145</v>
      </c>
      <c r="AV138" s="13" t="s">
        <v>87</v>
      </c>
      <c r="AW138" s="13" t="s">
        <v>37</v>
      </c>
      <c r="AX138" s="13" t="s">
        <v>77</v>
      </c>
      <c r="AY138" s="205" t="s">
        <v>144</v>
      </c>
    </row>
    <row r="139" spans="2:51" s="13" customFormat="1">
      <c r="B139" s="194"/>
      <c r="C139" s="195"/>
      <c r="D139" s="196" t="s">
        <v>156</v>
      </c>
      <c r="E139" s="197" t="s">
        <v>19</v>
      </c>
      <c r="F139" s="198" t="s">
        <v>572</v>
      </c>
      <c r="G139" s="195"/>
      <c r="H139" s="199">
        <v>1.95</v>
      </c>
      <c r="I139" s="200"/>
      <c r="J139" s="195"/>
      <c r="K139" s="195"/>
      <c r="L139" s="201"/>
      <c r="M139" s="202"/>
      <c r="N139" s="203"/>
      <c r="O139" s="203"/>
      <c r="P139" s="203"/>
      <c r="Q139" s="203"/>
      <c r="R139" s="203"/>
      <c r="S139" s="203"/>
      <c r="T139" s="204"/>
      <c r="AT139" s="205" t="s">
        <v>156</v>
      </c>
      <c r="AU139" s="205" t="s">
        <v>145</v>
      </c>
      <c r="AV139" s="13" t="s">
        <v>87</v>
      </c>
      <c r="AW139" s="13" t="s">
        <v>37</v>
      </c>
      <c r="AX139" s="13" t="s">
        <v>77</v>
      </c>
      <c r="AY139" s="205" t="s">
        <v>144</v>
      </c>
    </row>
    <row r="140" spans="2:51" s="13" customFormat="1">
      <c r="B140" s="194"/>
      <c r="C140" s="195"/>
      <c r="D140" s="196" t="s">
        <v>156</v>
      </c>
      <c r="E140" s="197" t="s">
        <v>19</v>
      </c>
      <c r="F140" s="198" t="s">
        <v>573</v>
      </c>
      <c r="G140" s="195"/>
      <c r="H140" s="199">
        <v>1.5169999999999999</v>
      </c>
      <c r="I140" s="200"/>
      <c r="J140" s="195"/>
      <c r="K140" s="195"/>
      <c r="L140" s="201"/>
      <c r="M140" s="202"/>
      <c r="N140" s="203"/>
      <c r="O140" s="203"/>
      <c r="P140" s="203"/>
      <c r="Q140" s="203"/>
      <c r="R140" s="203"/>
      <c r="S140" s="203"/>
      <c r="T140" s="204"/>
      <c r="AT140" s="205" t="s">
        <v>156</v>
      </c>
      <c r="AU140" s="205" t="s">
        <v>145</v>
      </c>
      <c r="AV140" s="13" t="s">
        <v>87</v>
      </c>
      <c r="AW140" s="13" t="s">
        <v>37</v>
      </c>
      <c r="AX140" s="13" t="s">
        <v>77</v>
      </c>
      <c r="AY140" s="205" t="s">
        <v>144</v>
      </c>
    </row>
    <row r="141" spans="2:51" s="13" customFormat="1">
      <c r="B141" s="194"/>
      <c r="C141" s="195"/>
      <c r="D141" s="196" t="s">
        <v>156</v>
      </c>
      <c r="E141" s="197" t="s">
        <v>19</v>
      </c>
      <c r="F141" s="198" t="s">
        <v>574</v>
      </c>
      <c r="G141" s="195"/>
      <c r="H141" s="199">
        <v>1.9</v>
      </c>
      <c r="I141" s="200"/>
      <c r="J141" s="195"/>
      <c r="K141" s="195"/>
      <c r="L141" s="201"/>
      <c r="M141" s="202"/>
      <c r="N141" s="203"/>
      <c r="O141" s="203"/>
      <c r="P141" s="203"/>
      <c r="Q141" s="203"/>
      <c r="R141" s="203"/>
      <c r="S141" s="203"/>
      <c r="T141" s="204"/>
      <c r="AT141" s="205" t="s">
        <v>156</v>
      </c>
      <c r="AU141" s="205" t="s">
        <v>145</v>
      </c>
      <c r="AV141" s="13" t="s">
        <v>87</v>
      </c>
      <c r="AW141" s="13" t="s">
        <v>37</v>
      </c>
      <c r="AX141" s="13" t="s">
        <v>77</v>
      </c>
      <c r="AY141" s="205" t="s">
        <v>144</v>
      </c>
    </row>
    <row r="142" spans="2:51" s="13" customFormat="1">
      <c r="B142" s="194"/>
      <c r="C142" s="195"/>
      <c r="D142" s="196" t="s">
        <v>156</v>
      </c>
      <c r="E142" s="197" t="s">
        <v>19</v>
      </c>
      <c r="F142" s="198" t="s">
        <v>575</v>
      </c>
      <c r="G142" s="195"/>
      <c r="H142" s="199">
        <v>3.0139999999999998</v>
      </c>
      <c r="I142" s="200"/>
      <c r="J142" s="195"/>
      <c r="K142" s="195"/>
      <c r="L142" s="201"/>
      <c r="M142" s="202"/>
      <c r="N142" s="203"/>
      <c r="O142" s="203"/>
      <c r="P142" s="203"/>
      <c r="Q142" s="203"/>
      <c r="R142" s="203"/>
      <c r="S142" s="203"/>
      <c r="T142" s="204"/>
      <c r="AT142" s="205" t="s">
        <v>156</v>
      </c>
      <c r="AU142" s="205" t="s">
        <v>145</v>
      </c>
      <c r="AV142" s="13" t="s">
        <v>87</v>
      </c>
      <c r="AW142" s="13" t="s">
        <v>37</v>
      </c>
      <c r="AX142" s="13" t="s">
        <v>77</v>
      </c>
      <c r="AY142" s="205" t="s">
        <v>144</v>
      </c>
    </row>
    <row r="143" spans="2:51" s="13" customFormat="1">
      <c r="B143" s="194"/>
      <c r="C143" s="195"/>
      <c r="D143" s="196" t="s">
        <v>156</v>
      </c>
      <c r="E143" s="197" t="s">
        <v>19</v>
      </c>
      <c r="F143" s="198" t="s">
        <v>576</v>
      </c>
      <c r="G143" s="195"/>
      <c r="H143" s="199">
        <v>1.95</v>
      </c>
      <c r="I143" s="200"/>
      <c r="J143" s="195"/>
      <c r="K143" s="195"/>
      <c r="L143" s="201"/>
      <c r="M143" s="202"/>
      <c r="N143" s="203"/>
      <c r="O143" s="203"/>
      <c r="P143" s="203"/>
      <c r="Q143" s="203"/>
      <c r="R143" s="203"/>
      <c r="S143" s="203"/>
      <c r="T143" s="204"/>
      <c r="AT143" s="205" t="s">
        <v>156</v>
      </c>
      <c r="AU143" s="205" t="s">
        <v>145</v>
      </c>
      <c r="AV143" s="13" t="s">
        <v>87</v>
      </c>
      <c r="AW143" s="13" t="s">
        <v>37</v>
      </c>
      <c r="AX143" s="13" t="s">
        <v>77</v>
      </c>
      <c r="AY143" s="205" t="s">
        <v>144</v>
      </c>
    </row>
    <row r="144" spans="2:51" s="13" customFormat="1">
      <c r="B144" s="194"/>
      <c r="C144" s="195"/>
      <c r="D144" s="196" t="s">
        <v>156</v>
      </c>
      <c r="E144" s="197" t="s">
        <v>19</v>
      </c>
      <c r="F144" s="198" t="s">
        <v>577</v>
      </c>
      <c r="G144" s="195"/>
      <c r="H144" s="199">
        <v>0.46100000000000002</v>
      </c>
      <c r="I144" s="200"/>
      <c r="J144" s="195"/>
      <c r="K144" s="195"/>
      <c r="L144" s="201"/>
      <c r="M144" s="202"/>
      <c r="N144" s="203"/>
      <c r="O144" s="203"/>
      <c r="P144" s="203"/>
      <c r="Q144" s="203"/>
      <c r="R144" s="203"/>
      <c r="S144" s="203"/>
      <c r="T144" s="204"/>
      <c r="AT144" s="205" t="s">
        <v>156</v>
      </c>
      <c r="AU144" s="205" t="s">
        <v>145</v>
      </c>
      <c r="AV144" s="13" t="s">
        <v>87</v>
      </c>
      <c r="AW144" s="13" t="s">
        <v>37</v>
      </c>
      <c r="AX144" s="13" t="s">
        <v>77</v>
      </c>
      <c r="AY144" s="205" t="s">
        <v>144</v>
      </c>
    </row>
    <row r="145" spans="1:65" s="13" customFormat="1">
      <c r="B145" s="194"/>
      <c r="C145" s="195"/>
      <c r="D145" s="196" t="s">
        <v>156</v>
      </c>
      <c r="E145" s="197" t="s">
        <v>19</v>
      </c>
      <c r="F145" s="198" t="s">
        <v>578</v>
      </c>
      <c r="G145" s="195"/>
      <c r="H145" s="199">
        <v>1.786</v>
      </c>
      <c r="I145" s="200"/>
      <c r="J145" s="195"/>
      <c r="K145" s="195"/>
      <c r="L145" s="201"/>
      <c r="M145" s="202"/>
      <c r="N145" s="203"/>
      <c r="O145" s="203"/>
      <c r="P145" s="203"/>
      <c r="Q145" s="203"/>
      <c r="R145" s="203"/>
      <c r="S145" s="203"/>
      <c r="T145" s="204"/>
      <c r="AT145" s="205" t="s">
        <v>156</v>
      </c>
      <c r="AU145" s="205" t="s">
        <v>145</v>
      </c>
      <c r="AV145" s="13" t="s">
        <v>87</v>
      </c>
      <c r="AW145" s="13" t="s">
        <v>37</v>
      </c>
      <c r="AX145" s="13" t="s">
        <v>77</v>
      </c>
      <c r="AY145" s="205" t="s">
        <v>144</v>
      </c>
    </row>
    <row r="146" spans="1:65" s="13" customFormat="1">
      <c r="B146" s="194"/>
      <c r="C146" s="195"/>
      <c r="D146" s="196" t="s">
        <v>156</v>
      </c>
      <c r="E146" s="197" t="s">
        <v>19</v>
      </c>
      <c r="F146" s="198" t="s">
        <v>579</v>
      </c>
      <c r="G146" s="195"/>
      <c r="H146" s="199">
        <v>2.0910000000000002</v>
      </c>
      <c r="I146" s="200"/>
      <c r="J146" s="195"/>
      <c r="K146" s="195"/>
      <c r="L146" s="201"/>
      <c r="M146" s="202"/>
      <c r="N146" s="203"/>
      <c r="O146" s="203"/>
      <c r="P146" s="203"/>
      <c r="Q146" s="203"/>
      <c r="R146" s="203"/>
      <c r="S146" s="203"/>
      <c r="T146" s="204"/>
      <c r="AT146" s="205" t="s">
        <v>156</v>
      </c>
      <c r="AU146" s="205" t="s">
        <v>145</v>
      </c>
      <c r="AV146" s="13" t="s">
        <v>87</v>
      </c>
      <c r="AW146" s="13" t="s">
        <v>37</v>
      </c>
      <c r="AX146" s="13" t="s">
        <v>77</v>
      </c>
      <c r="AY146" s="205" t="s">
        <v>144</v>
      </c>
    </row>
    <row r="147" spans="1:65" s="13" customFormat="1">
      <c r="B147" s="194"/>
      <c r="C147" s="195"/>
      <c r="D147" s="196" t="s">
        <v>156</v>
      </c>
      <c r="E147" s="197" t="s">
        <v>19</v>
      </c>
      <c r="F147" s="198" t="s">
        <v>580</v>
      </c>
      <c r="G147" s="195"/>
      <c r="H147" s="199">
        <v>2</v>
      </c>
      <c r="I147" s="200"/>
      <c r="J147" s="195"/>
      <c r="K147" s="195"/>
      <c r="L147" s="201"/>
      <c r="M147" s="202"/>
      <c r="N147" s="203"/>
      <c r="O147" s="203"/>
      <c r="P147" s="203"/>
      <c r="Q147" s="203"/>
      <c r="R147" s="203"/>
      <c r="S147" s="203"/>
      <c r="T147" s="204"/>
      <c r="AT147" s="205" t="s">
        <v>156</v>
      </c>
      <c r="AU147" s="205" t="s">
        <v>145</v>
      </c>
      <c r="AV147" s="13" t="s">
        <v>87</v>
      </c>
      <c r="AW147" s="13" t="s">
        <v>37</v>
      </c>
      <c r="AX147" s="13" t="s">
        <v>77</v>
      </c>
      <c r="AY147" s="205" t="s">
        <v>144</v>
      </c>
    </row>
    <row r="148" spans="1:65" s="13" customFormat="1">
      <c r="B148" s="194"/>
      <c r="C148" s="195"/>
      <c r="D148" s="196" t="s">
        <v>156</v>
      </c>
      <c r="E148" s="197" t="s">
        <v>19</v>
      </c>
      <c r="F148" s="198" t="s">
        <v>581</v>
      </c>
      <c r="G148" s="195"/>
      <c r="H148" s="199">
        <v>2.9049999999999998</v>
      </c>
      <c r="I148" s="200"/>
      <c r="J148" s="195"/>
      <c r="K148" s="195"/>
      <c r="L148" s="201"/>
      <c r="M148" s="202"/>
      <c r="N148" s="203"/>
      <c r="O148" s="203"/>
      <c r="P148" s="203"/>
      <c r="Q148" s="203"/>
      <c r="R148" s="203"/>
      <c r="S148" s="203"/>
      <c r="T148" s="204"/>
      <c r="AT148" s="205" t="s">
        <v>156</v>
      </c>
      <c r="AU148" s="205" t="s">
        <v>145</v>
      </c>
      <c r="AV148" s="13" t="s">
        <v>87</v>
      </c>
      <c r="AW148" s="13" t="s">
        <v>37</v>
      </c>
      <c r="AX148" s="13" t="s">
        <v>77</v>
      </c>
      <c r="AY148" s="205" t="s">
        <v>144</v>
      </c>
    </row>
    <row r="149" spans="1:65" s="13" customFormat="1">
      <c r="B149" s="194"/>
      <c r="C149" s="195"/>
      <c r="D149" s="196" t="s">
        <v>156</v>
      </c>
      <c r="E149" s="197" t="s">
        <v>19</v>
      </c>
      <c r="F149" s="198" t="s">
        <v>582</v>
      </c>
      <c r="G149" s="195"/>
      <c r="H149" s="199">
        <v>3.702</v>
      </c>
      <c r="I149" s="200"/>
      <c r="J149" s="195"/>
      <c r="K149" s="195"/>
      <c r="L149" s="201"/>
      <c r="M149" s="202"/>
      <c r="N149" s="203"/>
      <c r="O149" s="203"/>
      <c r="P149" s="203"/>
      <c r="Q149" s="203"/>
      <c r="R149" s="203"/>
      <c r="S149" s="203"/>
      <c r="T149" s="204"/>
      <c r="AT149" s="205" t="s">
        <v>156</v>
      </c>
      <c r="AU149" s="205" t="s">
        <v>145</v>
      </c>
      <c r="AV149" s="13" t="s">
        <v>87</v>
      </c>
      <c r="AW149" s="13" t="s">
        <v>37</v>
      </c>
      <c r="AX149" s="13" t="s">
        <v>77</v>
      </c>
      <c r="AY149" s="205" t="s">
        <v>144</v>
      </c>
    </row>
    <row r="150" spans="1:65" s="13" customFormat="1">
      <c r="B150" s="194"/>
      <c r="C150" s="195"/>
      <c r="D150" s="196" t="s">
        <v>156</v>
      </c>
      <c r="E150" s="197" t="s">
        <v>19</v>
      </c>
      <c r="F150" s="198" t="s">
        <v>583</v>
      </c>
      <c r="G150" s="195"/>
      <c r="H150" s="199">
        <v>0.67700000000000005</v>
      </c>
      <c r="I150" s="200"/>
      <c r="J150" s="195"/>
      <c r="K150" s="195"/>
      <c r="L150" s="201"/>
      <c r="M150" s="202"/>
      <c r="N150" s="203"/>
      <c r="O150" s="203"/>
      <c r="P150" s="203"/>
      <c r="Q150" s="203"/>
      <c r="R150" s="203"/>
      <c r="S150" s="203"/>
      <c r="T150" s="204"/>
      <c r="AT150" s="205" t="s">
        <v>156</v>
      </c>
      <c r="AU150" s="205" t="s">
        <v>145</v>
      </c>
      <c r="AV150" s="13" t="s">
        <v>87</v>
      </c>
      <c r="AW150" s="13" t="s">
        <v>37</v>
      </c>
      <c r="AX150" s="13" t="s">
        <v>77</v>
      </c>
      <c r="AY150" s="205" t="s">
        <v>144</v>
      </c>
    </row>
    <row r="151" spans="1:65" s="13" customFormat="1">
      <c r="B151" s="194"/>
      <c r="C151" s="195"/>
      <c r="D151" s="196" t="s">
        <v>156</v>
      </c>
      <c r="E151" s="197" t="s">
        <v>19</v>
      </c>
      <c r="F151" s="198" t="s">
        <v>584</v>
      </c>
      <c r="G151" s="195"/>
      <c r="H151" s="199">
        <v>2.1669999999999998</v>
      </c>
      <c r="I151" s="200"/>
      <c r="J151" s="195"/>
      <c r="K151" s="195"/>
      <c r="L151" s="201"/>
      <c r="M151" s="202"/>
      <c r="N151" s="203"/>
      <c r="O151" s="203"/>
      <c r="P151" s="203"/>
      <c r="Q151" s="203"/>
      <c r="R151" s="203"/>
      <c r="S151" s="203"/>
      <c r="T151" s="204"/>
      <c r="AT151" s="205" t="s">
        <v>156</v>
      </c>
      <c r="AU151" s="205" t="s">
        <v>145</v>
      </c>
      <c r="AV151" s="13" t="s">
        <v>87</v>
      </c>
      <c r="AW151" s="13" t="s">
        <v>37</v>
      </c>
      <c r="AX151" s="13" t="s">
        <v>77</v>
      </c>
      <c r="AY151" s="205" t="s">
        <v>144</v>
      </c>
    </row>
    <row r="152" spans="1:65" s="13" customFormat="1">
      <c r="B152" s="194"/>
      <c r="C152" s="195"/>
      <c r="D152" s="196" t="s">
        <v>156</v>
      </c>
      <c r="E152" s="197" t="s">
        <v>19</v>
      </c>
      <c r="F152" s="198" t="s">
        <v>585</v>
      </c>
      <c r="G152" s="195"/>
      <c r="H152" s="199">
        <v>1.3740000000000001</v>
      </c>
      <c r="I152" s="200"/>
      <c r="J152" s="195"/>
      <c r="K152" s="195"/>
      <c r="L152" s="201"/>
      <c r="M152" s="202"/>
      <c r="N152" s="203"/>
      <c r="O152" s="203"/>
      <c r="P152" s="203"/>
      <c r="Q152" s="203"/>
      <c r="R152" s="203"/>
      <c r="S152" s="203"/>
      <c r="T152" s="204"/>
      <c r="AT152" s="205" t="s">
        <v>156</v>
      </c>
      <c r="AU152" s="205" t="s">
        <v>145</v>
      </c>
      <c r="AV152" s="13" t="s">
        <v>87</v>
      </c>
      <c r="AW152" s="13" t="s">
        <v>37</v>
      </c>
      <c r="AX152" s="13" t="s">
        <v>77</v>
      </c>
      <c r="AY152" s="205" t="s">
        <v>144</v>
      </c>
    </row>
    <row r="153" spans="1:65" s="14" customFormat="1">
      <c r="B153" s="206"/>
      <c r="C153" s="207"/>
      <c r="D153" s="196" t="s">
        <v>156</v>
      </c>
      <c r="E153" s="208" t="s">
        <v>19</v>
      </c>
      <c r="F153" s="209" t="s">
        <v>158</v>
      </c>
      <c r="G153" s="207"/>
      <c r="H153" s="210">
        <v>68.162000000000006</v>
      </c>
      <c r="I153" s="211"/>
      <c r="J153" s="207"/>
      <c r="K153" s="207"/>
      <c r="L153" s="212"/>
      <c r="M153" s="213"/>
      <c r="N153" s="214"/>
      <c r="O153" s="214"/>
      <c r="P153" s="214"/>
      <c r="Q153" s="214"/>
      <c r="R153" s="214"/>
      <c r="S153" s="214"/>
      <c r="T153" s="215"/>
      <c r="AT153" s="216" t="s">
        <v>156</v>
      </c>
      <c r="AU153" s="216" t="s">
        <v>145</v>
      </c>
      <c r="AV153" s="14" t="s">
        <v>152</v>
      </c>
      <c r="AW153" s="14" t="s">
        <v>37</v>
      </c>
      <c r="AX153" s="14" t="s">
        <v>85</v>
      </c>
      <c r="AY153" s="216" t="s">
        <v>144</v>
      </c>
    </row>
    <row r="154" spans="1:65" s="2" customFormat="1" ht="37.9" customHeight="1">
      <c r="A154" s="37"/>
      <c r="B154" s="38"/>
      <c r="C154" s="176" t="s">
        <v>177</v>
      </c>
      <c r="D154" s="176" t="s">
        <v>147</v>
      </c>
      <c r="E154" s="177" t="s">
        <v>586</v>
      </c>
      <c r="F154" s="178" t="s">
        <v>587</v>
      </c>
      <c r="G154" s="179" t="s">
        <v>172</v>
      </c>
      <c r="H154" s="180">
        <v>14.125999999999999</v>
      </c>
      <c r="I154" s="181"/>
      <c r="J154" s="182">
        <f>ROUND(I154*H154,2)</f>
        <v>0</v>
      </c>
      <c r="K154" s="178" t="s">
        <v>151</v>
      </c>
      <c r="L154" s="42"/>
      <c r="M154" s="183" t="s">
        <v>19</v>
      </c>
      <c r="N154" s="184" t="s">
        <v>48</v>
      </c>
      <c r="O154" s="67"/>
      <c r="P154" s="185">
        <f>O154*H154</f>
        <v>0</v>
      </c>
      <c r="Q154" s="185">
        <v>1.54E-2</v>
      </c>
      <c r="R154" s="185">
        <f>Q154*H154</f>
        <v>0.21754039999999999</v>
      </c>
      <c r="S154" s="185">
        <v>0</v>
      </c>
      <c r="T154" s="186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7" t="s">
        <v>152</v>
      </c>
      <c r="AT154" s="187" t="s">
        <v>147</v>
      </c>
      <c r="AU154" s="187" t="s">
        <v>145</v>
      </c>
      <c r="AY154" s="20" t="s">
        <v>144</v>
      </c>
      <c r="BE154" s="188">
        <f>IF(N154="základní",J154,0)</f>
        <v>0</v>
      </c>
      <c r="BF154" s="188">
        <f>IF(N154="snížená",J154,0)</f>
        <v>0</v>
      </c>
      <c r="BG154" s="188">
        <f>IF(N154="zákl. přenesená",J154,0)</f>
        <v>0</v>
      </c>
      <c r="BH154" s="188">
        <f>IF(N154="sníž. přenesená",J154,0)</f>
        <v>0</v>
      </c>
      <c r="BI154" s="188">
        <f>IF(N154="nulová",J154,0)</f>
        <v>0</v>
      </c>
      <c r="BJ154" s="20" t="s">
        <v>85</v>
      </c>
      <c r="BK154" s="188">
        <f>ROUND(I154*H154,2)</f>
        <v>0</v>
      </c>
      <c r="BL154" s="20" t="s">
        <v>152</v>
      </c>
      <c r="BM154" s="187" t="s">
        <v>588</v>
      </c>
    </row>
    <row r="155" spans="1:65" s="2" customFormat="1">
      <c r="A155" s="37"/>
      <c r="B155" s="38"/>
      <c r="C155" s="39"/>
      <c r="D155" s="189" t="s">
        <v>154</v>
      </c>
      <c r="E155" s="39"/>
      <c r="F155" s="190" t="s">
        <v>589</v>
      </c>
      <c r="G155" s="39"/>
      <c r="H155" s="39"/>
      <c r="I155" s="191"/>
      <c r="J155" s="39"/>
      <c r="K155" s="39"/>
      <c r="L155" s="42"/>
      <c r="M155" s="192"/>
      <c r="N155" s="193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154</v>
      </c>
      <c r="AU155" s="20" t="s">
        <v>145</v>
      </c>
    </row>
    <row r="156" spans="1:65" s="13" customFormat="1">
      <c r="B156" s="194"/>
      <c r="C156" s="195"/>
      <c r="D156" s="196" t="s">
        <v>156</v>
      </c>
      <c r="E156" s="197" t="s">
        <v>19</v>
      </c>
      <c r="F156" s="198" t="s">
        <v>565</v>
      </c>
      <c r="G156" s="195"/>
      <c r="H156" s="199">
        <v>2.0710000000000002</v>
      </c>
      <c r="I156" s="200"/>
      <c r="J156" s="195"/>
      <c r="K156" s="195"/>
      <c r="L156" s="201"/>
      <c r="M156" s="202"/>
      <c r="N156" s="203"/>
      <c r="O156" s="203"/>
      <c r="P156" s="203"/>
      <c r="Q156" s="203"/>
      <c r="R156" s="203"/>
      <c r="S156" s="203"/>
      <c r="T156" s="204"/>
      <c r="AT156" s="205" t="s">
        <v>156</v>
      </c>
      <c r="AU156" s="205" t="s">
        <v>145</v>
      </c>
      <c r="AV156" s="13" t="s">
        <v>87</v>
      </c>
      <c r="AW156" s="13" t="s">
        <v>37</v>
      </c>
      <c r="AX156" s="13" t="s">
        <v>77</v>
      </c>
      <c r="AY156" s="205" t="s">
        <v>144</v>
      </c>
    </row>
    <row r="157" spans="1:65" s="13" customFormat="1">
      <c r="B157" s="194"/>
      <c r="C157" s="195"/>
      <c r="D157" s="196" t="s">
        <v>156</v>
      </c>
      <c r="E157" s="197" t="s">
        <v>19</v>
      </c>
      <c r="F157" s="198" t="s">
        <v>567</v>
      </c>
      <c r="G157" s="195"/>
      <c r="H157" s="199">
        <v>2.0089999999999999</v>
      </c>
      <c r="I157" s="200"/>
      <c r="J157" s="195"/>
      <c r="K157" s="195"/>
      <c r="L157" s="201"/>
      <c r="M157" s="202"/>
      <c r="N157" s="203"/>
      <c r="O157" s="203"/>
      <c r="P157" s="203"/>
      <c r="Q157" s="203"/>
      <c r="R157" s="203"/>
      <c r="S157" s="203"/>
      <c r="T157" s="204"/>
      <c r="AT157" s="205" t="s">
        <v>156</v>
      </c>
      <c r="AU157" s="205" t="s">
        <v>145</v>
      </c>
      <c r="AV157" s="13" t="s">
        <v>87</v>
      </c>
      <c r="AW157" s="13" t="s">
        <v>37</v>
      </c>
      <c r="AX157" s="13" t="s">
        <v>77</v>
      </c>
      <c r="AY157" s="205" t="s">
        <v>144</v>
      </c>
    </row>
    <row r="158" spans="1:65" s="13" customFormat="1">
      <c r="B158" s="194"/>
      <c r="C158" s="195"/>
      <c r="D158" s="196" t="s">
        <v>156</v>
      </c>
      <c r="E158" s="197" t="s">
        <v>19</v>
      </c>
      <c r="F158" s="198" t="s">
        <v>569</v>
      </c>
      <c r="G158" s="195"/>
      <c r="H158" s="199">
        <v>0.45100000000000001</v>
      </c>
      <c r="I158" s="200"/>
      <c r="J158" s="195"/>
      <c r="K158" s="195"/>
      <c r="L158" s="201"/>
      <c r="M158" s="202"/>
      <c r="N158" s="203"/>
      <c r="O158" s="203"/>
      <c r="P158" s="203"/>
      <c r="Q158" s="203"/>
      <c r="R158" s="203"/>
      <c r="S158" s="203"/>
      <c r="T158" s="204"/>
      <c r="AT158" s="205" t="s">
        <v>156</v>
      </c>
      <c r="AU158" s="205" t="s">
        <v>145</v>
      </c>
      <c r="AV158" s="13" t="s">
        <v>87</v>
      </c>
      <c r="AW158" s="13" t="s">
        <v>37</v>
      </c>
      <c r="AX158" s="13" t="s">
        <v>77</v>
      </c>
      <c r="AY158" s="205" t="s">
        <v>144</v>
      </c>
    </row>
    <row r="159" spans="1:65" s="13" customFormat="1">
      <c r="B159" s="194"/>
      <c r="C159" s="195"/>
      <c r="D159" s="196" t="s">
        <v>156</v>
      </c>
      <c r="E159" s="197" t="s">
        <v>19</v>
      </c>
      <c r="F159" s="198" t="s">
        <v>571</v>
      </c>
      <c r="G159" s="195"/>
      <c r="H159" s="199">
        <v>0.46100000000000002</v>
      </c>
      <c r="I159" s="200"/>
      <c r="J159" s="195"/>
      <c r="K159" s="195"/>
      <c r="L159" s="201"/>
      <c r="M159" s="202"/>
      <c r="N159" s="203"/>
      <c r="O159" s="203"/>
      <c r="P159" s="203"/>
      <c r="Q159" s="203"/>
      <c r="R159" s="203"/>
      <c r="S159" s="203"/>
      <c r="T159" s="204"/>
      <c r="AT159" s="205" t="s">
        <v>156</v>
      </c>
      <c r="AU159" s="205" t="s">
        <v>145</v>
      </c>
      <c r="AV159" s="13" t="s">
        <v>87</v>
      </c>
      <c r="AW159" s="13" t="s">
        <v>37</v>
      </c>
      <c r="AX159" s="13" t="s">
        <v>77</v>
      </c>
      <c r="AY159" s="205" t="s">
        <v>144</v>
      </c>
    </row>
    <row r="160" spans="1:65" s="13" customFormat="1">
      <c r="B160" s="194"/>
      <c r="C160" s="195"/>
      <c r="D160" s="196" t="s">
        <v>156</v>
      </c>
      <c r="E160" s="197" t="s">
        <v>19</v>
      </c>
      <c r="F160" s="198" t="s">
        <v>573</v>
      </c>
      <c r="G160" s="195"/>
      <c r="H160" s="199">
        <v>1.5169999999999999</v>
      </c>
      <c r="I160" s="200"/>
      <c r="J160" s="195"/>
      <c r="K160" s="195"/>
      <c r="L160" s="201"/>
      <c r="M160" s="202"/>
      <c r="N160" s="203"/>
      <c r="O160" s="203"/>
      <c r="P160" s="203"/>
      <c r="Q160" s="203"/>
      <c r="R160" s="203"/>
      <c r="S160" s="203"/>
      <c r="T160" s="204"/>
      <c r="AT160" s="205" t="s">
        <v>156</v>
      </c>
      <c r="AU160" s="205" t="s">
        <v>145</v>
      </c>
      <c r="AV160" s="13" t="s">
        <v>87</v>
      </c>
      <c r="AW160" s="13" t="s">
        <v>37</v>
      </c>
      <c r="AX160" s="13" t="s">
        <v>77</v>
      </c>
      <c r="AY160" s="205" t="s">
        <v>144</v>
      </c>
    </row>
    <row r="161" spans="1:65" s="13" customFormat="1">
      <c r="B161" s="194"/>
      <c r="C161" s="195"/>
      <c r="D161" s="196" t="s">
        <v>156</v>
      </c>
      <c r="E161" s="197" t="s">
        <v>19</v>
      </c>
      <c r="F161" s="198" t="s">
        <v>575</v>
      </c>
      <c r="G161" s="195"/>
      <c r="H161" s="199">
        <v>3.0139999999999998</v>
      </c>
      <c r="I161" s="200"/>
      <c r="J161" s="195"/>
      <c r="K161" s="195"/>
      <c r="L161" s="201"/>
      <c r="M161" s="202"/>
      <c r="N161" s="203"/>
      <c r="O161" s="203"/>
      <c r="P161" s="203"/>
      <c r="Q161" s="203"/>
      <c r="R161" s="203"/>
      <c r="S161" s="203"/>
      <c r="T161" s="204"/>
      <c r="AT161" s="205" t="s">
        <v>156</v>
      </c>
      <c r="AU161" s="205" t="s">
        <v>145</v>
      </c>
      <c r="AV161" s="13" t="s">
        <v>87</v>
      </c>
      <c r="AW161" s="13" t="s">
        <v>37</v>
      </c>
      <c r="AX161" s="13" t="s">
        <v>77</v>
      </c>
      <c r="AY161" s="205" t="s">
        <v>144</v>
      </c>
    </row>
    <row r="162" spans="1:65" s="13" customFormat="1">
      <c r="B162" s="194"/>
      <c r="C162" s="195"/>
      <c r="D162" s="196" t="s">
        <v>156</v>
      </c>
      <c r="E162" s="197" t="s">
        <v>19</v>
      </c>
      <c r="F162" s="198" t="s">
        <v>577</v>
      </c>
      <c r="G162" s="195"/>
      <c r="H162" s="199">
        <v>0.46100000000000002</v>
      </c>
      <c r="I162" s="200"/>
      <c r="J162" s="195"/>
      <c r="K162" s="195"/>
      <c r="L162" s="201"/>
      <c r="M162" s="202"/>
      <c r="N162" s="203"/>
      <c r="O162" s="203"/>
      <c r="P162" s="203"/>
      <c r="Q162" s="203"/>
      <c r="R162" s="203"/>
      <c r="S162" s="203"/>
      <c r="T162" s="204"/>
      <c r="AT162" s="205" t="s">
        <v>156</v>
      </c>
      <c r="AU162" s="205" t="s">
        <v>145</v>
      </c>
      <c r="AV162" s="13" t="s">
        <v>87</v>
      </c>
      <c r="AW162" s="13" t="s">
        <v>37</v>
      </c>
      <c r="AX162" s="13" t="s">
        <v>77</v>
      </c>
      <c r="AY162" s="205" t="s">
        <v>144</v>
      </c>
    </row>
    <row r="163" spans="1:65" s="13" customFormat="1">
      <c r="B163" s="194"/>
      <c r="C163" s="195"/>
      <c r="D163" s="196" t="s">
        <v>156</v>
      </c>
      <c r="E163" s="197" t="s">
        <v>19</v>
      </c>
      <c r="F163" s="198" t="s">
        <v>579</v>
      </c>
      <c r="G163" s="195"/>
      <c r="H163" s="199">
        <v>2.0910000000000002</v>
      </c>
      <c r="I163" s="200"/>
      <c r="J163" s="195"/>
      <c r="K163" s="195"/>
      <c r="L163" s="201"/>
      <c r="M163" s="202"/>
      <c r="N163" s="203"/>
      <c r="O163" s="203"/>
      <c r="P163" s="203"/>
      <c r="Q163" s="203"/>
      <c r="R163" s="203"/>
      <c r="S163" s="203"/>
      <c r="T163" s="204"/>
      <c r="AT163" s="205" t="s">
        <v>156</v>
      </c>
      <c r="AU163" s="205" t="s">
        <v>145</v>
      </c>
      <c r="AV163" s="13" t="s">
        <v>87</v>
      </c>
      <c r="AW163" s="13" t="s">
        <v>37</v>
      </c>
      <c r="AX163" s="13" t="s">
        <v>77</v>
      </c>
      <c r="AY163" s="205" t="s">
        <v>144</v>
      </c>
    </row>
    <row r="164" spans="1:65" s="13" customFormat="1">
      <c r="B164" s="194"/>
      <c r="C164" s="195"/>
      <c r="D164" s="196" t="s">
        <v>156</v>
      </c>
      <c r="E164" s="197" t="s">
        <v>19</v>
      </c>
      <c r="F164" s="198" t="s">
        <v>583</v>
      </c>
      <c r="G164" s="195"/>
      <c r="H164" s="199">
        <v>0.67700000000000005</v>
      </c>
      <c r="I164" s="200"/>
      <c r="J164" s="195"/>
      <c r="K164" s="195"/>
      <c r="L164" s="201"/>
      <c r="M164" s="202"/>
      <c r="N164" s="203"/>
      <c r="O164" s="203"/>
      <c r="P164" s="203"/>
      <c r="Q164" s="203"/>
      <c r="R164" s="203"/>
      <c r="S164" s="203"/>
      <c r="T164" s="204"/>
      <c r="AT164" s="205" t="s">
        <v>156</v>
      </c>
      <c r="AU164" s="205" t="s">
        <v>145</v>
      </c>
      <c r="AV164" s="13" t="s">
        <v>87</v>
      </c>
      <c r="AW164" s="13" t="s">
        <v>37</v>
      </c>
      <c r="AX164" s="13" t="s">
        <v>77</v>
      </c>
      <c r="AY164" s="205" t="s">
        <v>144</v>
      </c>
    </row>
    <row r="165" spans="1:65" s="13" customFormat="1">
      <c r="B165" s="194"/>
      <c r="C165" s="195"/>
      <c r="D165" s="196" t="s">
        <v>156</v>
      </c>
      <c r="E165" s="197" t="s">
        <v>19</v>
      </c>
      <c r="F165" s="198" t="s">
        <v>585</v>
      </c>
      <c r="G165" s="195"/>
      <c r="H165" s="199">
        <v>1.3740000000000001</v>
      </c>
      <c r="I165" s="200"/>
      <c r="J165" s="195"/>
      <c r="K165" s="195"/>
      <c r="L165" s="201"/>
      <c r="M165" s="202"/>
      <c r="N165" s="203"/>
      <c r="O165" s="203"/>
      <c r="P165" s="203"/>
      <c r="Q165" s="203"/>
      <c r="R165" s="203"/>
      <c r="S165" s="203"/>
      <c r="T165" s="204"/>
      <c r="AT165" s="205" t="s">
        <v>156</v>
      </c>
      <c r="AU165" s="205" t="s">
        <v>145</v>
      </c>
      <c r="AV165" s="13" t="s">
        <v>87</v>
      </c>
      <c r="AW165" s="13" t="s">
        <v>37</v>
      </c>
      <c r="AX165" s="13" t="s">
        <v>77</v>
      </c>
      <c r="AY165" s="205" t="s">
        <v>144</v>
      </c>
    </row>
    <row r="166" spans="1:65" s="14" customFormat="1">
      <c r="B166" s="206"/>
      <c r="C166" s="207"/>
      <c r="D166" s="196" t="s">
        <v>156</v>
      </c>
      <c r="E166" s="208" t="s">
        <v>19</v>
      </c>
      <c r="F166" s="209" t="s">
        <v>158</v>
      </c>
      <c r="G166" s="207"/>
      <c r="H166" s="210">
        <v>14.125999999999999</v>
      </c>
      <c r="I166" s="211"/>
      <c r="J166" s="207"/>
      <c r="K166" s="207"/>
      <c r="L166" s="212"/>
      <c r="M166" s="213"/>
      <c r="N166" s="214"/>
      <c r="O166" s="214"/>
      <c r="P166" s="214"/>
      <c r="Q166" s="214"/>
      <c r="R166" s="214"/>
      <c r="S166" s="214"/>
      <c r="T166" s="215"/>
      <c r="AT166" s="216" t="s">
        <v>156</v>
      </c>
      <c r="AU166" s="216" t="s">
        <v>145</v>
      </c>
      <c r="AV166" s="14" t="s">
        <v>152</v>
      </c>
      <c r="AW166" s="14" t="s">
        <v>37</v>
      </c>
      <c r="AX166" s="14" t="s">
        <v>85</v>
      </c>
      <c r="AY166" s="216" t="s">
        <v>144</v>
      </c>
    </row>
    <row r="167" spans="1:65" s="2" customFormat="1" ht="44.25" customHeight="1">
      <c r="A167" s="37"/>
      <c r="B167" s="38"/>
      <c r="C167" s="176" t="s">
        <v>187</v>
      </c>
      <c r="D167" s="176" t="s">
        <v>147</v>
      </c>
      <c r="E167" s="177" t="s">
        <v>590</v>
      </c>
      <c r="F167" s="178" t="s">
        <v>591</v>
      </c>
      <c r="G167" s="179" t="s">
        <v>172</v>
      </c>
      <c r="H167" s="180">
        <v>54.036000000000001</v>
      </c>
      <c r="I167" s="181"/>
      <c r="J167" s="182">
        <f>ROUND(I167*H167,2)</f>
        <v>0</v>
      </c>
      <c r="K167" s="178" t="s">
        <v>151</v>
      </c>
      <c r="L167" s="42"/>
      <c r="M167" s="183" t="s">
        <v>19</v>
      </c>
      <c r="N167" s="184" t="s">
        <v>48</v>
      </c>
      <c r="O167" s="67"/>
      <c r="P167" s="185">
        <f>O167*H167</f>
        <v>0</v>
      </c>
      <c r="Q167" s="185">
        <v>1.8380000000000001E-2</v>
      </c>
      <c r="R167" s="185">
        <f>Q167*H167</f>
        <v>0.99318168000000007</v>
      </c>
      <c r="S167" s="185">
        <v>0</v>
      </c>
      <c r="T167" s="186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7" t="s">
        <v>152</v>
      </c>
      <c r="AT167" s="187" t="s">
        <v>147</v>
      </c>
      <c r="AU167" s="187" t="s">
        <v>145</v>
      </c>
      <c r="AY167" s="20" t="s">
        <v>144</v>
      </c>
      <c r="BE167" s="188">
        <f>IF(N167="základní",J167,0)</f>
        <v>0</v>
      </c>
      <c r="BF167" s="188">
        <f>IF(N167="snížená",J167,0)</f>
        <v>0</v>
      </c>
      <c r="BG167" s="188">
        <f>IF(N167="zákl. přenesená",J167,0)</f>
        <v>0</v>
      </c>
      <c r="BH167" s="188">
        <f>IF(N167="sníž. přenesená",J167,0)</f>
        <v>0</v>
      </c>
      <c r="BI167" s="188">
        <f>IF(N167="nulová",J167,0)</f>
        <v>0</v>
      </c>
      <c r="BJ167" s="20" t="s">
        <v>85</v>
      </c>
      <c r="BK167" s="188">
        <f>ROUND(I167*H167,2)</f>
        <v>0</v>
      </c>
      <c r="BL167" s="20" t="s">
        <v>152</v>
      </c>
      <c r="BM167" s="187" t="s">
        <v>592</v>
      </c>
    </row>
    <row r="168" spans="1:65" s="2" customFormat="1">
      <c r="A168" s="37"/>
      <c r="B168" s="38"/>
      <c r="C168" s="39"/>
      <c r="D168" s="189" t="s">
        <v>154</v>
      </c>
      <c r="E168" s="39"/>
      <c r="F168" s="190" t="s">
        <v>593</v>
      </c>
      <c r="G168" s="39"/>
      <c r="H168" s="39"/>
      <c r="I168" s="191"/>
      <c r="J168" s="39"/>
      <c r="K168" s="39"/>
      <c r="L168" s="42"/>
      <c r="M168" s="192"/>
      <c r="N168" s="193"/>
      <c r="O168" s="67"/>
      <c r="P168" s="67"/>
      <c r="Q168" s="67"/>
      <c r="R168" s="67"/>
      <c r="S168" s="67"/>
      <c r="T168" s="68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20" t="s">
        <v>154</v>
      </c>
      <c r="AU168" s="20" t="s">
        <v>145</v>
      </c>
    </row>
    <row r="169" spans="1:65" s="13" customFormat="1" ht="22.5">
      <c r="B169" s="194"/>
      <c r="C169" s="195"/>
      <c r="D169" s="196" t="s">
        <v>156</v>
      </c>
      <c r="E169" s="197" t="s">
        <v>19</v>
      </c>
      <c r="F169" s="198" t="s">
        <v>561</v>
      </c>
      <c r="G169" s="195"/>
      <c r="H169" s="199">
        <v>21.238</v>
      </c>
      <c r="I169" s="200"/>
      <c r="J169" s="195"/>
      <c r="K169" s="195"/>
      <c r="L169" s="201"/>
      <c r="M169" s="202"/>
      <c r="N169" s="203"/>
      <c r="O169" s="203"/>
      <c r="P169" s="203"/>
      <c r="Q169" s="203"/>
      <c r="R169" s="203"/>
      <c r="S169" s="203"/>
      <c r="T169" s="204"/>
      <c r="AT169" s="205" t="s">
        <v>156</v>
      </c>
      <c r="AU169" s="205" t="s">
        <v>145</v>
      </c>
      <c r="AV169" s="13" t="s">
        <v>87</v>
      </c>
      <c r="AW169" s="13" t="s">
        <v>37</v>
      </c>
      <c r="AX169" s="13" t="s">
        <v>77</v>
      </c>
      <c r="AY169" s="205" t="s">
        <v>144</v>
      </c>
    </row>
    <row r="170" spans="1:65" s="13" customFormat="1">
      <c r="B170" s="194"/>
      <c r="C170" s="195"/>
      <c r="D170" s="196" t="s">
        <v>156</v>
      </c>
      <c r="E170" s="197" t="s">
        <v>19</v>
      </c>
      <c r="F170" s="198" t="s">
        <v>562</v>
      </c>
      <c r="G170" s="195"/>
      <c r="H170" s="199">
        <v>3.3940000000000001</v>
      </c>
      <c r="I170" s="200"/>
      <c r="J170" s="195"/>
      <c r="K170" s="195"/>
      <c r="L170" s="201"/>
      <c r="M170" s="202"/>
      <c r="N170" s="203"/>
      <c r="O170" s="203"/>
      <c r="P170" s="203"/>
      <c r="Q170" s="203"/>
      <c r="R170" s="203"/>
      <c r="S170" s="203"/>
      <c r="T170" s="204"/>
      <c r="AT170" s="205" t="s">
        <v>156</v>
      </c>
      <c r="AU170" s="205" t="s">
        <v>145</v>
      </c>
      <c r="AV170" s="13" t="s">
        <v>87</v>
      </c>
      <c r="AW170" s="13" t="s">
        <v>37</v>
      </c>
      <c r="AX170" s="13" t="s">
        <v>77</v>
      </c>
      <c r="AY170" s="205" t="s">
        <v>144</v>
      </c>
    </row>
    <row r="171" spans="1:65" s="13" customFormat="1">
      <c r="B171" s="194"/>
      <c r="C171" s="195"/>
      <c r="D171" s="196" t="s">
        <v>156</v>
      </c>
      <c r="E171" s="197" t="s">
        <v>19</v>
      </c>
      <c r="F171" s="198" t="s">
        <v>563</v>
      </c>
      <c r="G171" s="195"/>
      <c r="H171" s="199">
        <v>3.294</v>
      </c>
      <c r="I171" s="200"/>
      <c r="J171" s="195"/>
      <c r="K171" s="195"/>
      <c r="L171" s="201"/>
      <c r="M171" s="202"/>
      <c r="N171" s="203"/>
      <c r="O171" s="203"/>
      <c r="P171" s="203"/>
      <c r="Q171" s="203"/>
      <c r="R171" s="203"/>
      <c r="S171" s="203"/>
      <c r="T171" s="204"/>
      <c r="AT171" s="205" t="s">
        <v>156</v>
      </c>
      <c r="AU171" s="205" t="s">
        <v>145</v>
      </c>
      <c r="AV171" s="13" t="s">
        <v>87</v>
      </c>
      <c r="AW171" s="13" t="s">
        <v>37</v>
      </c>
      <c r="AX171" s="13" t="s">
        <v>77</v>
      </c>
      <c r="AY171" s="205" t="s">
        <v>144</v>
      </c>
    </row>
    <row r="172" spans="1:65" s="13" customFormat="1">
      <c r="B172" s="194"/>
      <c r="C172" s="195"/>
      <c r="D172" s="196" t="s">
        <v>156</v>
      </c>
      <c r="E172" s="197" t="s">
        <v>19</v>
      </c>
      <c r="F172" s="198" t="s">
        <v>564</v>
      </c>
      <c r="G172" s="195"/>
      <c r="H172" s="199">
        <v>2</v>
      </c>
      <c r="I172" s="200"/>
      <c r="J172" s="195"/>
      <c r="K172" s="195"/>
      <c r="L172" s="201"/>
      <c r="M172" s="202"/>
      <c r="N172" s="203"/>
      <c r="O172" s="203"/>
      <c r="P172" s="203"/>
      <c r="Q172" s="203"/>
      <c r="R172" s="203"/>
      <c r="S172" s="203"/>
      <c r="T172" s="204"/>
      <c r="AT172" s="205" t="s">
        <v>156</v>
      </c>
      <c r="AU172" s="205" t="s">
        <v>145</v>
      </c>
      <c r="AV172" s="13" t="s">
        <v>87</v>
      </c>
      <c r="AW172" s="13" t="s">
        <v>37</v>
      </c>
      <c r="AX172" s="13" t="s">
        <v>77</v>
      </c>
      <c r="AY172" s="205" t="s">
        <v>144</v>
      </c>
    </row>
    <row r="173" spans="1:65" s="13" customFormat="1">
      <c r="B173" s="194"/>
      <c r="C173" s="195"/>
      <c r="D173" s="196" t="s">
        <v>156</v>
      </c>
      <c r="E173" s="197" t="s">
        <v>19</v>
      </c>
      <c r="F173" s="198" t="s">
        <v>566</v>
      </c>
      <c r="G173" s="195"/>
      <c r="H173" s="199">
        <v>1.9</v>
      </c>
      <c r="I173" s="200"/>
      <c r="J173" s="195"/>
      <c r="K173" s="195"/>
      <c r="L173" s="201"/>
      <c r="M173" s="202"/>
      <c r="N173" s="203"/>
      <c r="O173" s="203"/>
      <c r="P173" s="203"/>
      <c r="Q173" s="203"/>
      <c r="R173" s="203"/>
      <c r="S173" s="203"/>
      <c r="T173" s="204"/>
      <c r="AT173" s="205" t="s">
        <v>156</v>
      </c>
      <c r="AU173" s="205" t="s">
        <v>145</v>
      </c>
      <c r="AV173" s="13" t="s">
        <v>87</v>
      </c>
      <c r="AW173" s="13" t="s">
        <v>37</v>
      </c>
      <c r="AX173" s="13" t="s">
        <v>77</v>
      </c>
      <c r="AY173" s="205" t="s">
        <v>144</v>
      </c>
    </row>
    <row r="174" spans="1:65" s="13" customFormat="1">
      <c r="B174" s="194"/>
      <c r="C174" s="195"/>
      <c r="D174" s="196" t="s">
        <v>156</v>
      </c>
      <c r="E174" s="197" t="s">
        <v>19</v>
      </c>
      <c r="F174" s="198" t="s">
        <v>568</v>
      </c>
      <c r="G174" s="195"/>
      <c r="H174" s="199">
        <v>1.95</v>
      </c>
      <c r="I174" s="200"/>
      <c r="J174" s="195"/>
      <c r="K174" s="195"/>
      <c r="L174" s="201"/>
      <c r="M174" s="202"/>
      <c r="N174" s="203"/>
      <c r="O174" s="203"/>
      <c r="P174" s="203"/>
      <c r="Q174" s="203"/>
      <c r="R174" s="203"/>
      <c r="S174" s="203"/>
      <c r="T174" s="204"/>
      <c r="AT174" s="205" t="s">
        <v>156</v>
      </c>
      <c r="AU174" s="205" t="s">
        <v>145</v>
      </c>
      <c r="AV174" s="13" t="s">
        <v>87</v>
      </c>
      <c r="AW174" s="13" t="s">
        <v>37</v>
      </c>
      <c r="AX174" s="13" t="s">
        <v>77</v>
      </c>
      <c r="AY174" s="205" t="s">
        <v>144</v>
      </c>
    </row>
    <row r="175" spans="1:65" s="13" customFormat="1">
      <c r="B175" s="194"/>
      <c r="C175" s="195"/>
      <c r="D175" s="196" t="s">
        <v>156</v>
      </c>
      <c r="E175" s="197" t="s">
        <v>19</v>
      </c>
      <c r="F175" s="198" t="s">
        <v>570</v>
      </c>
      <c r="G175" s="195"/>
      <c r="H175" s="199">
        <v>1.9</v>
      </c>
      <c r="I175" s="200"/>
      <c r="J175" s="195"/>
      <c r="K175" s="195"/>
      <c r="L175" s="201"/>
      <c r="M175" s="202"/>
      <c r="N175" s="203"/>
      <c r="O175" s="203"/>
      <c r="P175" s="203"/>
      <c r="Q175" s="203"/>
      <c r="R175" s="203"/>
      <c r="S175" s="203"/>
      <c r="T175" s="204"/>
      <c r="AT175" s="205" t="s">
        <v>156</v>
      </c>
      <c r="AU175" s="205" t="s">
        <v>145</v>
      </c>
      <c r="AV175" s="13" t="s">
        <v>87</v>
      </c>
      <c r="AW175" s="13" t="s">
        <v>37</v>
      </c>
      <c r="AX175" s="13" t="s">
        <v>77</v>
      </c>
      <c r="AY175" s="205" t="s">
        <v>144</v>
      </c>
    </row>
    <row r="176" spans="1:65" s="13" customFormat="1">
      <c r="B176" s="194"/>
      <c r="C176" s="195"/>
      <c r="D176" s="196" t="s">
        <v>156</v>
      </c>
      <c r="E176" s="197" t="s">
        <v>19</v>
      </c>
      <c r="F176" s="198" t="s">
        <v>572</v>
      </c>
      <c r="G176" s="195"/>
      <c r="H176" s="199">
        <v>1.95</v>
      </c>
      <c r="I176" s="200"/>
      <c r="J176" s="195"/>
      <c r="K176" s="195"/>
      <c r="L176" s="201"/>
      <c r="M176" s="202"/>
      <c r="N176" s="203"/>
      <c r="O176" s="203"/>
      <c r="P176" s="203"/>
      <c r="Q176" s="203"/>
      <c r="R176" s="203"/>
      <c r="S176" s="203"/>
      <c r="T176" s="204"/>
      <c r="AT176" s="205" t="s">
        <v>156</v>
      </c>
      <c r="AU176" s="205" t="s">
        <v>145</v>
      </c>
      <c r="AV176" s="13" t="s">
        <v>87</v>
      </c>
      <c r="AW176" s="13" t="s">
        <v>37</v>
      </c>
      <c r="AX176" s="13" t="s">
        <v>77</v>
      </c>
      <c r="AY176" s="205" t="s">
        <v>144</v>
      </c>
    </row>
    <row r="177" spans="1:65" s="13" customFormat="1">
      <c r="B177" s="194"/>
      <c r="C177" s="195"/>
      <c r="D177" s="196" t="s">
        <v>156</v>
      </c>
      <c r="E177" s="197" t="s">
        <v>19</v>
      </c>
      <c r="F177" s="198" t="s">
        <v>574</v>
      </c>
      <c r="G177" s="195"/>
      <c r="H177" s="199">
        <v>1.9</v>
      </c>
      <c r="I177" s="200"/>
      <c r="J177" s="195"/>
      <c r="K177" s="195"/>
      <c r="L177" s="201"/>
      <c r="M177" s="202"/>
      <c r="N177" s="203"/>
      <c r="O177" s="203"/>
      <c r="P177" s="203"/>
      <c r="Q177" s="203"/>
      <c r="R177" s="203"/>
      <c r="S177" s="203"/>
      <c r="T177" s="204"/>
      <c r="AT177" s="205" t="s">
        <v>156</v>
      </c>
      <c r="AU177" s="205" t="s">
        <v>145</v>
      </c>
      <c r="AV177" s="13" t="s">
        <v>87</v>
      </c>
      <c r="AW177" s="13" t="s">
        <v>37</v>
      </c>
      <c r="AX177" s="13" t="s">
        <v>77</v>
      </c>
      <c r="AY177" s="205" t="s">
        <v>144</v>
      </c>
    </row>
    <row r="178" spans="1:65" s="13" customFormat="1">
      <c r="B178" s="194"/>
      <c r="C178" s="195"/>
      <c r="D178" s="196" t="s">
        <v>156</v>
      </c>
      <c r="E178" s="197" t="s">
        <v>19</v>
      </c>
      <c r="F178" s="198" t="s">
        <v>576</v>
      </c>
      <c r="G178" s="195"/>
      <c r="H178" s="199">
        <v>1.95</v>
      </c>
      <c r="I178" s="200"/>
      <c r="J178" s="195"/>
      <c r="K178" s="195"/>
      <c r="L178" s="201"/>
      <c r="M178" s="202"/>
      <c r="N178" s="203"/>
      <c r="O178" s="203"/>
      <c r="P178" s="203"/>
      <c r="Q178" s="203"/>
      <c r="R178" s="203"/>
      <c r="S178" s="203"/>
      <c r="T178" s="204"/>
      <c r="AT178" s="205" t="s">
        <v>156</v>
      </c>
      <c r="AU178" s="205" t="s">
        <v>145</v>
      </c>
      <c r="AV178" s="13" t="s">
        <v>87</v>
      </c>
      <c r="AW178" s="13" t="s">
        <v>37</v>
      </c>
      <c r="AX178" s="13" t="s">
        <v>77</v>
      </c>
      <c r="AY178" s="205" t="s">
        <v>144</v>
      </c>
    </row>
    <row r="179" spans="1:65" s="13" customFormat="1">
      <c r="B179" s="194"/>
      <c r="C179" s="195"/>
      <c r="D179" s="196" t="s">
        <v>156</v>
      </c>
      <c r="E179" s="197" t="s">
        <v>19</v>
      </c>
      <c r="F179" s="198" t="s">
        <v>578</v>
      </c>
      <c r="G179" s="195"/>
      <c r="H179" s="199">
        <v>1.786</v>
      </c>
      <c r="I179" s="200"/>
      <c r="J179" s="195"/>
      <c r="K179" s="195"/>
      <c r="L179" s="201"/>
      <c r="M179" s="202"/>
      <c r="N179" s="203"/>
      <c r="O179" s="203"/>
      <c r="P179" s="203"/>
      <c r="Q179" s="203"/>
      <c r="R179" s="203"/>
      <c r="S179" s="203"/>
      <c r="T179" s="204"/>
      <c r="AT179" s="205" t="s">
        <v>156</v>
      </c>
      <c r="AU179" s="205" t="s">
        <v>145</v>
      </c>
      <c r="AV179" s="13" t="s">
        <v>87</v>
      </c>
      <c r="AW179" s="13" t="s">
        <v>37</v>
      </c>
      <c r="AX179" s="13" t="s">
        <v>77</v>
      </c>
      <c r="AY179" s="205" t="s">
        <v>144</v>
      </c>
    </row>
    <row r="180" spans="1:65" s="13" customFormat="1">
      <c r="B180" s="194"/>
      <c r="C180" s="195"/>
      <c r="D180" s="196" t="s">
        <v>156</v>
      </c>
      <c r="E180" s="197" t="s">
        <v>19</v>
      </c>
      <c r="F180" s="198" t="s">
        <v>580</v>
      </c>
      <c r="G180" s="195"/>
      <c r="H180" s="199">
        <v>2</v>
      </c>
      <c r="I180" s="200"/>
      <c r="J180" s="195"/>
      <c r="K180" s="195"/>
      <c r="L180" s="201"/>
      <c r="M180" s="202"/>
      <c r="N180" s="203"/>
      <c r="O180" s="203"/>
      <c r="P180" s="203"/>
      <c r="Q180" s="203"/>
      <c r="R180" s="203"/>
      <c r="S180" s="203"/>
      <c r="T180" s="204"/>
      <c r="AT180" s="205" t="s">
        <v>156</v>
      </c>
      <c r="AU180" s="205" t="s">
        <v>145</v>
      </c>
      <c r="AV180" s="13" t="s">
        <v>87</v>
      </c>
      <c r="AW180" s="13" t="s">
        <v>37</v>
      </c>
      <c r="AX180" s="13" t="s">
        <v>77</v>
      </c>
      <c r="AY180" s="205" t="s">
        <v>144</v>
      </c>
    </row>
    <row r="181" spans="1:65" s="13" customFormat="1">
      <c r="B181" s="194"/>
      <c r="C181" s="195"/>
      <c r="D181" s="196" t="s">
        <v>156</v>
      </c>
      <c r="E181" s="197" t="s">
        <v>19</v>
      </c>
      <c r="F181" s="198" t="s">
        <v>581</v>
      </c>
      <c r="G181" s="195"/>
      <c r="H181" s="199">
        <v>2.9049999999999998</v>
      </c>
      <c r="I181" s="200"/>
      <c r="J181" s="195"/>
      <c r="K181" s="195"/>
      <c r="L181" s="201"/>
      <c r="M181" s="202"/>
      <c r="N181" s="203"/>
      <c r="O181" s="203"/>
      <c r="P181" s="203"/>
      <c r="Q181" s="203"/>
      <c r="R181" s="203"/>
      <c r="S181" s="203"/>
      <c r="T181" s="204"/>
      <c r="AT181" s="205" t="s">
        <v>156</v>
      </c>
      <c r="AU181" s="205" t="s">
        <v>145</v>
      </c>
      <c r="AV181" s="13" t="s">
        <v>87</v>
      </c>
      <c r="AW181" s="13" t="s">
        <v>37</v>
      </c>
      <c r="AX181" s="13" t="s">
        <v>77</v>
      </c>
      <c r="AY181" s="205" t="s">
        <v>144</v>
      </c>
    </row>
    <row r="182" spans="1:65" s="13" customFormat="1">
      <c r="B182" s="194"/>
      <c r="C182" s="195"/>
      <c r="D182" s="196" t="s">
        <v>156</v>
      </c>
      <c r="E182" s="197" t="s">
        <v>19</v>
      </c>
      <c r="F182" s="198" t="s">
        <v>582</v>
      </c>
      <c r="G182" s="195"/>
      <c r="H182" s="199">
        <v>3.702</v>
      </c>
      <c r="I182" s="200"/>
      <c r="J182" s="195"/>
      <c r="K182" s="195"/>
      <c r="L182" s="201"/>
      <c r="M182" s="202"/>
      <c r="N182" s="203"/>
      <c r="O182" s="203"/>
      <c r="P182" s="203"/>
      <c r="Q182" s="203"/>
      <c r="R182" s="203"/>
      <c r="S182" s="203"/>
      <c r="T182" s="204"/>
      <c r="AT182" s="205" t="s">
        <v>156</v>
      </c>
      <c r="AU182" s="205" t="s">
        <v>145</v>
      </c>
      <c r="AV182" s="13" t="s">
        <v>87</v>
      </c>
      <c r="AW182" s="13" t="s">
        <v>37</v>
      </c>
      <c r="AX182" s="13" t="s">
        <v>77</v>
      </c>
      <c r="AY182" s="205" t="s">
        <v>144</v>
      </c>
    </row>
    <row r="183" spans="1:65" s="13" customFormat="1">
      <c r="B183" s="194"/>
      <c r="C183" s="195"/>
      <c r="D183" s="196" t="s">
        <v>156</v>
      </c>
      <c r="E183" s="197" t="s">
        <v>19</v>
      </c>
      <c r="F183" s="198" t="s">
        <v>584</v>
      </c>
      <c r="G183" s="195"/>
      <c r="H183" s="199">
        <v>2.1669999999999998</v>
      </c>
      <c r="I183" s="200"/>
      <c r="J183" s="195"/>
      <c r="K183" s="195"/>
      <c r="L183" s="201"/>
      <c r="M183" s="202"/>
      <c r="N183" s="203"/>
      <c r="O183" s="203"/>
      <c r="P183" s="203"/>
      <c r="Q183" s="203"/>
      <c r="R183" s="203"/>
      <c r="S183" s="203"/>
      <c r="T183" s="204"/>
      <c r="AT183" s="205" t="s">
        <v>156</v>
      </c>
      <c r="AU183" s="205" t="s">
        <v>145</v>
      </c>
      <c r="AV183" s="13" t="s">
        <v>87</v>
      </c>
      <c r="AW183" s="13" t="s">
        <v>37</v>
      </c>
      <c r="AX183" s="13" t="s">
        <v>77</v>
      </c>
      <c r="AY183" s="205" t="s">
        <v>144</v>
      </c>
    </row>
    <row r="184" spans="1:65" s="14" customFormat="1">
      <c r="B184" s="206"/>
      <c r="C184" s="207"/>
      <c r="D184" s="196" t="s">
        <v>156</v>
      </c>
      <c r="E184" s="208" t="s">
        <v>19</v>
      </c>
      <c r="F184" s="209" t="s">
        <v>158</v>
      </c>
      <c r="G184" s="207"/>
      <c r="H184" s="210">
        <v>54.036000000000001</v>
      </c>
      <c r="I184" s="211"/>
      <c r="J184" s="207"/>
      <c r="K184" s="207"/>
      <c r="L184" s="212"/>
      <c r="M184" s="213"/>
      <c r="N184" s="214"/>
      <c r="O184" s="214"/>
      <c r="P184" s="214"/>
      <c r="Q184" s="214"/>
      <c r="R184" s="214"/>
      <c r="S184" s="214"/>
      <c r="T184" s="215"/>
      <c r="AT184" s="216" t="s">
        <v>156</v>
      </c>
      <c r="AU184" s="216" t="s">
        <v>145</v>
      </c>
      <c r="AV184" s="14" t="s">
        <v>152</v>
      </c>
      <c r="AW184" s="14" t="s">
        <v>37</v>
      </c>
      <c r="AX184" s="14" t="s">
        <v>85</v>
      </c>
      <c r="AY184" s="216" t="s">
        <v>144</v>
      </c>
    </row>
    <row r="185" spans="1:65" s="2" customFormat="1" ht="44.25" customHeight="1">
      <c r="A185" s="37"/>
      <c r="B185" s="38"/>
      <c r="C185" s="176" t="s">
        <v>196</v>
      </c>
      <c r="D185" s="176" t="s">
        <v>147</v>
      </c>
      <c r="E185" s="177" t="s">
        <v>594</v>
      </c>
      <c r="F185" s="178" t="s">
        <v>595</v>
      </c>
      <c r="G185" s="179" t="s">
        <v>172</v>
      </c>
      <c r="H185" s="180">
        <v>68.162000000000006</v>
      </c>
      <c r="I185" s="181"/>
      <c r="J185" s="182">
        <f>ROUND(I185*H185,2)</f>
        <v>0</v>
      </c>
      <c r="K185" s="178" t="s">
        <v>151</v>
      </c>
      <c r="L185" s="42"/>
      <c r="M185" s="183" t="s">
        <v>19</v>
      </c>
      <c r="N185" s="184" t="s">
        <v>48</v>
      </c>
      <c r="O185" s="67"/>
      <c r="P185" s="185">
        <f>O185*H185</f>
        <v>0</v>
      </c>
      <c r="Q185" s="185">
        <v>7.9000000000000008E-3</v>
      </c>
      <c r="R185" s="185">
        <f>Q185*H185</f>
        <v>0.53847980000000006</v>
      </c>
      <c r="S185" s="185">
        <v>0</v>
      </c>
      <c r="T185" s="186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7" t="s">
        <v>152</v>
      </c>
      <c r="AT185" s="187" t="s">
        <v>147</v>
      </c>
      <c r="AU185" s="187" t="s">
        <v>145</v>
      </c>
      <c r="AY185" s="20" t="s">
        <v>144</v>
      </c>
      <c r="BE185" s="188">
        <f>IF(N185="základní",J185,0)</f>
        <v>0</v>
      </c>
      <c r="BF185" s="188">
        <f>IF(N185="snížená",J185,0)</f>
        <v>0</v>
      </c>
      <c r="BG185" s="188">
        <f>IF(N185="zákl. přenesená",J185,0)</f>
        <v>0</v>
      </c>
      <c r="BH185" s="188">
        <f>IF(N185="sníž. přenesená",J185,0)</f>
        <v>0</v>
      </c>
      <c r="BI185" s="188">
        <f>IF(N185="nulová",J185,0)</f>
        <v>0</v>
      </c>
      <c r="BJ185" s="20" t="s">
        <v>85</v>
      </c>
      <c r="BK185" s="188">
        <f>ROUND(I185*H185,2)</f>
        <v>0</v>
      </c>
      <c r="BL185" s="20" t="s">
        <v>152</v>
      </c>
      <c r="BM185" s="187" t="s">
        <v>596</v>
      </c>
    </row>
    <row r="186" spans="1:65" s="2" customFormat="1">
      <c r="A186" s="37"/>
      <c r="B186" s="38"/>
      <c r="C186" s="39"/>
      <c r="D186" s="189" t="s">
        <v>154</v>
      </c>
      <c r="E186" s="39"/>
      <c r="F186" s="190" t="s">
        <v>597</v>
      </c>
      <c r="G186" s="39"/>
      <c r="H186" s="39"/>
      <c r="I186" s="191"/>
      <c r="J186" s="39"/>
      <c r="K186" s="39"/>
      <c r="L186" s="42"/>
      <c r="M186" s="192"/>
      <c r="N186" s="193"/>
      <c r="O186" s="67"/>
      <c r="P186" s="67"/>
      <c r="Q186" s="67"/>
      <c r="R186" s="67"/>
      <c r="S186" s="67"/>
      <c r="T186" s="68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20" t="s">
        <v>154</v>
      </c>
      <c r="AU186" s="20" t="s">
        <v>145</v>
      </c>
    </row>
    <row r="187" spans="1:65" s="13" customFormat="1" ht="22.5">
      <c r="B187" s="194"/>
      <c r="C187" s="195"/>
      <c r="D187" s="196" t="s">
        <v>156</v>
      </c>
      <c r="E187" s="197" t="s">
        <v>19</v>
      </c>
      <c r="F187" s="198" t="s">
        <v>561</v>
      </c>
      <c r="G187" s="195"/>
      <c r="H187" s="199">
        <v>21.238</v>
      </c>
      <c r="I187" s="200"/>
      <c r="J187" s="195"/>
      <c r="K187" s="195"/>
      <c r="L187" s="201"/>
      <c r="M187" s="202"/>
      <c r="N187" s="203"/>
      <c r="O187" s="203"/>
      <c r="P187" s="203"/>
      <c r="Q187" s="203"/>
      <c r="R187" s="203"/>
      <c r="S187" s="203"/>
      <c r="T187" s="204"/>
      <c r="AT187" s="205" t="s">
        <v>156</v>
      </c>
      <c r="AU187" s="205" t="s">
        <v>145</v>
      </c>
      <c r="AV187" s="13" t="s">
        <v>87</v>
      </c>
      <c r="AW187" s="13" t="s">
        <v>37</v>
      </c>
      <c r="AX187" s="13" t="s">
        <v>77</v>
      </c>
      <c r="AY187" s="205" t="s">
        <v>144</v>
      </c>
    </row>
    <row r="188" spans="1:65" s="13" customFormat="1">
      <c r="B188" s="194"/>
      <c r="C188" s="195"/>
      <c r="D188" s="196" t="s">
        <v>156</v>
      </c>
      <c r="E188" s="197" t="s">
        <v>19</v>
      </c>
      <c r="F188" s="198" t="s">
        <v>562</v>
      </c>
      <c r="G188" s="195"/>
      <c r="H188" s="199">
        <v>3.3940000000000001</v>
      </c>
      <c r="I188" s="200"/>
      <c r="J188" s="195"/>
      <c r="K188" s="195"/>
      <c r="L188" s="201"/>
      <c r="M188" s="202"/>
      <c r="N188" s="203"/>
      <c r="O188" s="203"/>
      <c r="P188" s="203"/>
      <c r="Q188" s="203"/>
      <c r="R188" s="203"/>
      <c r="S188" s="203"/>
      <c r="T188" s="204"/>
      <c r="AT188" s="205" t="s">
        <v>156</v>
      </c>
      <c r="AU188" s="205" t="s">
        <v>145</v>
      </c>
      <c r="AV188" s="13" t="s">
        <v>87</v>
      </c>
      <c r="AW188" s="13" t="s">
        <v>37</v>
      </c>
      <c r="AX188" s="13" t="s">
        <v>77</v>
      </c>
      <c r="AY188" s="205" t="s">
        <v>144</v>
      </c>
    </row>
    <row r="189" spans="1:65" s="13" customFormat="1">
      <c r="B189" s="194"/>
      <c r="C189" s="195"/>
      <c r="D189" s="196" t="s">
        <v>156</v>
      </c>
      <c r="E189" s="197" t="s">
        <v>19</v>
      </c>
      <c r="F189" s="198" t="s">
        <v>563</v>
      </c>
      <c r="G189" s="195"/>
      <c r="H189" s="199">
        <v>3.294</v>
      </c>
      <c r="I189" s="200"/>
      <c r="J189" s="195"/>
      <c r="K189" s="195"/>
      <c r="L189" s="201"/>
      <c r="M189" s="202"/>
      <c r="N189" s="203"/>
      <c r="O189" s="203"/>
      <c r="P189" s="203"/>
      <c r="Q189" s="203"/>
      <c r="R189" s="203"/>
      <c r="S189" s="203"/>
      <c r="T189" s="204"/>
      <c r="AT189" s="205" t="s">
        <v>156</v>
      </c>
      <c r="AU189" s="205" t="s">
        <v>145</v>
      </c>
      <c r="AV189" s="13" t="s">
        <v>87</v>
      </c>
      <c r="AW189" s="13" t="s">
        <v>37</v>
      </c>
      <c r="AX189" s="13" t="s">
        <v>77</v>
      </c>
      <c r="AY189" s="205" t="s">
        <v>144</v>
      </c>
    </row>
    <row r="190" spans="1:65" s="13" customFormat="1">
      <c r="B190" s="194"/>
      <c r="C190" s="195"/>
      <c r="D190" s="196" t="s">
        <v>156</v>
      </c>
      <c r="E190" s="197" t="s">
        <v>19</v>
      </c>
      <c r="F190" s="198" t="s">
        <v>564</v>
      </c>
      <c r="G190" s="195"/>
      <c r="H190" s="199">
        <v>2</v>
      </c>
      <c r="I190" s="200"/>
      <c r="J190" s="195"/>
      <c r="K190" s="195"/>
      <c r="L190" s="201"/>
      <c r="M190" s="202"/>
      <c r="N190" s="203"/>
      <c r="O190" s="203"/>
      <c r="P190" s="203"/>
      <c r="Q190" s="203"/>
      <c r="R190" s="203"/>
      <c r="S190" s="203"/>
      <c r="T190" s="204"/>
      <c r="AT190" s="205" t="s">
        <v>156</v>
      </c>
      <c r="AU190" s="205" t="s">
        <v>145</v>
      </c>
      <c r="AV190" s="13" t="s">
        <v>87</v>
      </c>
      <c r="AW190" s="13" t="s">
        <v>37</v>
      </c>
      <c r="AX190" s="13" t="s">
        <v>77</v>
      </c>
      <c r="AY190" s="205" t="s">
        <v>144</v>
      </c>
    </row>
    <row r="191" spans="1:65" s="13" customFormat="1">
      <c r="B191" s="194"/>
      <c r="C191" s="195"/>
      <c r="D191" s="196" t="s">
        <v>156</v>
      </c>
      <c r="E191" s="197" t="s">
        <v>19</v>
      </c>
      <c r="F191" s="198" t="s">
        <v>565</v>
      </c>
      <c r="G191" s="195"/>
      <c r="H191" s="199">
        <v>2.0710000000000002</v>
      </c>
      <c r="I191" s="200"/>
      <c r="J191" s="195"/>
      <c r="K191" s="195"/>
      <c r="L191" s="201"/>
      <c r="M191" s="202"/>
      <c r="N191" s="203"/>
      <c r="O191" s="203"/>
      <c r="P191" s="203"/>
      <c r="Q191" s="203"/>
      <c r="R191" s="203"/>
      <c r="S191" s="203"/>
      <c r="T191" s="204"/>
      <c r="AT191" s="205" t="s">
        <v>156</v>
      </c>
      <c r="AU191" s="205" t="s">
        <v>145</v>
      </c>
      <c r="AV191" s="13" t="s">
        <v>87</v>
      </c>
      <c r="AW191" s="13" t="s">
        <v>37</v>
      </c>
      <c r="AX191" s="13" t="s">
        <v>77</v>
      </c>
      <c r="AY191" s="205" t="s">
        <v>144</v>
      </c>
    </row>
    <row r="192" spans="1:65" s="13" customFormat="1">
      <c r="B192" s="194"/>
      <c r="C192" s="195"/>
      <c r="D192" s="196" t="s">
        <v>156</v>
      </c>
      <c r="E192" s="197" t="s">
        <v>19</v>
      </c>
      <c r="F192" s="198" t="s">
        <v>566</v>
      </c>
      <c r="G192" s="195"/>
      <c r="H192" s="199">
        <v>1.9</v>
      </c>
      <c r="I192" s="200"/>
      <c r="J192" s="195"/>
      <c r="K192" s="195"/>
      <c r="L192" s="201"/>
      <c r="M192" s="202"/>
      <c r="N192" s="203"/>
      <c r="O192" s="203"/>
      <c r="P192" s="203"/>
      <c r="Q192" s="203"/>
      <c r="R192" s="203"/>
      <c r="S192" s="203"/>
      <c r="T192" s="204"/>
      <c r="AT192" s="205" t="s">
        <v>156</v>
      </c>
      <c r="AU192" s="205" t="s">
        <v>145</v>
      </c>
      <c r="AV192" s="13" t="s">
        <v>87</v>
      </c>
      <c r="AW192" s="13" t="s">
        <v>37</v>
      </c>
      <c r="AX192" s="13" t="s">
        <v>77</v>
      </c>
      <c r="AY192" s="205" t="s">
        <v>144</v>
      </c>
    </row>
    <row r="193" spans="2:51" s="13" customFormat="1">
      <c r="B193" s="194"/>
      <c r="C193" s="195"/>
      <c r="D193" s="196" t="s">
        <v>156</v>
      </c>
      <c r="E193" s="197" t="s">
        <v>19</v>
      </c>
      <c r="F193" s="198" t="s">
        <v>567</v>
      </c>
      <c r="G193" s="195"/>
      <c r="H193" s="199">
        <v>2.0089999999999999</v>
      </c>
      <c r="I193" s="200"/>
      <c r="J193" s="195"/>
      <c r="K193" s="195"/>
      <c r="L193" s="201"/>
      <c r="M193" s="202"/>
      <c r="N193" s="203"/>
      <c r="O193" s="203"/>
      <c r="P193" s="203"/>
      <c r="Q193" s="203"/>
      <c r="R193" s="203"/>
      <c r="S193" s="203"/>
      <c r="T193" s="204"/>
      <c r="AT193" s="205" t="s">
        <v>156</v>
      </c>
      <c r="AU193" s="205" t="s">
        <v>145</v>
      </c>
      <c r="AV193" s="13" t="s">
        <v>87</v>
      </c>
      <c r="AW193" s="13" t="s">
        <v>37</v>
      </c>
      <c r="AX193" s="13" t="s">
        <v>77</v>
      </c>
      <c r="AY193" s="205" t="s">
        <v>144</v>
      </c>
    </row>
    <row r="194" spans="2:51" s="13" customFormat="1">
      <c r="B194" s="194"/>
      <c r="C194" s="195"/>
      <c r="D194" s="196" t="s">
        <v>156</v>
      </c>
      <c r="E194" s="197" t="s">
        <v>19</v>
      </c>
      <c r="F194" s="198" t="s">
        <v>568</v>
      </c>
      <c r="G194" s="195"/>
      <c r="H194" s="199">
        <v>1.95</v>
      </c>
      <c r="I194" s="200"/>
      <c r="J194" s="195"/>
      <c r="K194" s="195"/>
      <c r="L194" s="201"/>
      <c r="M194" s="202"/>
      <c r="N194" s="203"/>
      <c r="O194" s="203"/>
      <c r="P194" s="203"/>
      <c r="Q194" s="203"/>
      <c r="R194" s="203"/>
      <c r="S194" s="203"/>
      <c r="T194" s="204"/>
      <c r="AT194" s="205" t="s">
        <v>156</v>
      </c>
      <c r="AU194" s="205" t="s">
        <v>145</v>
      </c>
      <c r="AV194" s="13" t="s">
        <v>87</v>
      </c>
      <c r="AW194" s="13" t="s">
        <v>37</v>
      </c>
      <c r="AX194" s="13" t="s">
        <v>77</v>
      </c>
      <c r="AY194" s="205" t="s">
        <v>144</v>
      </c>
    </row>
    <row r="195" spans="2:51" s="13" customFormat="1">
      <c r="B195" s="194"/>
      <c r="C195" s="195"/>
      <c r="D195" s="196" t="s">
        <v>156</v>
      </c>
      <c r="E195" s="197" t="s">
        <v>19</v>
      </c>
      <c r="F195" s="198" t="s">
        <v>569</v>
      </c>
      <c r="G195" s="195"/>
      <c r="H195" s="199">
        <v>0.45100000000000001</v>
      </c>
      <c r="I195" s="200"/>
      <c r="J195" s="195"/>
      <c r="K195" s="195"/>
      <c r="L195" s="201"/>
      <c r="M195" s="202"/>
      <c r="N195" s="203"/>
      <c r="O195" s="203"/>
      <c r="P195" s="203"/>
      <c r="Q195" s="203"/>
      <c r="R195" s="203"/>
      <c r="S195" s="203"/>
      <c r="T195" s="204"/>
      <c r="AT195" s="205" t="s">
        <v>156</v>
      </c>
      <c r="AU195" s="205" t="s">
        <v>145</v>
      </c>
      <c r="AV195" s="13" t="s">
        <v>87</v>
      </c>
      <c r="AW195" s="13" t="s">
        <v>37</v>
      </c>
      <c r="AX195" s="13" t="s">
        <v>77</v>
      </c>
      <c r="AY195" s="205" t="s">
        <v>144</v>
      </c>
    </row>
    <row r="196" spans="2:51" s="13" customFormat="1">
      <c r="B196" s="194"/>
      <c r="C196" s="195"/>
      <c r="D196" s="196" t="s">
        <v>156</v>
      </c>
      <c r="E196" s="197" t="s">
        <v>19</v>
      </c>
      <c r="F196" s="198" t="s">
        <v>570</v>
      </c>
      <c r="G196" s="195"/>
      <c r="H196" s="199">
        <v>1.9</v>
      </c>
      <c r="I196" s="200"/>
      <c r="J196" s="195"/>
      <c r="K196" s="195"/>
      <c r="L196" s="201"/>
      <c r="M196" s="202"/>
      <c r="N196" s="203"/>
      <c r="O196" s="203"/>
      <c r="P196" s="203"/>
      <c r="Q196" s="203"/>
      <c r="R196" s="203"/>
      <c r="S196" s="203"/>
      <c r="T196" s="204"/>
      <c r="AT196" s="205" t="s">
        <v>156</v>
      </c>
      <c r="AU196" s="205" t="s">
        <v>145</v>
      </c>
      <c r="AV196" s="13" t="s">
        <v>87</v>
      </c>
      <c r="AW196" s="13" t="s">
        <v>37</v>
      </c>
      <c r="AX196" s="13" t="s">
        <v>77</v>
      </c>
      <c r="AY196" s="205" t="s">
        <v>144</v>
      </c>
    </row>
    <row r="197" spans="2:51" s="13" customFormat="1">
      <c r="B197" s="194"/>
      <c r="C197" s="195"/>
      <c r="D197" s="196" t="s">
        <v>156</v>
      </c>
      <c r="E197" s="197" t="s">
        <v>19</v>
      </c>
      <c r="F197" s="198" t="s">
        <v>571</v>
      </c>
      <c r="G197" s="195"/>
      <c r="H197" s="199">
        <v>0.46100000000000002</v>
      </c>
      <c r="I197" s="200"/>
      <c r="J197" s="195"/>
      <c r="K197" s="195"/>
      <c r="L197" s="201"/>
      <c r="M197" s="202"/>
      <c r="N197" s="203"/>
      <c r="O197" s="203"/>
      <c r="P197" s="203"/>
      <c r="Q197" s="203"/>
      <c r="R197" s="203"/>
      <c r="S197" s="203"/>
      <c r="T197" s="204"/>
      <c r="AT197" s="205" t="s">
        <v>156</v>
      </c>
      <c r="AU197" s="205" t="s">
        <v>145</v>
      </c>
      <c r="AV197" s="13" t="s">
        <v>87</v>
      </c>
      <c r="AW197" s="13" t="s">
        <v>37</v>
      </c>
      <c r="AX197" s="13" t="s">
        <v>77</v>
      </c>
      <c r="AY197" s="205" t="s">
        <v>144</v>
      </c>
    </row>
    <row r="198" spans="2:51" s="13" customFormat="1">
      <c r="B198" s="194"/>
      <c r="C198" s="195"/>
      <c r="D198" s="196" t="s">
        <v>156</v>
      </c>
      <c r="E198" s="197" t="s">
        <v>19</v>
      </c>
      <c r="F198" s="198" t="s">
        <v>572</v>
      </c>
      <c r="G198" s="195"/>
      <c r="H198" s="199">
        <v>1.95</v>
      </c>
      <c r="I198" s="200"/>
      <c r="J198" s="195"/>
      <c r="K198" s="195"/>
      <c r="L198" s="201"/>
      <c r="M198" s="202"/>
      <c r="N198" s="203"/>
      <c r="O198" s="203"/>
      <c r="P198" s="203"/>
      <c r="Q198" s="203"/>
      <c r="R198" s="203"/>
      <c r="S198" s="203"/>
      <c r="T198" s="204"/>
      <c r="AT198" s="205" t="s">
        <v>156</v>
      </c>
      <c r="AU198" s="205" t="s">
        <v>145</v>
      </c>
      <c r="AV198" s="13" t="s">
        <v>87</v>
      </c>
      <c r="AW198" s="13" t="s">
        <v>37</v>
      </c>
      <c r="AX198" s="13" t="s">
        <v>77</v>
      </c>
      <c r="AY198" s="205" t="s">
        <v>144</v>
      </c>
    </row>
    <row r="199" spans="2:51" s="13" customFormat="1">
      <c r="B199" s="194"/>
      <c r="C199" s="195"/>
      <c r="D199" s="196" t="s">
        <v>156</v>
      </c>
      <c r="E199" s="197" t="s">
        <v>19</v>
      </c>
      <c r="F199" s="198" t="s">
        <v>573</v>
      </c>
      <c r="G199" s="195"/>
      <c r="H199" s="199">
        <v>1.5169999999999999</v>
      </c>
      <c r="I199" s="200"/>
      <c r="J199" s="195"/>
      <c r="K199" s="195"/>
      <c r="L199" s="201"/>
      <c r="M199" s="202"/>
      <c r="N199" s="203"/>
      <c r="O199" s="203"/>
      <c r="P199" s="203"/>
      <c r="Q199" s="203"/>
      <c r="R199" s="203"/>
      <c r="S199" s="203"/>
      <c r="T199" s="204"/>
      <c r="AT199" s="205" t="s">
        <v>156</v>
      </c>
      <c r="AU199" s="205" t="s">
        <v>145</v>
      </c>
      <c r="AV199" s="13" t="s">
        <v>87</v>
      </c>
      <c r="AW199" s="13" t="s">
        <v>37</v>
      </c>
      <c r="AX199" s="13" t="s">
        <v>77</v>
      </c>
      <c r="AY199" s="205" t="s">
        <v>144</v>
      </c>
    </row>
    <row r="200" spans="2:51" s="13" customFormat="1">
      <c r="B200" s="194"/>
      <c r="C200" s="195"/>
      <c r="D200" s="196" t="s">
        <v>156</v>
      </c>
      <c r="E200" s="197" t="s">
        <v>19</v>
      </c>
      <c r="F200" s="198" t="s">
        <v>574</v>
      </c>
      <c r="G200" s="195"/>
      <c r="H200" s="199">
        <v>1.9</v>
      </c>
      <c r="I200" s="200"/>
      <c r="J200" s="195"/>
      <c r="K200" s="195"/>
      <c r="L200" s="201"/>
      <c r="M200" s="202"/>
      <c r="N200" s="203"/>
      <c r="O200" s="203"/>
      <c r="P200" s="203"/>
      <c r="Q200" s="203"/>
      <c r="R200" s="203"/>
      <c r="S200" s="203"/>
      <c r="T200" s="204"/>
      <c r="AT200" s="205" t="s">
        <v>156</v>
      </c>
      <c r="AU200" s="205" t="s">
        <v>145</v>
      </c>
      <c r="AV200" s="13" t="s">
        <v>87</v>
      </c>
      <c r="AW200" s="13" t="s">
        <v>37</v>
      </c>
      <c r="AX200" s="13" t="s">
        <v>77</v>
      </c>
      <c r="AY200" s="205" t="s">
        <v>144</v>
      </c>
    </row>
    <row r="201" spans="2:51" s="13" customFormat="1">
      <c r="B201" s="194"/>
      <c r="C201" s="195"/>
      <c r="D201" s="196" t="s">
        <v>156</v>
      </c>
      <c r="E201" s="197" t="s">
        <v>19</v>
      </c>
      <c r="F201" s="198" t="s">
        <v>575</v>
      </c>
      <c r="G201" s="195"/>
      <c r="H201" s="199">
        <v>3.0139999999999998</v>
      </c>
      <c r="I201" s="200"/>
      <c r="J201" s="195"/>
      <c r="K201" s="195"/>
      <c r="L201" s="201"/>
      <c r="M201" s="202"/>
      <c r="N201" s="203"/>
      <c r="O201" s="203"/>
      <c r="P201" s="203"/>
      <c r="Q201" s="203"/>
      <c r="R201" s="203"/>
      <c r="S201" s="203"/>
      <c r="T201" s="204"/>
      <c r="AT201" s="205" t="s">
        <v>156</v>
      </c>
      <c r="AU201" s="205" t="s">
        <v>145</v>
      </c>
      <c r="AV201" s="13" t="s">
        <v>87</v>
      </c>
      <c r="AW201" s="13" t="s">
        <v>37</v>
      </c>
      <c r="AX201" s="13" t="s">
        <v>77</v>
      </c>
      <c r="AY201" s="205" t="s">
        <v>144</v>
      </c>
    </row>
    <row r="202" spans="2:51" s="13" customFormat="1">
      <c r="B202" s="194"/>
      <c r="C202" s="195"/>
      <c r="D202" s="196" t="s">
        <v>156</v>
      </c>
      <c r="E202" s="197" t="s">
        <v>19</v>
      </c>
      <c r="F202" s="198" t="s">
        <v>576</v>
      </c>
      <c r="G202" s="195"/>
      <c r="H202" s="199">
        <v>1.95</v>
      </c>
      <c r="I202" s="200"/>
      <c r="J202" s="195"/>
      <c r="K202" s="195"/>
      <c r="L202" s="201"/>
      <c r="M202" s="202"/>
      <c r="N202" s="203"/>
      <c r="O202" s="203"/>
      <c r="P202" s="203"/>
      <c r="Q202" s="203"/>
      <c r="R202" s="203"/>
      <c r="S202" s="203"/>
      <c r="T202" s="204"/>
      <c r="AT202" s="205" t="s">
        <v>156</v>
      </c>
      <c r="AU202" s="205" t="s">
        <v>145</v>
      </c>
      <c r="AV202" s="13" t="s">
        <v>87</v>
      </c>
      <c r="AW202" s="13" t="s">
        <v>37</v>
      </c>
      <c r="AX202" s="13" t="s">
        <v>77</v>
      </c>
      <c r="AY202" s="205" t="s">
        <v>144</v>
      </c>
    </row>
    <row r="203" spans="2:51" s="13" customFormat="1">
      <c r="B203" s="194"/>
      <c r="C203" s="195"/>
      <c r="D203" s="196" t="s">
        <v>156</v>
      </c>
      <c r="E203" s="197" t="s">
        <v>19</v>
      </c>
      <c r="F203" s="198" t="s">
        <v>577</v>
      </c>
      <c r="G203" s="195"/>
      <c r="H203" s="199">
        <v>0.46100000000000002</v>
      </c>
      <c r="I203" s="200"/>
      <c r="J203" s="195"/>
      <c r="K203" s="195"/>
      <c r="L203" s="201"/>
      <c r="M203" s="202"/>
      <c r="N203" s="203"/>
      <c r="O203" s="203"/>
      <c r="P203" s="203"/>
      <c r="Q203" s="203"/>
      <c r="R203" s="203"/>
      <c r="S203" s="203"/>
      <c r="T203" s="204"/>
      <c r="AT203" s="205" t="s">
        <v>156</v>
      </c>
      <c r="AU203" s="205" t="s">
        <v>145</v>
      </c>
      <c r="AV203" s="13" t="s">
        <v>87</v>
      </c>
      <c r="AW203" s="13" t="s">
        <v>37</v>
      </c>
      <c r="AX203" s="13" t="s">
        <v>77</v>
      </c>
      <c r="AY203" s="205" t="s">
        <v>144</v>
      </c>
    </row>
    <row r="204" spans="2:51" s="13" customFormat="1">
      <c r="B204" s="194"/>
      <c r="C204" s="195"/>
      <c r="D204" s="196" t="s">
        <v>156</v>
      </c>
      <c r="E204" s="197" t="s">
        <v>19</v>
      </c>
      <c r="F204" s="198" t="s">
        <v>578</v>
      </c>
      <c r="G204" s="195"/>
      <c r="H204" s="199">
        <v>1.786</v>
      </c>
      <c r="I204" s="200"/>
      <c r="J204" s="195"/>
      <c r="K204" s="195"/>
      <c r="L204" s="201"/>
      <c r="M204" s="202"/>
      <c r="N204" s="203"/>
      <c r="O204" s="203"/>
      <c r="P204" s="203"/>
      <c r="Q204" s="203"/>
      <c r="R204" s="203"/>
      <c r="S204" s="203"/>
      <c r="T204" s="204"/>
      <c r="AT204" s="205" t="s">
        <v>156</v>
      </c>
      <c r="AU204" s="205" t="s">
        <v>145</v>
      </c>
      <c r="AV204" s="13" t="s">
        <v>87</v>
      </c>
      <c r="AW204" s="13" t="s">
        <v>37</v>
      </c>
      <c r="AX204" s="13" t="s">
        <v>77</v>
      </c>
      <c r="AY204" s="205" t="s">
        <v>144</v>
      </c>
    </row>
    <row r="205" spans="2:51" s="13" customFormat="1">
      <c r="B205" s="194"/>
      <c r="C205" s="195"/>
      <c r="D205" s="196" t="s">
        <v>156</v>
      </c>
      <c r="E205" s="197" t="s">
        <v>19</v>
      </c>
      <c r="F205" s="198" t="s">
        <v>579</v>
      </c>
      <c r="G205" s="195"/>
      <c r="H205" s="199">
        <v>2.0910000000000002</v>
      </c>
      <c r="I205" s="200"/>
      <c r="J205" s="195"/>
      <c r="K205" s="195"/>
      <c r="L205" s="201"/>
      <c r="M205" s="202"/>
      <c r="N205" s="203"/>
      <c r="O205" s="203"/>
      <c r="P205" s="203"/>
      <c r="Q205" s="203"/>
      <c r="R205" s="203"/>
      <c r="S205" s="203"/>
      <c r="T205" s="204"/>
      <c r="AT205" s="205" t="s">
        <v>156</v>
      </c>
      <c r="AU205" s="205" t="s">
        <v>145</v>
      </c>
      <c r="AV205" s="13" t="s">
        <v>87</v>
      </c>
      <c r="AW205" s="13" t="s">
        <v>37</v>
      </c>
      <c r="AX205" s="13" t="s">
        <v>77</v>
      </c>
      <c r="AY205" s="205" t="s">
        <v>144</v>
      </c>
    </row>
    <row r="206" spans="2:51" s="13" customFormat="1">
      <c r="B206" s="194"/>
      <c r="C206" s="195"/>
      <c r="D206" s="196" t="s">
        <v>156</v>
      </c>
      <c r="E206" s="197" t="s">
        <v>19</v>
      </c>
      <c r="F206" s="198" t="s">
        <v>580</v>
      </c>
      <c r="G206" s="195"/>
      <c r="H206" s="199">
        <v>2</v>
      </c>
      <c r="I206" s="200"/>
      <c r="J206" s="195"/>
      <c r="K206" s="195"/>
      <c r="L206" s="201"/>
      <c r="M206" s="202"/>
      <c r="N206" s="203"/>
      <c r="O206" s="203"/>
      <c r="P206" s="203"/>
      <c r="Q206" s="203"/>
      <c r="R206" s="203"/>
      <c r="S206" s="203"/>
      <c r="T206" s="204"/>
      <c r="AT206" s="205" t="s">
        <v>156</v>
      </c>
      <c r="AU206" s="205" t="s">
        <v>145</v>
      </c>
      <c r="AV206" s="13" t="s">
        <v>87</v>
      </c>
      <c r="AW206" s="13" t="s">
        <v>37</v>
      </c>
      <c r="AX206" s="13" t="s">
        <v>77</v>
      </c>
      <c r="AY206" s="205" t="s">
        <v>144</v>
      </c>
    </row>
    <row r="207" spans="2:51" s="13" customFormat="1">
      <c r="B207" s="194"/>
      <c r="C207" s="195"/>
      <c r="D207" s="196" t="s">
        <v>156</v>
      </c>
      <c r="E207" s="197" t="s">
        <v>19</v>
      </c>
      <c r="F207" s="198" t="s">
        <v>581</v>
      </c>
      <c r="G207" s="195"/>
      <c r="H207" s="199">
        <v>2.9049999999999998</v>
      </c>
      <c r="I207" s="200"/>
      <c r="J207" s="195"/>
      <c r="K207" s="195"/>
      <c r="L207" s="201"/>
      <c r="M207" s="202"/>
      <c r="N207" s="203"/>
      <c r="O207" s="203"/>
      <c r="P207" s="203"/>
      <c r="Q207" s="203"/>
      <c r="R207" s="203"/>
      <c r="S207" s="203"/>
      <c r="T207" s="204"/>
      <c r="AT207" s="205" t="s">
        <v>156</v>
      </c>
      <c r="AU207" s="205" t="s">
        <v>145</v>
      </c>
      <c r="AV207" s="13" t="s">
        <v>87</v>
      </c>
      <c r="AW207" s="13" t="s">
        <v>37</v>
      </c>
      <c r="AX207" s="13" t="s">
        <v>77</v>
      </c>
      <c r="AY207" s="205" t="s">
        <v>144</v>
      </c>
    </row>
    <row r="208" spans="2:51" s="13" customFormat="1">
      <c r="B208" s="194"/>
      <c r="C208" s="195"/>
      <c r="D208" s="196" t="s">
        <v>156</v>
      </c>
      <c r="E208" s="197" t="s">
        <v>19</v>
      </c>
      <c r="F208" s="198" t="s">
        <v>582</v>
      </c>
      <c r="G208" s="195"/>
      <c r="H208" s="199">
        <v>3.702</v>
      </c>
      <c r="I208" s="200"/>
      <c r="J208" s="195"/>
      <c r="K208" s="195"/>
      <c r="L208" s="201"/>
      <c r="M208" s="202"/>
      <c r="N208" s="203"/>
      <c r="O208" s="203"/>
      <c r="P208" s="203"/>
      <c r="Q208" s="203"/>
      <c r="R208" s="203"/>
      <c r="S208" s="203"/>
      <c r="T208" s="204"/>
      <c r="AT208" s="205" t="s">
        <v>156</v>
      </c>
      <c r="AU208" s="205" t="s">
        <v>145</v>
      </c>
      <c r="AV208" s="13" t="s">
        <v>87</v>
      </c>
      <c r="AW208" s="13" t="s">
        <v>37</v>
      </c>
      <c r="AX208" s="13" t="s">
        <v>77</v>
      </c>
      <c r="AY208" s="205" t="s">
        <v>144</v>
      </c>
    </row>
    <row r="209" spans="1:65" s="13" customFormat="1">
      <c r="B209" s="194"/>
      <c r="C209" s="195"/>
      <c r="D209" s="196" t="s">
        <v>156</v>
      </c>
      <c r="E209" s="197" t="s">
        <v>19</v>
      </c>
      <c r="F209" s="198" t="s">
        <v>583</v>
      </c>
      <c r="G209" s="195"/>
      <c r="H209" s="199">
        <v>0.67700000000000005</v>
      </c>
      <c r="I209" s="200"/>
      <c r="J209" s="195"/>
      <c r="K209" s="195"/>
      <c r="L209" s="201"/>
      <c r="M209" s="202"/>
      <c r="N209" s="203"/>
      <c r="O209" s="203"/>
      <c r="P209" s="203"/>
      <c r="Q209" s="203"/>
      <c r="R209" s="203"/>
      <c r="S209" s="203"/>
      <c r="T209" s="204"/>
      <c r="AT209" s="205" t="s">
        <v>156</v>
      </c>
      <c r="AU209" s="205" t="s">
        <v>145</v>
      </c>
      <c r="AV209" s="13" t="s">
        <v>87</v>
      </c>
      <c r="AW209" s="13" t="s">
        <v>37</v>
      </c>
      <c r="AX209" s="13" t="s">
        <v>77</v>
      </c>
      <c r="AY209" s="205" t="s">
        <v>144</v>
      </c>
    </row>
    <row r="210" spans="1:65" s="13" customFormat="1">
      <c r="B210" s="194"/>
      <c r="C210" s="195"/>
      <c r="D210" s="196" t="s">
        <v>156</v>
      </c>
      <c r="E210" s="197" t="s">
        <v>19</v>
      </c>
      <c r="F210" s="198" t="s">
        <v>584</v>
      </c>
      <c r="G210" s="195"/>
      <c r="H210" s="199">
        <v>2.1669999999999998</v>
      </c>
      <c r="I210" s="200"/>
      <c r="J210" s="195"/>
      <c r="K210" s="195"/>
      <c r="L210" s="201"/>
      <c r="M210" s="202"/>
      <c r="N210" s="203"/>
      <c r="O210" s="203"/>
      <c r="P210" s="203"/>
      <c r="Q210" s="203"/>
      <c r="R210" s="203"/>
      <c r="S210" s="203"/>
      <c r="T210" s="204"/>
      <c r="AT210" s="205" t="s">
        <v>156</v>
      </c>
      <c r="AU210" s="205" t="s">
        <v>145</v>
      </c>
      <c r="AV210" s="13" t="s">
        <v>87</v>
      </c>
      <c r="AW210" s="13" t="s">
        <v>37</v>
      </c>
      <c r="AX210" s="13" t="s">
        <v>77</v>
      </c>
      <c r="AY210" s="205" t="s">
        <v>144</v>
      </c>
    </row>
    <row r="211" spans="1:65" s="13" customFormat="1">
      <c r="B211" s="194"/>
      <c r="C211" s="195"/>
      <c r="D211" s="196" t="s">
        <v>156</v>
      </c>
      <c r="E211" s="197" t="s">
        <v>19</v>
      </c>
      <c r="F211" s="198" t="s">
        <v>585</v>
      </c>
      <c r="G211" s="195"/>
      <c r="H211" s="199">
        <v>1.3740000000000001</v>
      </c>
      <c r="I211" s="200"/>
      <c r="J211" s="195"/>
      <c r="K211" s="195"/>
      <c r="L211" s="201"/>
      <c r="M211" s="202"/>
      <c r="N211" s="203"/>
      <c r="O211" s="203"/>
      <c r="P211" s="203"/>
      <c r="Q211" s="203"/>
      <c r="R211" s="203"/>
      <c r="S211" s="203"/>
      <c r="T211" s="204"/>
      <c r="AT211" s="205" t="s">
        <v>156</v>
      </c>
      <c r="AU211" s="205" t="s">
        <v>145</v>
      </c>
      <c r="AV211" s="13" t="s">
        <v>87</v>
      </c>
      <c r="AW211" s="13" t="s">
        <v>37</v>
      </c>
      <c r="AX211" s="13" t="s">
        <v>77</v>
      </c>
      <c r="AY211" s="205" t="s">
        <v>144</v>
      </c>
    </row>
    <row r="212" spans="1:65" s="14" customFormat="1">
      <c r="B212" s="206"/>
      <c r="C212" s="207"/>
      <c r="D212" s="196" t="s">
        <v>156</v>
      </c>
      <c r="E212" s="208" t="s">
        <v>19</v>
      </c>
      <c r="F212" s="209" t="s">
        <v>158</v>
      </c>
      <c r="G212" s="207"/>
      <c r="H212" s="210">
        <v>68.162000000000006</v>
      </c>
      <c r="I212" s="211"/>
      <c r="J212" s="207"/>
      <c r="K212" s="207"/>
      <c r="L212" s="212"/>
      <c r="M212" s="213"/>
      <c r="N212" s="214"/>
      <c r="O212" s="214"/>
      <c r="P212" s="214"/>
      <c r="Q212" s="214"/>
      <c r="R212" s="214"/>
      <c r="S212" s="214"/>
      <c r="T212" s="215"/>
      <c r="AT212" s="216" t="s">
        <v>156</v>
      </c>
      <c r="AU212" s="216" t="s">
        <v>145</v>
      </c>
      <c r="AV212" s="14" t="s">
        <v>152</v>
      </c>
      <c r="AW212" s="14" t="s">
        <v>37</v>
      </c>
      <c r="AX212" s="14" t="s">
        <v>85</v>
      </c>
      <c r="AY212" s="216" t="s">
        <v>144</v>
      </c>
    </row>
    <row r="213" spans="1:65" s="2" customFormat="1" ht="37.9" customHeight="1">
      <c r="A213" s="37"/>
      <c r="B213" s="38"/>
      <c r="C213" s="176" t="s">
        <v>204</v>
      </c>
      <c r="D213" s="176" t="s">
        <v>147</v>
      </c>
      <c r="E213" s="177" t="s">
        <v>598</v>
      </c>
      <c r="F213" s="178" t="s">
        <v>599</v>
      </c>
      <c r="G213" s="179" t="s">
        <v>172</v>
      </c>
      <c r="H213" s="180">
        <v>79.457999999999998</v>
      </c>
      <c r="I213" s="181"/>
      <c r="J213" s="182">
        <f>ROUND(I213*H213,2)</f>
        <v>0</v>
      </c>
      <c r="K213" s="178" t="s">
        <v>151</v>
      </c>
      <c r="L213" s="42"/>
      <c r="M213" s="183" t="s">
        <v>19</v>
      </c>
      <c r="N213" s="184" t="s">
        <v>48</v>
      </c>
      <c r="O213" s="67"/>
      <c r="P213" s="185">
        <f>O213*H213</f>
        <v>0</v>
      </c>
      <c r="Q213" s="185">
        <v>1.6500000000000001E-2</v>
      </c>
      <c r="R213" s="185">
        <f>Q213*H213</f>
        <v>1.3110570000000001</v>
      </c>
      <c r="S213" s="185">
        <v>0</v>
      </c>
      <c r="T213" s="186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7" t="s">
        <v>152</v>
      </c>
      <c r="AT213" s="187" t="s">
        <v>147</v>
      </c>
      <c r="AU213" s="187" t="s">
        <v>145</v>
      </c>
      <c r="AY213" s="20" t="s">
        <v>144</v>
      </c>
      <c r="BE213" s="188">
        <f>IF(N213="základní",J213,0)</f>
        <v>0</v>
      </c>
      <c r="BF213" s="188">
        <f>IF(N213="snížená",J213,0)</f>
        <v>0</v>
      </c>
      <c r="BG213" s="188">
        <f>IF(N213="zákl. přenesená",J213,0)</f>
        <v>0</v>
      </c>
      <c r="BH213" s="188">
        <f>IF(N213="sníž. přenesená",J213,0)</f>
        <v>0</v>
      </c>
      <c r="BI213" s="188">
        <f>IF(N213="nulová",J213,0)</f>
        <v>0</v>
      </c>
      <c r="BJ213" s="20" t="s">
        <v>85</v>
      </c>
      <c r="BK213" s="188">
        <f>ROUND(I213*H213,2)</f>
        <v>0</v>
      </c>
      <c r="BL213" s="20" t="s">
        <v>152</v>
      </c>
      <c r="BM213" s="187" t="s">
        <v>600</v>
      </c>
    </row>
    <row r="214" spans="1:65" s="2" customFormat="1">
      <c r="A214" s="37"/>
      <c r="B214" s="38"/>
      <c r="C214" s="39"/>
      <c r="D214" s="189" t="s">
        <v>154</v>
      </c>
      <c r="E214" s="39"/>
      <c r="F214" s="190" t="s">
        <v>601</v>
      </c>
      <c r="G214" s="39"/>
      <c r="H214" s="39"/>
      <c r="I214" s="191"/>
      <c r="J214" s="39"/>
      <c r="K214" s="39"/>
      <c r="L214" s="42"/>
      <c r="M214" s="192"/>
      <c r="N214" s="193"/>
      <c r="O214" s="67"/>
      <c r="P214" s="67"/>
      <c r="Q214" s="67"/>
      <c r="R214" s="67"/>
      <c r="S214" s="67"/>
      <c r="T214" s="68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20" t="s">
        <v>154</v>
      </c>
      <c r="AU214" s="20" t="s">
        <v>145</v>
      </c>
    </row>
    <row r="215" spans="1:65" s="13" customFormat="1">
      <c r="B215" s="194"/>
      <c r="C215" s="195"/>
      <c r="D215" s="196" t="s">
        <v>156</v>
      </c>
      <c r="E215" s="197" t="s">
        <v>19</v>
      </c>
      <c r="F215" s="198" t="s">
        <v>602</v>
      </c>
      <c r="G215" s="195"/>
      <c r="H215" s="199">
        <v>9.0180000000000007</v>
      </c>
      <c r="I215" s="200"/>
      <c r="J215" s="195"/>
      <c r="K215" s="195"/>
      <c r="L215" s="201"/>
      <c r="M215" s="202"/>
      <c r="N215" s="203"/>
      <c r="O215" s="203"/>
      <c r="P215" s="203"/>
      <c r="Q215" s="203"/>
      <c r="R215" s="203"/>
      <c r="S215" s="203"/>
      <c r="T215" s="204"/>
      <c r="AT215" s="205" t="s">
        <v>156</v>
      </c>
      <c r="AU215" s="205" t="s">
        <v>145</v>
      </c>
      <c r="AV215" s="13" t="s">
        <v>87</v>
      </c>
      <c r="AW215" s="13" t="s">
        <v>37</v>
      </c>
      <c r="AX215" s="13" t="s">
        <v>77</v>
      </c>
      <c r="AY215" s="205" t="s">
        <v>144</v>
      </c>
    </row>
    <row r="216" spans="1:65" s="13" customFormat="1">
      <c r="B216" s="194"/>
      <c r="C216" s="195"/>
      <c r="D216" s="196" t="s">
        <v>156</v>
      </c>
      <c r="E216" s="197" t="s">
        <v>19</v>
      </c>
      <c r="F216" s="198" t="s">
        <v>603</v>
      </c>
      <c r="G216" s="195"/>
      <c r="H216" s="199">
        <v>9.0180000000000007</v>
      </c>
      <c r="I216" s="200"/>
      <c r="J216" s="195"/>
      <c r="K216" s="195"/>
      <c r="L216" s="201"/>
      <c r="M216" s="202"/>
      <c r="N216" s="203"/>
      <c r="O216" s="203"/>
      <c r="P216" s="203"/>
      <c r="Q216" s="203"/>
      <c r="R216" s="203"/>
      <c r="S216" s="203"/>
      <c r="T216" s="204"/>
      <c r="AT216" s="205" t="s">
        <v>156</v>
      </c>
      <c r="AU216" s="205" t="s">
        <v>145</v>
      </c>
      <c r="AV216" s="13" t="s">
        <v>87</v>
      </c>
      <c r="AW216" s="13" t="s">
        <v>37</v>
      </c>
      <c r="AX216" s="13" t="s">
        <v>77</v>
      </c>
      <c r="AY216" s="205" t="s">
        <v>144</v>
      </c>
    </row>
    <row r="217" spans="1:65" s="13" customFormat="1">
      <c r="B217" s="194"/>
      <c r="C217" s="195"/>
      <c r="D217" s="196" t="s">
        <v>156</v>
      </c>
      <c r="E217" s="197" t="s">
        <v>19</v>
      </c>
      <c r="F217" s="198" t="s">
        <v>604</v>
      </c>
      <c r="G217" s="195"/>
      <c r="H217" s="199">
        <v>3.1</v>
      </c>
      <c r="I217" s="200"/>
      <c r="J217" s="195"/>
      <c r="K217" s="195"/>
      <c r="L217" s="201"/>
      <c r="M217" s="202"/>
      <c r="N217" s="203"/>
      <c r="O217" s="203"/>
      <c r="P217" s="203"/>
      <c r="Q217" s="203"/>
      <c r="R217" s="203"/>
      <c r="S217" s="203"/>
      <c r="T217" s="204"/>
      <c r="AT217" s="205" t="s">
        <v>156</v>
      </c>
      <c r="AU217" s="205" t="s">
        <v>145</v>
      </c>
      <c r="AV217" s="13" t="s">
        <v>87</v>
      </c>
      <c r="AW217" s="13" t="s">
        <v>37</v>
      </c>
      <c r="AX217" s="13" t="s">
        <v>77</v>
      </c>
      <c r="AY217" s="205" t="s">
        <v>144</v>
      </c>
    </row>
    <row r="218" spans="1:65" s="13" customFormat="1">
      <c r="B218" s="194"/>
      <c r="C218" s="195"/>
      <c r="D218" s="196" t="s">
        <v>156</v>
      </c>
      <c r="E218" s="197" t="s">
        <v>19</v>
      </c>
      <c r="F218" s="198" t="s">
        <v>605</v>
      </c>
      <c r="G218" s="195"/>
      <c r="H218" s="199">
        <v>3.121</v>
      </c>
      <c r="I218" s="200"/>
      <c r="J218" s="195"/>
      <c r="K218" s="195"/>
      <c r="L218" s="201"/>
      <c r="M218" s="202"/>
      <c r="N218" s="203"/>
      <c r="O218" s="203"/>
      <c r="P218" s="203"/>
      <c r="Q218" s="203"/>
      <c r="R218" s="203"/>
      <c r="S218" s="203"/>
      <c r="T218" s="204"/>
      <c r="AT218" s="205" t="s">
        <v>156</v>
      </c>
      <c r="AU218" s="205" t="s">
        <v>145</v>
      </c>
      <c r="AV218" s="13" t="s">
        <v>87</v>
      </c>
      <c r="AW218" s="13" t="s">
        <v>37</v>
      </c>
      <c r="AX218" s="13" t="s">
        <v>77</v>
      </c>
      <c r="AY218" s="205" t="s">
        <v>144</v>
      </c>
    </row>
    <row r="219" spans="1:65" s="13" customFormat="1">
      <c r="B219" s="194"/>
      <c r="C219" s="195"/>
      <c r="D219" s="196" t="s">
        <v>156</v>
      </c>
      <c r="E219" s="197" t="s">
        <v>19</v>
      </c>
      <c r="F219" s="198" t="s">
        <v>606</v>
      </c>
      <c r="G219" s="195"/>
      <c r="H219" s="199">
        <v>4.8140000000000001</v>
      </c>
      <c r="I219" s="200"/>
      <c r="J219" s="195"/>
      <c r="K219" s="195"/>
      <c r="L219" s="201"/>
      <c r="M219" s="202"/>
      <c r="N219" s="203"/>
      <c r="O219" s="203"/>
      <c r="P219" s="203"/>
      <c r="Q219" s="203"/>
      <c r="R219" s="203"/>
      <c r="S219" s="203"/>
      <c r="T219" s="204"/>
      <c r="AT219" s="205" t="s">
        <v>156</v>
      </c>
      <c r="AU219" s="205" t="s">
        <v>145</v>
      </c>
      <c r="AV219" s="13" t="s">
        <v>87</v>
      </c>
      <c r="AW219" s="13" t="s">
        <v>37</v>
      </c>
      <c r="AX219" s="13" t="s">
        <v>77</v>
      </c>
      <c r="AY219" s="205" t="s">
        <v>144</v>
      </c>
    </row>
    <row r="220" spans="1:65" s="13" customFormat="1">
      <c r="B220" s="194"/>
      <c r="C220" s="195"/>
      <c r="D220" s="196" t="s">
        <v>156</v>
      </c>
      <c r="E220" s="197" t="s">
        <v>19</v>
      </c>
      <c r="F220" s="198" t="s">
        <v>607</v>
      </c>
      <c r="G220" s="195"/>
      <c r="H220" s="199">
        <v>4.9249999999999998</v>
      </c>
      <c r="I220" s="200"/>
      <c r="J220" s="195"/>
      <c r="K220" s="195"/>
      <c r="L220" s="201"/>
      <c r="M220" s="202"/>
      <c r="N220" s="203"/>
      <c r="O220" s="203"/>
      <c r="P220" s="203"/>
      <c r="Q220" s="203"/>
      <c r="R220" s="203"/>
      <c r="S220" s="203"/>
      <c r="T220" s="204"/>
      <c r="AT220" s="205" t="s">
        <v>156</v>
      </c>
      <c r="AU220" s="205" t="s">
        <v>145</v>
      </c>
      <c r="AV220" s="13" t="s">
        <v>87</v>
      </c>
      <c r="AW220" s="13" t="s">
        <v>37</v>
      </c>
      <c r="AX220" s="13" t="s">
        <v>77</v>
      </c>
      <c r="AY220" s="205" t="s">
        <v>144</v>
      </c>
    </row>
    <row r="221" spans="1:65" s="13" customFormat="1">
      <c r="B221" s="194"/>
      <c r="C221" s="195"/>
      <c r="D221" s="196" t="s">
        <v>156</v>
      </c>
      <c r="E221" s="197" t="s">
        <v>19</v>
      </c>
      <c r="F221" s="198" t="s">
        <v>608</v>
      </c>
      <c r="G221" s="195"/>
      <c r="H221" s="199">
        <v>7.5010000000000003</v>
      </c>
      <c r="I221" s="200"/>
      <c r="J221" s="195"/>
      <c r="K221" s="195"/>
      <c r="L221" s="201"/>
      <c r="M221" s="202"/>
      <c r="N221" s="203"/>
      <c r="O221" s="203"/>
      <c r="P221" s="203"/>
      <c r="Q221" s="203"/>
      <c r="R221" s="203"/>
      <c r="S221" s="203"/>
      <c r="T221" s="204"/>
      <c r="AT221" s="205" t="s">
        <v>156</v>
      </c>
      <c r="AU221" s="205" t="s">
        <v>145</v>
      </c>
      <c r="AV221" s="13" t="s">
        <v>87</v>
      </c>
      <c r="AW221" s="13" t="s">
        <v>37</v>
      </c>
      <c r="AX221" s="13" t="s">
        <v>77</v>
      </c>
      <c r="AY221" s="205" t="s">
        <v>144</v>
      </c>
    </row>
    <row r="222" spans="1:65" s="13" customFormat="1">
      <c r="B222" s="194"/>
      <c r="C222" s="195"/>
      <c r="D222" s="196" t="s">
        <v>156</v>
      </c>
      <c r="E222" s="197" t="s">
        <v>19</v>
      </c>
      <c r="F222" s="198" t="s">
        <v>609</v>
      </c>
      <c r="G222" s="195"/>
      <c r="H222" s="199">
        <v>6.0049999999999999</v>
      </c>
      <c r="I222" s="200"/>
      <c r="J222" s="195"/>
      <c r="K222" s="195"/>
      <c r="L222" s="201"/>
      <c r="M222" s="202"/>
      <c r="N222" s="203"/>
      <c r="O222" s="203"/>
      <c r="P222" s="203"/>
      <c r="Q222" s="203"/>
      <c r="R222" s="203"/>
      <c r="S222" s="203"/>
      <c r="T222" s="204"/>
      <c r="AT222" s="205" t="s">
        <v>156</v>
      </c>
      <c r="AU222" s="205" t="s">
        <v>145</v>
      </c>
      <c r="AV222" s="13" t="s">
        <v>87</v>
      </c>
      <c r="AW222" s="13" t="s">
        <v>37</v>
      </c>
      <c r="AX222" s="13" t="s">
        <v>77</v>
      </c>
      <c r="AY222" s="205" t="s">
        <v>144</v>
      </c>
    </row>
    <row r="223" spans="1:65" s="13" customFormat="1">
      <c r="B223" s="194"/>
      <c r="C223" s="195"/>
      <c r="D223" s="196" t="s">
        <v>156</v>
      </c>
      <c r="E223" s="197" t="s">
        <v>19</v>
      </c>
      <c r="F223" s="198" t="s">
        <v>610</v>
      </c>
      <c r="G223" s="195"/>
      <c r="H223" s="199">
        <v>4.7089999999999996</v>
      </c>
      <c r="I223" s="200"/>
      <c r="J223" s="195"/>
      <c r="K223" s="195"/>
      <c r="L223" s="201"/>
      <c r="M223" s="202"/>
      <c r="N223" s="203"/>
      <c r="O223" s="203"/>
      <c r="P223" s="203"/>
      <c r="Q223" s="203"/>
      <c r="R223" s="203"/>
      <c r="S223" s="203"/>
      <c r="T223" s="204"/>
      <c r="AT223" s="205" t="s">
        <v>156</v>
      </c>
      <c r="AU223" s="205" t="s">
        <v>145</v>
      </c>
      <c r="AV223" s="13" t="s">
        <v>87</v>
      </c>
      <c r="AW223" s="13" t="s">
        <v>37</v>
      </c>
      <c r="AX223" s="13" t="s">
        <v>77</v>
      </c>
      <c r="AY223" s="205" t="s">
        <v>144</v>
      </c>
    </row>
    <row r="224" spans="1:65" s="13" customFormat="1">
      <c r="B224" s="194"/>
      <c r="C224" s="195"/>
      <c r="D224" s="196" t="s">
        <v>156</v>
      </c>
      <c r="E224" s="197" t="s">
        <v>19</v>
      </c>
      <c r="F224" s="198" t="s">
        <v>611</v>
      </c>
      <c r="G224" s="195"/>
      <c r="H224" s="199">
        <v>3.0390000000000001</v>
      </c>
      <c r="I224" s="200"/>
      <c r="J224" s="195"/>
      <c r="K224" s="195"/>
      <c r="L224" s="201"/>
      <c r="M224" s="202"/>
      <c r="N224" s="203"/>
      <c r="O224" s="203"/>
      <c r="P224" s="203"/>
      <c r="Q224" s="203"/>
      <c r="R224" s="203"/>
      <c r="S224" s="203"/>
      <c r="T224" s="204"/>
      <c r="AT224" s="205" t="s">
        <v>156</v>
      </c>
      <c r="AU224" s="205" t="s">
        <v>145</v>
      </c>
      <c r="AV224" s="13" t="s">
        <v>87</v>
      </c>
      <c r="AW224" s="13" t="s">
        <v>37</v>
      </c>
      <c r="AX224" s="13" t="s">
        <v>77</v>
      </c>
      <c r="AY224" s="205" t="s">
        <v>144</v>
      </c>
    </row>
    <row r="225" spans="1:65" s="13" customFormat="1">
      <c r="B225" s="194"/>
      <c r="C225" s="195"/>
      <c r="D225" s="196" t="s">
        <v>156</v>
      </c>
      <c r="E225" s="197" t="s">
        <v>19</v>
      </c>
      <c r="F225" s="198" t="s">
        <v>612</v>
      </c>
      <c r="G225" s="195"/>
      <c r="H225" s="199">
        <v>9.0180000000000007</v>
      </c>
      <c r="I225" s="200"/>
      <c r="J225" s="195"/>
      <c r="K225" s="195"/>
      <c r="L225" s="201"/>
      <c r="M225" s="202"/>
      <c r="N225" s="203"/>
      <c r="O225" s="203"/>
      <c r="P225" s="203"/>
      <c r="Q225" s="203"/>
      <c r="R225" s="203"/>
      <c r="S225" s="203"/>
      <c r="T225" s="204"/>
      <c r="AT225" s="205" t="s">
        <v>156</v>
      </c>
      <c r="AU225" s="205" t="s">
        <v>145</v>
      </c>
      <c r="AV225" s="13" t="s">
        <v>87</v>
      </c>
      <c r="AW225" s="13" t="s">
        <v>37</v>
      </c>
      <c r="AX225" s="13" t="s">
        <v>77</v>
      </c>
      <c r="AY225" s="205" t="s">
        <v>144</v>
      </c>
    </row>
    <row r="226" spans="1:65" s="13" customFormat="1">
      <c r="B226" s="194"/>
      <c r="C226" s="195"/>
      <c r="D226" s="196" t="s">
        <v>156</v>
      </c>
      <c r="E226" s="197" t="s">
        <v>19</v>
      </c>
      <c r="F226" s="198" t="s">
        <v>613</v>
      </c>
      <c r="G226" s="195"/>
      <c r="H226" s="199">
        <v>5.2649999999999997</v>
      </c>
      <c r="I226" s="200"/>
      <c r="J226" s="195"/>
      <c r="K226" s="195"/>
      <c r="L226" s="201"/>
      <c r="M226" s="202"/>
      <c r="N226" s="203"/>
      <c r="O226" s="203"/>
      <c r="P226" s="203"/>
      <c r="Q226" s="203"/>
      <c r="R226" s="203"/>
      <c r="S226" s="203"/>
      <c r="T226" s="204"/>
      <c r="AT226" s="205" t="s">
        <v>156</v>
      </c>
      <c r="AU226" s="205" t="s">
        <v>145</v>
      </c>
      <c r="AV226" s="13" t="s">
        <v>87</v>
      </c>
      <c r="AW226" s="13" t="s">
        <v>37</v>
      </c>
      <c r="AX226" s="13" t="s">
        <v>77</v>
      </c>
      <c r="AY226" s="205" t="s">
        <v>144</v>
      </c>
    </row>
    <row r="227" spans="1:65" s="13" customFormat="1">
      <c r="B227" s="194"/>
      <c r="C227" s="195"/>
      <c r="D227" s="196" t="s">
        <v>156</v>
      </c>
      <c r="E227" s="197" t="s">
        <v>19</v>
      </c>
      <c r="F227" s="198" t="s">
        <v>614</v>
      </c>
      <c r="G227" s="195"/>
      <c r="H227" s="199">
        <v>8.3279999999999994</v>
      </c>
      <c r="I227" s="200"/>
      <c r="J227" s="195"/>
      <c r="K227" s="195"/>
      <c r="L227" s="201"/>
      <c r="M227" s="202"/>
      <c r="N227" s="203"/>
      <c r="O227" s="203"/>
      <c r="P227" s="203"/>
      <c r="Q227" s="203"/>
      <c r="R227" s="203"/>
      <c r="S227" s="203"/>
      <c r="T227" s="204"/>
      <c r="AT227" s="205" t="s">
        <v>156</v>
      </c>
      <c r="AU227" s="205" t="s">
        <v>145</v>
      </c>
      <c r="AV227" s="13" t="s">
        <v>87</v>
      </c>
      <c r="AW227" s="13" t="s">
        <v>37</v>
      </c>
      <c r="AX227" s="13" t="s">
        <v>77</v>
      </c>
      <c r="AY227" s="205" t="s">
        <v>144</v>
      </c>
    </row>
    <row r="228" spans="1:65" s="13" customFormat="1">
      <c r="B228" s="194"/>
      <c r="C228" s="195"/>
      <c r="D228" s="196" t="s">
        <v>156</v>
      </c>
      <c r="E228" s="197" t="s">
        <v>19</v>
      </c>
      <c r="F228" s="198" t="s">
        <v>615</v>
      </c>
      <c r="G228" s="195"/>
      <c r="H228" s="199">
        <v>1.597</v>
      </c>
      <c r="I228" s="200"/>
      <c r="J228" s="195"/>
      <c r="K228" s="195"/>
      <c r="L228" s="201"/>
      <c r="M228" s="202"/>
      <c r="N228" s="203"/>
      <c r="O228" s="203"/>
      <c r="P228" s="203"/>
      <c r="Q228" s="203"/>
      <c r="R228" s="203"/>
      <c r="S228" s="203"/>
      <c r="T228" s="204"/>
      <c r="AT228" s="205" t="s">
        <v>156</v>
      </c>
      <c r="AU228" s="205" t="s">
        <v>145</v>
      </c>
      <c r="AV228" s="13" t="s">
        <v>87</v>
      </c>
      <c r="AW228" s="13" t="s">
        <v>37</v>
      </c>
      <c r="AX228" s="13" t="s">
        <v>77</v>
      </c>
      <c r="AY228" s="205" t="s">
        <v>144</v>
      </c>
    </row>
    <row r="229" spans="1:65" s="14" customFormat="1">
      <c r="B229" s="206"/>
      <c r="C229" s="207"/>
      <c r="D229" s="196" t="s">
        <v>156</v>
      </c>
      <c r="E229" s="208" t="s">
        <v>19</v>
      </c>
      <c r="F229" s="209" t="s">
        <v>158</v>
      </c>
      <c r="G229" s="207"/>
      <c r="H229" s="210">
        <v>79.457999999999998</v>
      </c>
      <c r="I229" s="211"/>
      <c r="J229" s="207"/>
      <c r="K229" s="207"/>
      <c r="L229" s="212"/>
      <c r="M229" s="213"/>
      <c r="N229" s="214"/>
      <c r="O229" s="214"/>
      <c r="P229" s="214"/>
      <c r="Q229" s="214"/>
      <c r="R229" s="214"/>
      <c r="S229" s="214"/>
      <c r="T229" s="215"/>
      <c r="AT229" s="216" t="s">
        <v>156</v>
      </c>
      <c r="AU229" s="216" t="s">
        <v>145</v>
      </c>
      <c r="AV229" s="14" t="s">
        <v>152</v>
      </c>
      <c r="AW229" s="14" t="s">
        <v>37</v>
      </c>
      <c r="AX229" s="14" t="s">
        <v>85</v>
      </c>
      <c r="AY229" s="216" t="s">
        <v>144</v>
      </c>
    </row>
    <row r="230" spans="1:65" s="2" customFormat="1" ht="49.15" customHeight="1">
      <c r="A230" s="37"/>
      <c r="B230" s="38"/>
      <c r="C230" s="176" t="s">
        <v>183</v>
      </c>
      <c r="D230" s="176" t="s">
        <v>147</v>
      </c>
      <c r="E230" s="177" t="s">
        <v>616</v>
      </c>
      <c r="F230" s="178" t="s">
        <v>617</v>
      </c>
      <c r="G230" s="179" t="s">
        <v>172</v>
      </c>
      <c r="H230" s="180">
        <v>355.16</v>
      </c>
      <c r="I230" s="181"/>
      <c r="J230" s="182">
        <f>ROUND(I230*H230,2)</f>
        <v>0</v>
      </c>
      <c r="K230" s="178" t="s">
        <v>151</v>
      </c>
      <c r="L230" s="42"/>
      <c r="M230" s="183" t="s">
        <v>19</v>
      </c>
      <c r="N230" s="184" t="s">
        <v>48</v>
      </c>
      <c r="O230" s="67"/>
      <c r="P230" s="185">
        <f>O230*H230</f>
        <v>0</v>
      </c>
      <c r="Q230" s="185">
        <v>2.06E-2</v>
      </c>
      <c r="R230" s="185">
        <f>Q230*H230</f>
        <v>7.3162960000000004</v>
      </c>
      <c r="S230" s="185">
        <v>0</v>
      </c>
      <c r="T230" s="186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7" t="s">
        <v>152</v>
      </c>
      <c r="AT230" s="187" t="s">
        <v>147</v>
      </c>
      <c r="AU230" s="187" t="s">
        <v>145</v>
      </c>
      <c r="AY230" s="20" t="s">
        <v>144</v>
      </c>
      <c r="BE230" s="188">
        <f>IF(N230="základní",J230,0)</f>
        <v>0</v>
      </c>
      <c r="BF230" s="188">
        <f>IF(N230="snížená",J230,0)</f>
        <v>0</v>
      </c>
      <c r="BG230" s="188">
        <f>IF(N230="zákl. přenesená",J230,0)</f>
        <v>0</v>
      </c>
      <c r="BH230" s="188">
        <f>IF(N230="sníž. přenesená",J230,0)</f>
        <v>0</v>
      </c>
      <c r="BI230" s="188">
        <f>IF(N230="nulová",J230,0)</f>
        <v>0</v>
      </c>
      <c r="BJ230" s="20" t="s">
        <v>85</v>
      </c>
      <c r="BK230" s="188">
        <f>ROUND(I230*H230,2)</f>
        <v>0</v>
      </c>
      <c r="BL230" s="20" t="s">
        <v>152</v>
      </c>
      <c r="BM230" s="187" t="s">
        <v>618</v>
      </c>
    </row>
    <row r="231" spans="1:65" s="2" customFormat="1">
      <c r="A231" s="37"/>
      <c r="B231" s="38"/>
      <c r="C231" s="39"/>
      <c r="D231" s="189" t="s">
        <v>154</v>
      </c>
      <c r="E231" s="39"/>
      <c r="F231" s="190" t="s">
        <v>619</v>
      </c>
      <c r="G231" s="39"/>
      <c r="H231" s="39"/>
      <c r="I231" s="191"/>
      <c r="J231" s="39"/>
      <c r="K231" s="39"/>
      <c r="L231" s="42"/>
      <c r="M231" s="192"/>
      <c r="N231" s="193"/>
      <c r="O231" s="67"/>
      <c r="P231" s="67"/>
      <c r="Q231" s="67"/>
      <c r="R231" s="67"/>
      <c r="S231" s="67"/>
      <c r="T231" s="68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20" t="s">
        <v>154</v>
      </c>
      <c r="AU231" s="20" t="s">
        <v>145</v>
      </c>
    </row>
    <row r="232" spans="1:65" s="13" customFormat="1" ht="33.75">
      <c r="B232" s="194"/>
      <c r="C232" s="195"/>
      <c r="D232" s="196" t="s">
        <v>156</v>
      </c>
      <c r="E232" s="197" t="s">
        <v>19</v>
      </c>
      <c r="F232" s="198" t="s">
        <v>620</v>
      </c>
      <c r="G232" s="195"/>
      <c r="H232" s="199">
        <v>101.58499999999999</v>
      </c>
      <c r="I232" s="200"/>
      <c r="J232" s="195"/>
      <c r="K232" s="195"/>
      <c r="L232" s="201"/>
      <c r="M232" s="202"/>
      <c r="N232" s="203"/>
      <c r="O232" s="203"/>
      <c r="P232" s="203"/>
      <c r="Q232" s="203"/>
      <c r="R232" s="203"/>
      <c r="S232" s="203"/>
      <c r="T232" s="204"/>
      <c r="AT232" s="205" t="s">
        <v>156</v>
      </c>
      <c r="AU232" s="205" t="s">
        <v>145</v>
      </c>
      <c r="AV232" s="13" t="s">
        <v>87</v>
      </c>
      <c r="AW232" s="13" t="s">
        <v>37</v>
      </c>
      <c r="AX232" s="13" t="s">
        <v>77</v>
      </c>
      <c r="AY232" s="205" t="s">
        <v>144</v>
      </c>
    </row>
    <row r="233" spans="1:65" s="13" customFormat="1">
      <c r="B233" s="194"/>
      <c r="C233" s="195"/>
      <c r="D233" s="196" t="s">
        <v>156</v>
      </c>
      <c r="E233" s="197" t="s">
        <v>19</v>
      </c>
      <c r="F233" s="198" t="s">
        <v>621</v>
      </c>
      <c r="G233" s="195"/>
      <c r="H233" s="199">
        <v>1.0269999999999999</v>
      </c>
      <c r="I233" s="200"/>
      <c r="J233" s="195"/>
      <c r="K233" s="195"/>
      <c r="L233" s="201"/>
      <c r="M233" s="202"/>
      <c r="N233" s="203"/>
      <c r="O233" s="203"/>
      <c r="P233" s="203"/>
      <c r="Q233" s="203"/>
      <c r="R233" s="203"/>
      <c r="S233" s="203"/>
      <c r="T233" s="204"/>
      <c r="AT233" s="205" t="s">
        <v>156</v>
      </c>
      <c r="AU233" s="205" t="s">
        <v>145</v>
      </c>
      <c r="AV233" s="13" t="s">
        <v>87</v>
      </c>
      <c r="AW233" s="13" t="s">
        <v>37</v>
      </c>
      <c r="AX233" s="13" t="s">
        <v>77</v>
      </c>
      <c r="AY233" s="205" t="s">
        <v>144</v>
      </c>
    </row>
    <row r="234" spans="1:65" s="13" customFormat="1">
      <c r="B234" s="194"/>
      <c r="C234" s="195"/>
      <c r="D234" s="196" t="s">
        <v>156</v>
      </c>
      <c r="E234" s="197" t="s">
        <v>19</v>
      </c>
      <c r="F234" s="198" t="s">
        <v>622</v>
      </c>
      <c r="G234" s="195"/>
      <c r="H234" s="199">
        <v>17.768000000000001</v>
      </c>
      <c r="I234" s="200"/>
      <c r="J234" s="195"/>
      <c r="K234" s="195"/>
      <c r="L234" s="201"/>
      <c r="M234" s="202"/>
      <c r="N234" s="203"/>
      <c r="O234" s="203"/>
      <c r="P234" s="203"/>
      <c r="Q234" s="203"/>
      <c r="R234" s="203"/>
      <c r="S234" s="203"/>
      <c r="T234" s="204"/>
      <c r="AT234" s="205" t="s">
        <v>156</v>
      </c>
      <c r="AU234" s="205" t="s">
        <v>145</v>
      </c>
      <c r="AV234" s="13" t="s">
        <v>87</v>
      </c>
      <c r="AW234" s="13" t="s">
        <v>37</v>
      </c>
      <c r="AX234" s="13" t="s">
        <v>77</v>
      </c>
      <c r="AY234" s="205" t="s">
        <v>144</v>
      </c>
    </row>
    <row r="235" spans="1:65" s="13" customFormat="1">
      <c r="B235" s="194"/>
      <c r="C235" s="195"/>
      <c r="D235" s="196" t="s">
        <v>156</v>
      </c>
      <c r="E235" s="197" t="s">
        <v>19</v>
      </c>
      <c r="F235" s="198" t="s">
        <v>623</v>
      </c>
      <c r="G235" s="195"/>
      <c r="H235" s="199">
        <v>1.0269999999999999</v>
      </c>
      <c r="I235" s="200"/>
      <c r="J235" s="195"/>
      <c r="K235" s="195"/>
      <c r="L235" s="201"/>
      <c r="M235" s="202"/>
      <c r="N235" s="203"/>
      <c r="O235" s="203"/>
      <c r="P235" s="203"/>
      <c r="Q235" s="203"/>
      <c r="R235" s="203"/>
      <c r="S235" s="203"/>
      <c r="T235" s="204"/>
      <c r="AT235" s="205" t="s">
        <v>156</v>
      </c>
      <c r="AU235" s="205" t="s">
        <v>145</v>
      </c>
      <c r="AV235" s="13" t="s">
        <v>87</v>
      </c>
      <c r="AW235" s="13" t="s">
        <v>37</v>
      </c>
      <c r="AX235" s="13" t="s">
        <v>77</v>
      </c>
      <c r="AY235" s="205" t="s">
        <v>144</v>
      </c>
    </row>
    <row r="236" spans="1:65" s="13" customFormat="1">
      <c r="B236" s="194"/>
      <c r="C236" s="195"/>
      <c r="D236" s="196" t="s">
        <v>156</v>
      </c>
      <c r="E236" s="197" t="s">
        <v>19</v>
      </c>
      <c r="F236" s="198" t="s">
        <v>624</v>
      </c>
      <c r="G236" s="195"/>
      <c r="H236" s="199">
        <v>18.245999999999999</v>
      </c>
      <c r="I236" s="200"/>
      <c r="J236" s="195"/>
      <c r="K236" s="195"/>
      <c r="L236" s="201"/>
      <c r="M236" s="202"/>
      <c r="N236" s="203"/>
      <c r="O236" s="203"/>
      <c r="P236" s="203"/>
      <c r="Q236" s="203"/>
      <c r="R236" s="203"/>
      <c r="S236" s="203"/>
      <c r="T236" s="204"/>
      <c r="AT236" s="205" t="s">
        <v>156</v>
      </c>
      <c r="AU236" s="205" t="s">
        <v>145</v>
      </c>
      <c r="AV236" s="13" t="s">
        <v>87</v>
      </c>
      <c r="AW236" s="13" t="s">
        <v>37</v>
      </c>
      <c r="AX236" s="13" t="s">
        <v>77</v>
      </c>
      <c r="AY236" s="205" t="s">
        <v>144</v>
      </c>
    </row>
    <row r="237" spans="1:65" s="13" customFormat="1">
      <c r="B237" s="194"/>
      <c r="C237" s="195"/>
      <c r="D237" s="196" t="s">
        <v>156</v>
      </c>
      <c r="E237" s="197" t="s">
        <v>19</v>
      </c>
      <c r="F237" s="198" t="s">
        <v>625</v>
      </c>
      <c r="G237" s="195"/>
      <c r="H237" s="199">
        <v>2.6509999999999998</v>
      </c>
      <c r="I237" s="200"/>
      <c r="J237" s="195"/>
      <c r="K237" s="195"/>
      <c r="L237" s="201"/>
      <c r="M237" s="202"/>
      <c r="N237" s="203"/>
      <c r="O237" s="203"/>
      <c r="P237" s="203"/>
      <c r="Q237" s="203"/>
      <c r="R237" s="203"/>
      <c r="S237" s="203"/>
      <c r="T237" s="204"/>
      <c r="AT237" s="205" t="s">
        <v>156</v>
      </c>
      <c r="AU237" s="205" t="s">
        <v>145</v>
      </c>
      <c r="AV237" s="13" t="s">
        <v>87</v>
      </c>
      <c r="AW237" s="13" t="s">
        <v>37</v>
      </c>
      <c r="AX237" s="13" t="s">
        <v>77</v>
      </c>
      <c r="AY237" s="205" t="s">
        <v>144</v>
      </c>
    </row>
    <row r="238" spans="1:65" s="13" customFormat="1">
      <c r="B238" s="194"/>
      <c r="C238" s="195"/>
      <c r="D238" s="196" t="s">
        <v>156</v>
      </c>
      <c r="E238" s="197" t="s">
        <v>19</v>
      </c>
      <c r="F238" s="198" t="s">
        <v>626</v>
      </c>
      <c r="G238" s="195"/>
      <c r="H238" s="199">
        <v>8.8740000000000006</v>
      </c>
      <c r="I238" s="200"/>
      <c r="J238" s="195"/>
      <c r="K238" s="195"/>
      <c r="L238" s="201"/>
      <c r="M238" s="202"/>
      <c r="N238" s="203"/>
      <c r="O238" s="203"/>
      <c r="P238" s="203"/>
      <c r="Q238" s="203"/>
      <c r="R238" s="203"/>
      <c r="S238" s="203"/>
      <c r="T238" s="204"/>
      <c r="AT238" s="205" t="s">
        <v>156</v>
      </c>
      <c r="AU238" s="205" t="s">
        <v>145</v>
      </c>
      <c r="AV238" s="13" t="s">
        <v>87</v>
      </c>
      <c r="AW238" s="13" t="s">
        <v>37</v>
      </c>
      <c r="AX238" s="13" t="s">
        <v>77</v>
      </c>
      <c r="AY238" s="205" t="s">
        <v>144</v>
      </c>
    </row>
    <row r="239" spans="1:65" s="13" customFormat="1">
      <c r="B239" s="194"/>
      <c r="C239" s="195"/>
      <c r="D239" s="196" t="s">
        <v>156</v>
      </c>
      <c r="E239" s="197" t="s">
        <v>19</v>
      </c>
      <c r="F239" s="198" t="s">
        <v>627</v>
      </c>
      <c r="G239" s="195"/>
      <c r="H239" s="199">
        <v>2.6509999999999998</v>
      </c>
      <c r="I239" s="200"/>
      <c r="J239" s="195"/>
      <c r="K239" s="195"/>
      <c r="L239" s="201"/>
      <c r="M239" s="202"/>
      <c r="N239" s="203"/>
      <c r="O239" s="203"/>
      <c r="P239" s="203"/>
      <c r="Q239" s="203"/>
      <c r="R239" s="203"/>
      <c r="S239" s="203"/>
      <c r="T239" s="204"/>
      <c r="AT239" s="205" t="s">
        <v>156</v>
      </c>
      <c r="AU239" s="205" t="s">
        <v>145</v>
      </c>
      <c r="AV239" s="13" t="s">
        <v>87</v>
      </c>
      <c r="AW239" s="13" t="s">
        <v>37</v>
      </c>
      <c r="AX239" s="13" t="s">
        <v>77</v>
      </c>
      <c r="AY239" s="205" t="s">
        <v>144</v>
      </c>
    </row>
    <row r="240" spans="1:65" s="13" customFormat="1">
      <c r="B240" s="194"/>
      <c r="C240" s="195"/>
      <c r="D240" s="196" t="s">
        <v>156</v>
      </c>
      <c r="E240" s="197" t="s">
        <v>19</v>
      </c>
      <c r="F240" s="198" t="s">
        <v>628</v>
      </c>
      <c r="G240" s="195"/>
      <c r="H240" s="199">
        <v>9.2780000000000005</v>
      </c>
      <c r="I240" s="200"/>
      <c r="J240" s="195"/>
      <c r="K240" s="195"/>
      <c r="L240" s="201"/>
      <c r="M240" s="202"/>
      <c r="N240" s="203"/>
      <c r="O240" s="203"/>
      <c r="P240" s="203"/>
      <c r="Q240" s="203"/>
      <c r="R240" s="203"/>
      <c r="S240" s="203"/>
      <c r="T240" s="204"/>
      <c r="AT240" s="205" t="s">
        <v>156</v>
      </c>
      <c r="AU240" s="205" t="s">
        <v>145</v>
      </c>
      <c r="AV240" s="13" t="s">
        <v>87</v>
      </c>
      <c r="AW240" s="13" t="s">
        <v>37</v>
      </c>
      <c r="AX240" s="13" t="s">
        <v>77</v>
      </c>
      <c r="AY240" s="205" t="s">
        <v>144</v>
      </c>
    </row>
    <row r="241" spans="2:51" s="13" customFormat="1">
      <c r="B241" s="194"/>
      <c r="C241" s="195"/>
      <c r="D241" s="196" t="s">
        <v>156</v>
      </c>
      <c r="E241" s="197" t="s">
        <v>19</v>
      </c>
      <c r="F241" s="198" t="s">
        <v>629</v>
      </c>
      <c r="G241" s="195"/>
      <c r="H241" s="199">
        <v>6.0659999999999998</v>
      </c>
      <c r="I241" s="200"/>
      <c r="J241" s="195"/>
      <c r="K241" s="195"/>
      <c r="L241" s="201"/>
      <c r="M241" s="202"/>
      <c r="N241" s="203"/>
      <c r="O241" s="203"/>
      <c r="P241" s="203"/>
      <c r="Q241" s="203"/>
      <c r="R241" s="203"/>
      <c r="S241" s="203"/>
      <c r="T241" s="204"/>
      <c r="AT241" s="205" t="s">
        <v>156</v>
      </c>
      <c r="AU241" s="205" t="s">
        <v>145</v>
      </c>
      <c r="AV241" s="13" t="s">
        <v>87</v>
      </c>
      <c r="AW241" s="13" t="s">
        <v>37</v>
      </c>
      <c r="AX241" s="13" t="s">
        <v>77</v>
      </c>
      <c r="AY241" s="205" t="s">
        <v>144</v>
      </c>
    </row>
    <row r="242" spans="2:51" s="13" customFormat="1">
      <c r="B242" s="194"/>
      <c r="C242" s="195"/>
      <c r="D242" s="196" t="s">
        <v>156</v>
      </c>
      <c r="E242" s="197" t="s">
        <v>19</v>
      </c>
      <c r="F242" s="198" t="s">
        <v>630</v>
      </c>
      <c r="G242" s="195"/>
      <c r="H242" s="199">
        <v>17.719000000000001</v>
      </c>
      <c r="I242" s="200"/>
      <c r="J242" s="195"/>
      <c r="K242" s="195"/>
      <c r="L242" s="201"/>
      <c r="M242" s="202"/>
      <c r="N242" s="203"/>
      <c r="O242" s="203"/>
      <c r="P242" s="203"/>
      <c r="Q242" s="203"/>
      <c r="R242" s="203"/>
      <c r="S242" s="203"/>
      <c r="T242" s="204"/>
      <c r="AT242" s="205" t="s">
        <v>156</v>
      </c>
      <c r="AU242" s="205" t="s">
        <v>145</v>
      </c>
      <c r="AV242" s="13" t="s">
        <v>87</v>
      </c>
      <c r="AW242" s="13" t="s">
        <v>37</v>
      </c>
      <c r="AX242" s="13" t="s">
        <v>77</v>
      </c>
      <c r="AY242" s="205" t="s">
        <v>144</v>
      </c>
    </row>
    <row r="243" spans="2:51" s="13" customFormat="1">
      <c r="B243" s="194"/>
      <c r="C243" s="195"/>
      <c r="D243" s="196" t="s">
        <v>156</v>
      </c>
      <c r="E243" s="197" t="s">
        <v>19</v>
      </c>
      <c r="F243" s="198" t="s">
        <v>631</v>
      </c>
      <c r="G243" s="195"/>
      <c r="H243" s="199">
        <v>6.093</v>
      </c>
      <c r="I243" s="200"/>
      <c r="J243" s="195"/>
      <c r="K243" s="195"/>
      <c r="L243" s="201"/>
      <c r="M243" s="202"/>
      <c r="N243" s="203"/>
      <c r="O243" s="203"/>
      <c r="P243" s="203"/>
      <c r="Q243" s="203"/>
      <c r="R243" s="203"/>
      <c r="S243" s="203"/>
      <c r="T243" s="204"/>
      <c r="AT243" s="205" t="s">
        <v>156</v>
      </c>
      <c r="AU243" s="205" t="s">
        <v>145</v>
      </c>
      <c r="AV243" s="13" t="s">
        <v>87</v>
      </c>
      <c r="AW243" s="13" t="s">
        <v>37</v>
      </c>
      <c r="AX243" s="13" t="s">
        <v>77</v>
      </c>
      <c r="AY243" s="205" t="s">
        <v>144</v>
      </c>
    </row>
    <row r="244" spans="2:51" s="13" customFormat="1">
      <c r="B244" s="194"/>
      <c r="C244" s="195"/>
      <c r="D244" s="196" t="s">
        <v>156</v>
      </c>
      <c r="E244" s="197" t="s">
        <v>19</v>
      </c>
      <c r="F244" s="198" t="s">
        <v>632</v>
      </c>
      <c r="G244" s="195"/>
      <c r="H244" s="199">
        <v>18.164999999999999</v>
      </c>
      <c r="I244" s="200"/>
      <c r="J244" s="195"/>
      <c r="K244" s="195"/>
      <c r="L244" s="201"/>
      <c r="M244" s="202"/>
      <c r="N244" s="203"/>
      <c r="O244" s="203"/>
      <c r="P244" s="203"/>
      <c r="Q244" s="203"/>
      <c r="R244" s="203"/>
      <c r="S244" s="203"/>
      <c r="T244" s="204"/>
      <c r="AT244" s="205" t="s">
        <v>156</v>
      </c>
      <c r="AU244" s="205" t="s">
        <v>145</v>
      </c>
      <c r="AV244" s="13" t="s">
        <v>87</v>
      </c>
      <c r="AW244" s="13" t="s">
        <v>37</v>
      </c>
      <c r="AX244" s="13" t="s">
        <v>77</v>
      </c>
      <c r="AY244" s="205" t="s">
        <v>144</v>
      </c>
    </row>
    <row r="245" spans="2:51" s="13" customFormat="1">
      <c r="B245" s="194"/>
      <c r="C245" s="195"/>
      <c r="D245" s="196" t="s">
        <v>156</v>
      </c>
      <c r="E245" s="197" t="s">
        <v>19</v>
      </c>
      <c r="F245" s="198" t="s">
        <v>633</v>
      </c>
      <c r="G245" s="195"/>
      <c r="H245" s="199">
        <v>2.4209999999999998</v>
      </c>
      <c r="I245" s="200"/>
      <c r="J245" s="195"/>
      <c r="K245" s="195"/>
      <c r="L245" s="201"/>
      <c r="M245" s="202"/>
      <c r="N245" s="203"/>
      <c r="O245" s="203"/>
      <c r="P245" s="203"/>
      <c r="Q245" s="203"/>
      <c r="R245" s="203"/>
      <c r="S245" s="203"/>
      <c r="T245" s="204"/>
      <c r="AT245" s="205" t="s">
        <v>156</v>
      </c>
      <c r="AU245" s="205" t="s">
        <v>145</v>
      </c>
      <c r="AV245" s="13" t="s">
        <v>87</v>
      </c>
      <c r="AW245" s="13" t="s">
        <v>37</v>
      </c>
      <c r="AX245" s="13" t="s">
        <v>77</v>
      </c>
      <c r="AY245" s="205" t="s">
        <v>144</v>
      </c>
    </row>
    <row r="246" spans="2:51" s="13" customFormat="1">
      <c r="B246" s="194"/>
      <c r="C246" s="195"/>
      <c r="D246" s="196" t="s">
        <v>156</v>
      </c>
      <c r="E246" s="197" t="s">
        <v>19</v>
      </c>
      <c r="F246" s="198" t="s">
        <v>634</v>
      </c>
      <c r="G246" s="195"/>
      <c r="H246" s="199">
        <v>17.757000000000001</v>
      </c>
      <c r="I246" s="200"/>
      <c r="J246" s="195"/>
      <c r="K246" s="195"/>
      <c r="L246" s="201"/>
      <c r="M246" s="202"/>
      <c r="N246" s="203"/>
      <c r="O246" s="203"/>
      <c r="P246" s="203"/>
      <c r="Q246" s="203"/>
      <c r="R246" s="203"/>
      <c r="S246" s="203"/>
      <c r="T246" s="204"/>
      <c r="AT246" s="205" t="s">
        <v>156</v>
      </c>
      <c r="AU246" s="205" t="s">
        <v>145</v>
      </c>
      <c r="AV246" s="13" t="s">
        <v>87</v>
      </c>
      <c r="AW246" s="13" t="s">
        <v>37</v>
      </c>
      <c r="AX246" s="13" t="s">
        <v>77</v>
      </c>
      <c r="AY246" s="205" t="s">
        <v>144</v>
      </c>
    </row>
    <row r="247" spans="2:51" s="13" customFormat="1">
      <c r="B247" s="194"/>
      <c r="C247" s="195"/>
      <c r="D247" s="196" t="s">
        <v>156</v>
      </c>
      <c r="E247" s="197" t="s">
        <v>19</v>
      </c>
      <c r="F247" s="198" t="s">
        <v>635</v>
      </c>
      <c r="G247" s="195"/>
      <c r="H247" s="199">
        <v>2.34</v>
      </c>
      <c r="I247" s="200"/>
      <c r="J247" s="195"/>
      <c r="K247" s="195"/>
      <c r="L247" s="201"/>
      <c r="M247" s="202"/>
      <c r="N247" s="203"/>
      <c r="O247" s="203"/>
      <c r="P247" s="203"/>
      <c r="Q247" s="203"/>
      <c r="R247" s="203"/>
      <c r="S247" s="203"/>
      <c r="T247" s="204"/>
      <c r="AT247" s="205" t="s">
        <v>156</v>
      </c>
      <c r="AU247" s="205" t="s">
        <v>145</v>
      </c>
      <c r="AV247" s="13" t="s">
        <v>87</v>
      </c>
      <c r="AW247" s="13" t="s">
        <v>37</v>
      </c>
      <c r="AX247" s="13" t="s">
        <v>77</v>
      </c>
      <c r="AY247" s="205" t="s">
        <v>144</v>
      </c>
    </row>
    <row r="248" spans="2:51" s="13" customFormat="1">
      <c r="B248" s="194"/>
      <c r="C248" s="195"/>
      <c r="D248" s="196" t="s">
        <v>156</v>
      </c>
      <c r="E248" s="197" t="s">
        <v>19</v>
      </c>
      <c r="F248" s="198" t="s">
        <v>636</v>
      </c>
      <c r="G248" s="195"/>
      <c r="H248" s="199">
        <v>18.164999999999999</v>
      </c>
      <c r="I248" s="200"/>
      <c r="J248" s="195"/>
      <c r="K248" s="195"/>
      <c r="L248" s="201"/>
      <c r="M248" s="202"/>
      <c r="N248" s="203"/>
      <c r="O248" s="203"/>
      <c r="P248" s="203"/>
      <c r="Q248" s="203"/>
      <c r="R248" s="203"/>
      <c r="S248" s="203"/>
      <c r="T248" s="204"/>
      <c r="AT248" s="205" t="s">
        <v>156</v>
      </c>
      <c r="AU248" s="205" t="s">
        <v>145</v>
      </c>
      <c r="AV248" s="13" t="s">
        <v>87</v>
      </c>
      <c r="AW248" s="13" t="s">
        <v>37</v>
      </c>
      <c r="AX248" s="13" t="s">
        <v>77</v>
      </c>
      <c r="AY248" s="205" t="s">
        <v>144</v>
      </c>
    </row>
    <row r="249" spans="2:51" s="13" customFormat="1">
      <c r="B249" s="194"/>
      <c r="C249" s="195"/>
      <c r="D249" s="196" t="s">
        <v>156</v>
      </c>
      <c r="E249" s="197" t="s">
        <v>19</v>
      </c>
      <c r="F249" s="198" t="s">
        <v>637</v>
      </c>
      <c r="G249" s="195"/>
      <c r="H249" s="199">
        <v>2.6509999999999998</v>
      </c>
      <c r="I249" s="200"/>
      <c r="J249" s="195"/>
      <c r="K249" s="195"/>
      <c r="L249" s="201"/>
      <c r="M249" s="202"/>
      <c r="N249" s="203"/>
      <c r="O249" s="203"/>
      <c r="P249" s="203"/>
      <c r="Q249" s="203"/>
      <c r="R249" s="203"/>
      <c r="S249" s="203"/>
      <c r="T249" s="204"/>
      <c r="AT249" s="205" t="s">
        <v>156</v>
      </c>
      <c r="AU249" s="205" t="s">
        <v>145</v>
      </c>
      <c r="AV249" s="13" t="s">
        <v>87</v>
      </c>
      <c r="AW249" s="13" t="s">
        <v>37</v>
      </c>
      <c r="AX249" s="13" t="s">
        <v>77</v>
      </c>
      <c r="AY249" s="205" t="s">
        <v>144</v>
      </c>
    </row>
    <row r="250" spans="2:51" s="13" customFormat="1">
      <c r="B250" s="194"/>
      <c r="C250" s="195"/>
      <c r="D250" s="196" t="s">
        <v>156</v>
      </c>
      <c r="E250" s="197" t="s">
        <v>19</v>
      </c>
      <c r="F250" s="198" t="s">
        <v>638</v>
      </c>
      <c r="G250" s="195"/>
      <c r="H250" s="199">
        <v>8.8740000000000006</v>
      </c>
      <c r="I250" s="200"/>
      <c r="J250" s="195"/>
      <c r="K250" s="195"/>
      <c r="L250" s="201"/>
      <c r="M250" s="202"/>
      <c r="N250" s="203"/>
      <c r="O250" s="203"/>
      <c r="P250" s="203"/>
      <c r="Q250" s="203"/>
      <c r="R250" s="203"/>
      <c r="S250" s="203"/>
      <c r="T250" s="204"/>
      <c r="AT250" s="205" t="s">
        <v>156</v>
      </c>
      <c r="AU250" s="205" t="s">
        <v>145</v>
      </c>
      <c r="AV250" s="13" t="s">
        <v>87</v>
      </c>
      <c r="AW250" s="13" t="s">
        <v>37</v>
      </c>
      <c r="AX250" s="13" t="s">
        <v>77</v>
      </c>
      <c r="AY250" s="205" t="s">
        <v>144</v>
      </c>
    </row>
    <row r="251" spans="2:51" s="13" customFormat="1">
      <c r="B251" s="194"/>
      <c r="C251" s="195"/>
      <c r="D251" s="196" t="s">
        <v>156</v>
      </c>
      <c r="E251" s="197" t="s">
        <v>19</v>
      </c>
      <c r="F251" s="198" t="s">
        <v>639</v>
      </c>
      <c r="G251" s="195"/>
      <c r="H251" s="199">
        <v>2.7320000000000002</v>
      </c>
      <c r="I251" s="200"/>
      <c r="J251" s="195"/>
      <c r="K251" s="195"/>
      <c r="L251" s="201"/>
      <c r="M251" s="202"/>
      <c r="N251" s="203"/>
      <c r="O251" s="203"/>
      <c r="P251" s="203"/>
      <c r="Q251" s="203"/>
      <c r="R251" s="203"/>
      <c r="S251" s="203"/>
      <c r="T251" s="204"/>
      <c r="AT251" s="205" t="s">
        <v>156</v>
      </c>
      <c r="AU251" s="205" t="s">
        <v>145</v>
      </c>
      <c r="AV251" s="13" t="s">
        <v>87</v>
      </c>
      <c r="AW251" s="13" t="s">
        <v>37</v>
      </c>
      <c r="AX251" s="13" t="s">
        <v>77</v>
      </c>
      <c r="AY251" s="205" t="s">
        <v>144</v>
      </c>
    </row>
    <row r="252" spans="2:51" s="13" customFormat="1">
      <c r="B252" s="194"/>
      <c r="C252" s="195"/>
      <c r="D252" s="196" t="s">
        <v>156</v>
      </c>
      <c r="E252" s="197" t="s">
        <v>19</v>
      </c>
      <c r="F252" s="198" t="s">
        <v>640</v>
      </c>
      <c r="G252" s="195"/>
      <c r="H252" s="199">
        <v>9.3770000000000007</v>
      </c>
      <c r="I252" s="200"/>
      <c r="J252" s="195"/>
      <c r="K252" s="195"/>
      <c r="L252" s="201"/>
      <c r="M252" s="202"/>
      <c r="N252" s="203"/>
      <c r="O252" s="203"/>
      <c r="P252" s="203"/>
      <c r="Q252" s="203"/>
      <c r="R252" s="203"/>
      <c r="S252" s="203"/>
      <c r="T252" s="204"/>
      <c r="AT252" s="205" t="s">
        <v>156</v>
      </c>
      <c r="AU252" s="205" t="s">
        <v>145</v>
      </c>
      <c r="AV252" s="13" t="s">
        <v>87</v>
      </c>
      <c r="AW252" s="13" t="s">
        <v>37</v>
      </c>
      <c r="AX252" s="13" t="s">
        <v>77</v>
      </c>
      <c r="AY252" s="205" t="s">
        <v>144</v>
      </c>
    </row>
    <row r="253" spans="2:51" s="13" customFormat="1">
      <c r="B253" s="194"/>
      <c r="C253" s="195"/>
      <c r="D253" s="196" t="s">
        <v>156</v>
      </c>
      <c r="E253" s="197" t="s">
        <v>19</v>
      </c>
      <c r="F253" s="198" t="s">
        <v>641</v>
      </c>
      <c r="G253" s="195"/>
      <c r="H253" s="199">
        <v>3.1819999999999999</v>
      </c>
      <c r="I253" s="200"/>
      <c r="J253" s="195"/>
      <c r="K253" s="195"/>
      <c r="L253" s="201"/>
      <c r="M253" s="202"/>
      <c r="N253" s="203"/>
      <c r="O253" s="203"/>
      <c r="P253" s="203"/>
      <c r="Q253" s="203"/>
      <c r="R253" s="203"/>
      <c r="S253" s="203"/>
      <c r="T253" s="204"/>
      <c r="AT253" s="205" t="s">
        <v>156</v>
      </c>
      <c r="AU253" s="205" t="s">
        <v>145</v>
      </c>
      <c r="AV253" s="13" t="s">
        <v>87</v>
      </c>
      <c r="AW253" s="13" t="s">
        <v>37</v>
      </c>
      <c r="AX253" s="13" t="s">
        <v>77</v>
      </c>
      <c r="AY253" s="205" t="s">
        <v>144</v>
      </c>
    </row>
    <row r="254" spans="2:51" s="13" customFormat="1">
      <c r="B254" s="194"/>
      <c r="C254" s="195"/>
      <c r="D254" s="196" t="s">
        <v>156</v>
      </c>
      <c r="E254" s="197" t="s">
        <v>19</v>
      </c>
      <c r="F254" s="198" t="s">
        <v>642</v>
      </c>
      <c r="G254" s="195"/>
      <c r="H254" s="199">
        <v>13.718</v>
      </c>
      <c r="I254" s="200"/>
      <c r="J254" s="195"/>
      <c r="K254" s="195"/>
      <c r="L254" s="201"/>
      <c r="M254" s="202"/>
      <c r="N254" s="203"/>
      <c r="O254" s="203"/>
      <c r="P254" s="203"/>
      <c r="Q254" s="203"/>
      <c r="R254" s="203"/>
      <c r="S254" s="203"/>
      <c r="T254" s="204"/>
      <c r="AT254" s="205" t="s">
        <v>156</v>
      </c>
      <c r="AU254" s="205" t="s">
        <v>145</v>
      </c>
      <c r="AV254" s="13" t="s">
        <v>87</v>
      </c>
      <c r="AW254" s="13" t="s">
        <v>37</v>
      </c>
      <c r="AX254" s="13" t="s">
        <v>77</v>
      </c>
      <c r="AY254" s="205" t="s">
        <v>144</v>
      </c>
    </row>
    <row r="255" spans="2:51" s="13" customFormat="1">
      <c r="B255" s="194"/>
      <c r="C255" s="195"/>
      <c r="D255" s="196" t="s">
        <v>156</v>
      </c>
      <c r="E255" s="197" t="s">
        <v>19</v>
      </c>
      <c r="F255" s="198" t="s">
        <v>643</v>
      </c>
      <c r="G255" s="195"/>
      <c r="H255" s="199">
        <v>2.4750000000000001</v>
      </c>
      <c r="I255" s="200"/>
      <c r="J255" s="195"/>
      <c r="K255" s="195"/>
      <c r="L255" s="201"/>
      <c r="M255" s="202"/>
      <c r="N255" s="203"/>
      <c r="O255" s="203"/>
      <c r="P255" s="203"/>
      <c r="Q255" s="203"/>
      <c r="R255" s="203"/>
      <c r="S255" s="203"/>
      <c r="T255" s="204"/>
      <c r="AT255" s="205" t="s">
        <v>156</v>
      </c>
      <c r="AU255" s="205" t="s">
        <v>145</v>
      </c>
      <c r="AV255" s="13" t="s">
        <v>87</v>
      </c>
      <c r="AW255" s="13" t="s">
        <v>37</v>
      </c>
      <c r="AX255" s="13" t="s">
        <v>77</v>
      </c>
      <c r="AY255" s="205" t="s">
        <v>144</v>
      </c>
    </row>
    <row r="256" spans="2:51" s="13" customFormat="1">
      <c r="B256" s="194"/>
      <c r="C256" s="195"/>
      <c r="D256" s="196" t="s">
        <v>156</v>
      </c>
      <c r="E256" s="197" t="s">
        <v>19</v>
      </c>
      <c r="F256" s="198" t="s">
        <v>644</v>
      </c>
      <c r="G256" s="195"/>
      <c r="H256" s="199">
        <v>9.2550000000000008</v>
      </c>
      <c r="I256" s="200"/>
      <c r="J256" s="195"/>
      <c r="K256" s="195"/>
      <c r="L256" s="201"/>
      <c r="M256" s="202"/>
      <c r="N256" s="203"/>
      <c r="O256" s="203"/>
      <c r="P256" s="203"/>
      <c r="Q256" s="203"/>
      <c r="R256" s="203"/>
      <c r="S256" s="203"/>
      <c r="T256" s="204"/>
      <c r="AT256" s="205" t="s">
        <v>156</v>
      </c>
      <c r="AU256" s="205" t="s">
        <v>145</v>
      </c>
      <c r="AV256" s="13" t="s">
        <v>87</v>
      </c>
      <c r="AW256" s="13" t="s">
        <v>37</v>
      </c>
      <c r="AX256" s="13" t="s">
        <v>77</v>
      </c>
      <c r="AY256" s="205" t="s">
        <v>144</v>
      </c>
    </row>
    <row r="257" spans="1:65" s="13" customFormat="1">
      <c r="B257" s="194"/>
      <c r="C257" s="195"/>
      <c r="D257" s="196" t="s">
        <v>156</v>
      </c>
      <c r="E257" s="197" t="s">
        <v>19</v>
      </c>
      <c r="F257" s="198" t="s">
        <v>645</v>
      </c>
      <c r="G257" s="195"/>
      <c r="H257" s="199">
        <v>6.5519999999999996</v>
      </c>
      <c r="I257" s="200"/>
      <c r="J257" s="195"/>
      <c r="K257" s="195"/>
      <c r="L257" s="201"/>
      <c r="M257" s="202"/>
      <c r="N257" s="203"/>
      <c r="O257" s="203"/>
      <c r="P257" s="203"/>
      <c r="Q257" s="203"/>
      <c r="R257" s="203"/>
      <c r="S257" s="203"/>
      <c r="T257" s="204"/>
      <c r="AT257" s="205" t="s">
        <v>156</v>
      </c>
      <c r="AU257" s="205" t="s">
        <v>145</v>
      </c>
      <c r="AV257" s="13" t="s">
        <v>87</v>
      </c>
      <c r="AW257" s="13" t="s">
        <v>37</v>
      </c>
      <c r="AX257" s="13" t="s">
        <v>77</v>
      </c>
      <c r="AY257" s="205" t="s">
        <v>144</v>
      </c>
    </row>
    <row r="258" spans="1:65" s="13" customFormat="1" ht="22.5">
      <c r="B258" s="194"/>
      <c r="C258" s="195"/>
      <c r="D258" s="196" t="s">
        <v>156</v>
      </c>
      <c r="E258" s="197" t="s">
        <v>19</v>
      </c>
      <c r="F258" s="198" t="s">
        <v>646</v>
      </c>
      <c r="G258" s="195"/>
      <c r="H258" s="199">
        <v>22.305</v>
      </c>
      <c r="I258" s="200"/>
      <c r="J258" s="195"/>
      <c r="K258" s="195"/>
      <c r="L258" s="201"/>
      <c r="M258" s="202"/>
      <c r="N258" s="203"/>
      <c r="O258" s="203"/>
      <c r="P258" s="203"/>
      <c r="Q258" s="203"/>
      <c r="R258" s="203"/>
      <c r="S258" s="203"/>
      <c r="T258" s="204"/>
      <c r="AT258" s="205" t="s">
        <v>156</v>
      </c>
      <c r="AU258" s="205" t="s">
        <v>145</v>
      </c>
      <c r="AV258" s="13" t="s">
        <v>87</v>
      </c>
      <c r="AW258" s="13" t="s">
        <v>37</v>
      </c>
      <c r="AX258" s="13" t="s">
        <v>77</v>
      </c>
      <c r="AY258" s="205" t="s">
        <v>144</v>
      </c>
    </row>
    <row r="259" spans="1:65" s="13" customFormat="1">
      <c r="B259" s="194"/>
      <c r="C259" s="195"/>
      <c r="D259" s="196" t="s">
        <v>156</v>
      </c>
      <c r="E259" s="197" t="s">
        <v>19</v>
      </c>
      <c r="F259" s="198" t="s">
        <v>647</v>
      </c>
      <c r="G259" s="195"/>
      <c r="H259" s="199">
        <v>6.0709999999999997</v>
      </c>
      <c r="I259" s="200"/>
      <c r="J259" s="195"/>
      <c r="K259" s="195"/>
      <c r="L259" s="201"/>
      <c r="M259" s="202"/>
      <c r="N259" s="203"/>
      <c r="O259" s="203"/>
      <c r="P259" s="203"/>
      <c r="Q259" s="203"/>
      <c r="R259" s="203"/>
      <c r="S259" s="203"/>
      <c r="T259" s="204"/>
      <c r="AT259" s="205" t="s">
        <v>156</v>
      </c>
      <c r="AU259" s="205" t="s">
        <v>145</v>
      </c>
      <c r="AV259" s="13" t="s">
        <v>87</v>
      </c>
      <c r="AW259" s="13" t="s">
        <v>37</v>
      </c>
      <c r="AX259" s="13" t="s">
        <v>77</v>
      </c>
      <c r="AY259" s="205" t="s">
        <v>144</v>
      </c>
    </row>
    <row r="260" spans="1:65" s="13" customFormat="1">
      <c r="B260" s="194"/>
      <c r="C260" s="195"/>
      <c r="D260" s="196" t="s">
        <v>156</v>
      </c>
      <c r="E260" s="197" t="s">
        <v>19</v>
      </c>
      <c r="F260" s="198" t="s">
        <v>648</v>
      </c>
      <c r="G260" s="195"/>
      <c r="H260" s="199">
        <v>16.135000000000002</v>
      </c>
      <c r="I260" s="200"/>
      <c r="J260" s="195"/>
      <c r="K260" s="195"/>
      <c r="L260" s="201"/>
      <c r="M260" s="202"/>
      <c r="N260" s="203"/>
      <c r="O260" s="203"/>
      <c r="P260" s="203"/>
      <c r="Q260" s="203"/>
      <c r="R260" s="203"/>
      <c r="S260" s="203"/>
      <c r="T260" s="204"/>
      <c r="AT260" s="205" t="s">
        <v>156</v>
      </c>
      <c r="AU260" s="205" t="s">
        <v>145</v>
      </c>
      <c r="AV260" s="13" t="s">
        <v>87</v>
      </c>
      <c r="AW260" s="13" t="s">
        <v>37</v>
      </c>
      <c r="AX260" s="13" t="s">
        <v>77</v>
      </c>
      <c r="AY260" s="205" t="s">
        <v>144</v>
      </c>
    </row>
    <row r="261" spans="1:65" s="14" customFormat="1">
      <c r="B261" s="206"/>
      <c r="C261" s="207"/>
      <c r="D261" s="196" t="s">
        <v>156</v>
      </c>
      <c r="E261" s="208" t="s">
        <v>19</v>
      </c>
      <c r="F261" s="209" t="s">
        <v>158</v>
      </c>
      <c r="G261" s="207"/>
      <c r="H261" s="210">
        <v>355.16000000000014</v>
      </c>
      <c r="I261" s="211"/>
      <c r="J261" s="207"/>
      <c r="K261" s="207"/>
      <c r="L261" s="212"/>
      <c r="M261" s="213"/>
      <c r="N261" s="214"/>
      <c r="O261" s="214"/>
      <c r="P261" s="214"/>
      <c r="Q261" s="214"/>
      <c r="R261" s="214"/>
      <c r="S261" s="214"/>
      <c r="T261" s="215"/>
      <c r="AT261" s="216" t="s">
        <v>156</v>
      </c>
      <c r="AU261" s="216" t="s">
        <v>145</v>
      </c>
      <c r="AV261" s="14" t="s">
        <v>152</v>
      </c>
      <c r="AW261" s="14" t="s">
        <v>37</v>
      </c>
      <c r="AX261" s="14" t="s">
        <v>85</v>
      </c>
      <c r="AY261" s="216" t="s">
        <v>144</v>
      </c>
    </row>
    <row r="262" spans="1:65" s="2" customFormat="1" ht="49.15" customHeight="1">
      <c r="A262" s="37"/>
      <c r="B262" s="38"/>
      <c r="C262" s="176" t="s">
        <v>221</v>
      </c>
      <c r="D262" s="176" t="s">
        <v>147</v>
      </c>
      <c r="E262" s="177" t="s">
        <v>649</v>
      </c>
      <c r="F262" s="178" t="s">
        <v>650</v>
      </c>
      <c r="G262" s="179" t="s">
        <v>172</v>
      </c>
      <c r="H262" s="180">
        <v>150.66</v>
      </c>
      <c r="I262" s="181"/>
      <c r="J262" s="182">
        <f>ROUND(I262*H262,2)</f>
        <v>0</v>
      </c>
      <c r="K262" s="178" t="s">
        <v>151</v>
      </c>
      <c r="L262" s="42"/>
      <c r="M262" s="183" t="s">
        <v>19</v>
      </c>
      <c r="N262" s="184" t="s">
        <v>48</v>
      </c>
      <c r="O262" s="67"/>
      <c r="P262" s="185">
        <f>O262*H262</f>
        <v>0</v>
      </c>
      <c r="Q262" s="185">
        <v>2.1899999999999999E-2</v>
      </c>
      <c r="R262" s="185">
        <f>Q262*H262</f>
        <v>3.2994539999999999</v>
      </c>
      <c r="S262" s="185">
        <v>0</v>
      </c>
      <c r="T262" s="186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7" t="s">
        <v>152</v>
      </c>
      <c r="AT262" s="187" t="s">
        <v>147</v>
      </c>
      <c r="AU262" s="187" t="s">
        <v>145</v>
      </c>
      <c r="AY262" s="20" t="s">
        <v>144</v>
      </c>
      <c r="BE262" s="188">
        <f>IF(N262="základní",J262,0)</f>
        <v>0</v>
      </c>
      <c r="BF262" s="188">
        <f>IF(N262="snížená",J262,0)</f>
        <v>0</v>
      </c>
      <c r="BG262" s="188">
        <f>IF(N262="zákl. přenesená",J262,0)</f>
        <v>0</v>
      </c>
      <c r="BH262" s="188">
        <f>IF(N262="sníž. přenesená",J262,0)</f>
        <v>0</v>
      </c>
      <c r="BI262" s="188">
        <f>IF(N262="nulová",J262,0)</f>
        <v>0</v>
      </c>
      <c r="BJ262" s="20" t="s">
        <v>85</v>
      </c>
      <c r="BK262" s="188">
        <f>ROUND(I262*H262,2)</f>
        <v>0</v>
      </c>
      <c r="BL262" s="20" t="s">
        <v>152</v>
      </c>
      <c r="BM262" s="187" t="s">
        <v>651</v>
      </c>
    </row>
    <row r="263" spans="1:65" s="2" customFormat="1">
      <c r="A263" s="37"/>
      <c r="B263" s="38"/>
      <c r="C263" s="39"/>
      <c r="D263" s="189" t="s">
        <v>154</v>
      </c>
      <c r="E263" s="39"/>
      <c r="F263" s="190" t="s">
        <v>652</v>
      </c>
      <c r="G263" s="39"/>
      <c r="H263" s="39"/>
      <c r="I263" s="191"/>
      <c r="J263" s="39"/>
      <c r="K263" s="39"/>
      <c r="L263" s="42"/>
      <c r="M263" s="192"/>
      <c r="N263" s="193"/>
      <c r="O263" s="67"/>
      <c r="P263" s="67"/>
      <c r="Q263" s="67"/>
      <c r="R263" s="67"/>
      <c r="S263" s="67"/>
      <c r="T263" s="68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20" t="s">
        <v>154</v>
      </c>
      <c r="AU263" s="20" t="s">
        <v>145</v>
      </c>
    </row>
    <row r="264" spans="1:65" s="13" customFormat="1">
      <c r="B264" s="194"/>
      <c r="C264" s="195"/>
      <c r="D264" s="196" t="s">
        <v>156</v>
      </c>
      <c r="E264" s="197" t="s">
        <v>19</v>
      </c>
      <c r="F264" s="198" t="s">
        <v>653</v>
      </c>
      <c r="G264" s="195"/>
      <c r="H264" s="199">
        <v>11.53</v>
      </c>
      <c r="I264" s="200"/>
      <c r="J264" s="195"/>
      <c r="K264" s="195"/>
      <c r="L264" s="201"/>
      <c r="M264" s="202"/>
      <c r="N264" s="203"/>
      <c r="O264" s="203"/>
      <c r="P264" s="203"/>
      <c r="Q264" s="203"/>
      <c r="R264" s="203"/>
      <c r="S264" s="203"/>
      <c r="T264" s="204"/>
      <c r="AT264" s="205" t="s">
        <v>156</v>
      </c>
      <c r="AU264" s="205" t="s">
        <v>145</v>
      </c>
      <c r="AV264" s="13" t="s">
        <v>87</v>
      </c>
      <c r="AW264" s="13" t="s">
        <v>37</v>
      </c>
      <c r="AX264" s="13" t="s">
        <v>77</v>
      </c>
      <c r="AY264" s="205" t="s">
        <v>144</v>
      </c>
    </row>
    <row r="265" spans="1:65" s="13" customFormat="1">
      <c r="B265" s="194"/>
      <c r="C265" s="195"/>
      <c r="D265" s="196" t="s">
        <v>156</v>
      </c>
      <c r="E265" s="197" t="s">
        <v>19</v>
      </c>
      <c r="F265" s="198" t="s">
        <v>654</v>
      </c>
      <c r="G265" s="195"/>
      <c r="H265" s="199">
        <v>11.57</v>
      </c>
      <c r="I265" s="200"/>
      <c r="J265" s="195"/>
      <c r="K265" s="195"/>
      <c r="L265" s="201"/>
      <c r="M265" s="202"/>
      <c r="N265" s="203"/>
      <c r="O265" s="203"/>
      <c r="P265" s="203"/>
      <c r="Q265" s="203"/>
      <c r="R265" s="203"/>
      <c r="S265" s="203"/>
      <c r="T265" s="204"/>
      <c r="AT265" s="205" t="s">
        <v>156</v>
      </c>
      <c r="AU265" s="205" t="s">
        <v>145</v>
      </c>
      <c r="AV265" s="13" t="s">
        <v>87</v>
      </c>
      <c r="AW265" s="13" t="s">
        <v>37</v>
      </c>
      <c r="AX265" s="13" t="s">
        <v>77</v>
      </c>
      <c r="AY265" s="205" t="s">
        <v>144</v>
      </c>
    </row>
    <row r="266" spans="1:65" s="13" customFormat="1">
      <c r="B266" s="194"/>
      <c r="C266" s="195"/>
      <c r="D266" s="196" t="s">
        <v>156</v>
      </c>
      <c r="E266" s="197" t="s">
        <v>19</v>
      </c>
      <c r="F266" s="198" t="s">
        <v>655</v>
      </c>
      <c r="G266" s="195"/>
      <c r="H266" s="199">
        <v>11.53</v>
      </c>
      <c r="I266" s="200"/>
      <c r="J266" s="195"/>
      <c r="K266" s="195"/>
      <c r="L266" s="201"/>
      <c r="M266" s="202"/>
      <c r="N266" s="203"/>
      <c r="O266" s="203"/>
      <c r="P266" s="203"/>
      <c r="Q266" s="203"/>
      <c r="R266" s="203"/>
      <c r="S266" s="203"/>
      <c r="T266" s="204"/>
      <c r="AT266" s="205" t="s">
        <v>156</v>
      </c>
      <c r="AU266" s="205" t="s">
        <v>145</v>
      </c>
      <c r="AV266" s="13" t="s">
        <v>87</v>
      </c>
      <c r="AW266" s="13" t="s">
        <v>37</v>
      </c>
      <c r="AX266" s="13" t="s">
        <v>77</v>
      </c>
      <c r="AY266" s="205" t="s">
        <v>144</v>
      </c>
    </row>
    <row r="267" spans="1:65" s="13" customFormat="1">
      <c r="B267" s="194"/>
      <c r="C267" s="195"/>
      <c r="D267" s="196" t="s">
        <v>156</v>
      </c>
      <c r="E267" s="197" t="s">
        <v>19</v>
      </c>
      <c r="F267" s="198" t="s">
        <v>656</v>
      </c>
      <c r="G267" s="195"/>
      <c r="H267" s="199">
        <v>11.52</v>
      </c>
      <c r="I267" s="200"/>
      <c r="J267" s="195"/>
      <c r="K267" s="195"/>
      <c r="L267" s="201"/>
      <c r="M267" s="202"/>
      <c r="N267" s="203"/>
      <c r="O267" s="203"/>
      <c r="P267" s="203"/>
      <c r="Q267" s="203"/>
      <c r="R267" s="203"/>
      <c r="S267" s="203"/>
      <c r="T267" s="204"/>
      <c r="AT267" s="205" t="s">
        <v>156</v>
      </c>
      <c r="AU267" s="205" t="s">
        <v>145</v>
      </c>
      <c r="AV267" s="13" t="s">
        <v>87</v>
      </c>
      <c r="AW267" s="13" t="s">
        <v>37</v>
      </c>
      <c r="AX267" s="13" t="s">
        <v>77</v>
      </c>
      <c r="AY267" s="205" t="s">
        <v>144</v>
      </c>
    </row>
    <row r="268" spans="1:65" s="13" customFormat="1">
      <c r="B268" s="194"/>
      <c r="C268" s="195"/>
      <c r="D268" s="196" t="s">
        <v>156</v>
      </c>
      <c r="E268" s="197" t="s">
        <v>19</v>
      </c>
      <c r="F268" s="198" t="s">
        <v>657</v>
      </c>
      <c r="G268" s="195"/>
      <c r="H268" s="199">
        <v>11.54</v>
      </c>
      <c r="I268" s="200"/>
      <c r="J268" s="195"/>
      <c r="K268" s="195"/>
      <c r="L268" s="201"/>
      <c r="M268" s="202"/>
      <c r="N268" s="203"/>
      <c r="O268" s="203"/>
      <c r="P268" s="203"/>
      <c r="Q268" s="203"/>
      <c r="R268" s="203"/>
      <c r="S268" s="203"/>
      <c r="T268" s="204"/>
      <c r="AT268" s="205" t="s">
        <v>156</v>
      </c>
      <c r="AU268" s="205" t="s">
        <v>145</v>
      </c>
      <c r="AV268" s="13" t="s">
        <v>87</v>
      </c>
      <c r="AW268" s="13" t="s">
        <v>37</v>
      </c>
      <c r="AX268" s="13" t="s">
        <v>77</v>
      </c>
      <c r="AY268" s="205" t="s">
        <v>144</v>
      </c>
    </row>
    <row r="269" spans="1:65" s="13" customFormat="1">
      <c r="B269" s="194"/>
      <c r="C269" s="195"/>
      <c r="D269" s="196" t="s">
        <v>156</v>
      </c>
      <c r="E269" s="197" t="s">
        <v>19</v>
      </c>
      <c r="F269" s="198" t="s">
        <v>658</v>
      </c>
      <c r="G269" s="195"/>
      <c r="H269" s="199">
        <v>11.61</v>
      </c>
      <c r="I269" s="200"/>
      <c r="J269" s="195"/>
      <c r="K269" s="195"/>
      <c r="L269" s="201"/>
      <c r="M269" s="202"/>
      <c r="N269" s="203"/>
      <c r="O269" s="203"/>
      <c r="P269" s="203"/>
      <c r="Q269" s="203"/>
      <c r="R269" s="203"/>
      <c r="S269" s="203"/>
      <c r="T269" s="204"/>
      <c r="AT269" s="205" t="s">
        <v>156</v>
      </c>
      <c r="AU269" s="205" t="s">
        <v>145</v>
      </c>
      <c r="AV269" s="13" t="s">
        <v>87</v>
      </c>
      <c r="AW269" s="13" t="s">
        <v>37</v>
      </c>
      <c r="AX269" s="13" t="s">
        <v>77</v>
      </c>
      <c r="AY269" s="205" t="s">
        <v>144</v>
      </c>
    </row>
    <row r="270" spans="1:65" s="13" customFormat="1">
      <c r="B270" s="194"/>
      <c r="C270" s="195"/>
      <c r="D270" s="196" t="s">
        <v>156</v>
      </c>
      <c r="E270" s="197" t="s">
        <v>19</v>
      </c>
      <c r="F270" s="198" t="s">
        <v>659</v>
      </c>
      <c r="G270" s="195"/>
      <c r="H270" s="199">
        <v>11.47</v>
      </c>
      <c r="I270" s="200"/>
      <c r="J270" s="195"/>
      <c r="K270" s="195"/>
      <c r="L270" s="201"/>
      <c r="M270" s="202"/>
      <c r="N270" s="203"/>
      <c r="O270" s="203"/>
      <c r="P270" s="203"/>
      <c r="Q270" s="203"/>
      <c r="R270" s="203"/>
      <c r="S270" s="203"/>
      <c r="T270" s="204"/>
      <c r="AT270" s="205" t="s">
        <v>156</v>
      </c>
      <c r="AU270" s="205" t="s">
        <v>145</v>
      </c>
      <c r="AV270" s="13" t="s">
        <v>87</v>
      </c>
      <c r="AW270" s="13" t="s">
        <v>37</v>
      </c>
      <c r="AX270" s="13" t="s">
        <v>77</v>
      </c>
      <c r="AY270" s="205" t="s">
        <v>144</v>
      </c>
    </row>
    <row r="271" spans="1:65" s="13" customFormat="1">
      <c r="B271" s="194"/>
      <c r="C271" s="195"/>
      <c r="D271" s="196" t="s">
        <v>156</v>
      </c>
      <c r="E271" s="197" t="s">
        <v>19</v>
      </c>
      <c r="F271" s="198" t="s">
        <v>660</v>
      </c>
      <c r="G271" s="195"/>
      <c r="H271" s="199">
        <v>11.47</v>
      </c>
      <c r="I271" s="200"/>
      <c r="J271" s="195"/>
      <c r="K271" s="195"/>
      <c r="L271" s="201"/>
      <c r="M271" s="202"/>
      <c r="N271" s="203"/>
      <c r="O271" s="203"/>
      <c r="P271" s="203"/>
      <c r="Q271" s="203"/>
      <c r="R271" s="203"/>
      <c r="S271" s="203"/>
      <c r="T271" s="204"/>
      <c r="AT271" s="205" t="s">
        <v>156</v>
      </c>
      <c r="AU271" s="205" t="s">
        <v>145</v>
      </c>
      <c r="AV271" s="13" t="s">
        <v>87</v>
      </c>
      <c r="AW271" s="13" t="s">
        <v>37</v>
      </c>
      <c r="AX271" s="13" t="s">
        <v>77</v>
      </c>
      <c r="AY271" s="205" t="s">
        <v>144</v>
      </c>
    </row>
    <row r="272" spans="1:65" s="13" customFormat="1">
      <c r="B272" s="194"/>
      <c r="C272" s="195"/>
      <c r="D272" s="196" t="s">
        <v>156</v>
      </c>
      <c r="E272" s="197" t="s">
        <v>19</v>
      </c>
      <c r="F272" s="198" t="s">
        <v>661</v>
      </c>
      <c r="G272" s="195"/>
      <c r="H272" s="199">
        <v>11.53</v>
      </c>
      <c r="I272" s="200"/>
      <c r="J272" s="195"/>
      <c r="K272" s="195"/>
      <c r="L272" s="201"/>
      <c r="M272" s="202"/>
      <c r="N272" s="203"/>
      <c r="O272" s="203"/>
      <c r="P272" s="203"/>
      <c r="Q272" s="203"/>
      <c r="R272" s="203"/>
      <c r="S272" s="203"/>
      <c r="T272" s="204"/>
      <c r="AT272" s="205" t="s">
        <v>156</v>
      </c>
      <c r="AU272" s="205" t="s">
        <v>145</v>
      </c>
      <c r="AV272" s="13" t="s">
        <v>87</v>
      </c>
      <c r="AW272" s="13" t="s">
        <v>37</v>
      </c>
      <c r="AX272" s="13" t="s">
        <v>77</v>
      </c>
      <c r="AY272" s="205" t="s">
        <v>144</v>
      </c>
    </row>
    <row r="273" spans="1:65" s="13" customFormat="1">
      <c r="B273" s="194"/>
      <c r="C273" s="195"/>
      <c r="D273" s="196" t="s">
        <v>156</v>
      </c>
      <c r="E273" s="197" t="s">
        <v>19</v>
      </c>
      <c r="F273" s="198" t="s">
        <v>662</v>
      </c>
      <c r="G273" s="195"/>
      <c r="H273" s="199">
        <v>11.51</v>
      </c>
      <c r="I273" s="200"/>
      <c r="J273" s="195"/>
      <c r="K273" s="195"/>
      <c r="L273" s="201"/>
      <c r="M273" s="202"/>
      <c r="N273" s="203"/>
      <c r="O273" s="203"/>
      <c r="P273" s="203"/>
      <c r="Q273" s="203"/>
      <c r="R273" s="203"/>
      <c r="S273" s="203"/>
      <c r="T273" s="204"/>
      <c r="AT273" s="205" t="s">
        <v>156</v>
      </c>
      <c r="AU273" s="205" t="s">
        <v>145</v>
      </c>
      <c r="AV273" s="13" t="s">
        <v>87</v>
      </c>
      <c r="AW273" s="13" t="s">
        <v>37</v>
      </c>
      <c r="AX273" s="13" t="s">
        <v>77</v>
      </c>
      <c r="AY273" s="205" t="s">
        <v>144</v>
      </c>
    </row>
    <row r="274" spans="1:65" s="13" customFormat="1">
      <c r="B274" s="194"/>
      <c r="C274" s="195"/>
      <c r="D274" s="196" t="s">
        <v>156</v>
      </c>
      <c r="E274" s="197" t="s">
        <v>19</v>
      </c>
      <c r="F274" s="198" t="s">
        <v>663</v>
      </c>
      <c r="G274" s="195"/>
      <c r="H274" s="199">
        <v>8.49</v>
      </c>
      <c r="I274" s="200"/>
      <c r="J274" s="195"/>
      <c r="K274" s="195"/>
      <c r="L274" s="201"/>
      <c r="M274" s="202"/>
      <c r="N274" s="203"/>
      <c r="O274" s="203"/>
      <c r="P274" s="203"/>
      <c r="Q274" s="203"/>
      <c r="R274" s="203"/>
      <c r="S274" s="203"/>
      <c r="T274" s="204"/>
      <c r="AT274" s="205" t="s">
        <v>156</v>
      </c>
      <c r="AU274" s="205" t="s">
        <v>145</v>
      </c>
      <c r="AV274" s="13" t="s">
        <v>87</v>
      </c>
      <c r="AW274" s="13" t="s">
        <v>37</v>
      </c>
      <c r="AX274" s="13" t="s">
        <v>77</v>
      </c>
      <c r="AY274" s="205" t="s">
        <v>144</v>
      </c>
    </row>
    <row r="275" spans="1:65" s="13" customFormat="1">
      <c r="B275" s="194"/>
      <c r="C275" s="195"/>
      <c r="D275" s="196" t="s">
        <v>156</v>
      </c>
      <c r="E275" s="197" t="s">
        <v>19</v>
      </c>
      <c r="F275" s="198" t="s">
        <v>664</v>
      </c>
      <c r="G275" s="195"/>
      <c r="H275" s="199">
        <v>11.6</v>
      </c>
      <c r="I275" s="200"/>
      <c r="J275" s="195"/>
      <c r="K275" s="195"/>
      <c r="L275" s="201"/>
      <c r="M275" s="202"/>
      <c r="N275" s="203"/>
      <c r="O275" s="203"/>
      <c r="P275" s="203"/>
      <c r="Q275" s="203"/>
      <c r="R275" s="203"/>
      <c r="S275" s="203"/>
      <c r="T275" s="204"/>
      <c r="AT275" s="205" t="s">
        <v>156</v>
      </c>
      <c r="AU275" s="205" t="s">
        <v>145</v>
      </c>
      <c r="AV275" s="13" t="s">
        <v>87</v>
      </c>
      <c r="AW275" s="13" t="s">
        <v>37</v>
      </c>
      <c r="AX275" s="13" t="s">
        <v>77</v>
      </c>
      <c r="AY275" s="205" t="s">
        <v>144</v>
      </c>
    </row>
    <row r="276" spans="1:65" s="13" customFormat="1">
      <c r="B276" s="194"/>
      <c r="C276" s="195"/>
      <c r="D276" s="196" t="s">
        <v>156</v>
      </c>
      <c r="E276" s="197" t="s">
        <v>19</v>
      </c>
      <c r="F276" s="198" t="s">
        <v>665</v>
      </c>
      <c r="G276" s="195"/>
      <c r="H276" s="199">
        <v>7.43</v>
      </c>
      <c r="I276" s="200"/>
      <c r="J276" s="195"/>
      <c r="K276" s="195"/>
      <c r="L276" s="201"/>
      <c r="M276" s="202"/>
      <c r="N276" s="203"/>
      <c r="O276" s="203"/>
      <c r="P276" s="203"/>
      <c r="Q276" s="203"/>
      <c r="R276" s="203"/>
      <c r="S276" s="203"/>
      <c r="T276" s="204"/>
      <c r="AT276" s="205" t="s">
        <v>156</v>
      </c>
      <c r="AU276" s="205" t="s">
        <v>145</v>
      </c>
      <c r="AV276" s="13" t="s">
        <v>87</v>
      </c>
      <c r="AW276" s="13" t="s">
        <v>37</v>
      </c>
      <c r="AX276" s="13" t="s">
        <v>77</v>
      </c>
      <c r="AY276" s="205" t="s">
        <v>144</v>
      </c>
    </row>
    <row r="277" spans="1:65" s="13" customFormat="1">
      <c r="B277" s="194"/>
      <c r="C277" s="195"/>
      <c r="D277" s="196" t="s">
        <v>156</v>
      </c>
      <c r="E277" s="197" t="s">
        <v>19</v>
      </c>
      <c r="F277" s="198" t="s">
        <v>666</v>
      </c>
      <c r="G277" s="195"/>
      <c r="H277" s="199">
        <v>7.86</v>
      </c>
      <c r="I277" s="200"/>
      <c r="J277" s="195"/>
      <c r="K277" s="195"/>
      <c r="L277" s="201"/>
      <c r="M277" s="202"/>
      <c r="N277" s="203"/>
      <c r="O277" s="203"/>
      <c r="P277" s="203"/>
      <c r="Q277" s="203"/>
      <c r="R277" s="203"/>
      <c r="S277" s="203"/>
      <c r="T277" s="204"/>
      <c r="AT277" s="205" t="s">
        <v>156</v>
      </c>
      <c r="AU277" s="205" t="s">
        <v>145</v>
      </c>
      <c r="AV277" s="13" t="s">
        <v>87</v>
      </c>
      <c r="AW277" s="13" t="s">
        <v>37</v>
      </c>
      <c r="AX277" s="13" t="s">
        <v>77</v>
      </c>
      <c r="AY277" s="205" t="s">
        <v>144</v>
      </c>
    </row>
    <row r="278" spans="1:65" s="14" customFormat="1">
      <c r="B278" s="206"/>
      <c r="C278" s="207"/>
      <c r="D278" s="196" t="s">
        <v>156</v>
      </c>
      <c r="E278" s="208" t="s">
        <v>19</v>
      </c>
      <c r="F278" s="209" t="s">
        <v>158</v>
      </c>
      <c r="G278" s="207"/>
      <c r="H278" s="210">
        <v>150.66000000000003</v>
      </c>
      <c r="I278" s="211"/>
      <c r="J278" s="207"/>
      <c r="K278" s="207"/>
      <c r="L278" s="212"/>
      <c r="M278" s="213"/>
      <c r="N278" s="214"/>
      <c r="O278" s="214"/>
      <c r="P278" s="214"/>
      <c r="Q278" s="214"/>
      <c r="R278" s="214"/>
      <c r="S278" s="214"/>
      <c r="T278" s="215"/>
      <c r="AT278" s="216" t="s">
        <v>156</v>
      </c>
      <c r="AU278" s="216" t="s">
        <v>145</v>
      </c>
      <c r="AV278" s="14" t="s">
        <v>152</v>
      </c>
      <c r="AW278" s="14" t="s">
        <v>37</v>
      </c>
      <c r="AX278" s="14" t="s">
        <v>85</v>
      </c>
      <c r="AY278" s="216" t="s">
        <v>144</v>
      </c>
    </row>
    <row r="279" spans="1:65" s="2" customFormat="1" ht="37.9" customHeight="1">
      <c r="A279" s="37"/>
      <c r="B279" s="38"/>
      <c r="C279" s="176" t="s">
        <v>228</v>
      </c>
      <c r="D279" s="176" t="s">
        <v>147</v>
      </c>
      <c r="E279" s="177" t="s">
        <v>667</v>
      </c>
      <c r="F279" s="178" t="s">
        <v>668</v>
      </c>
      <c r="G279" s="179" t="s">
        <v>172</v>
      </c>
      <c r="H279" s="180">
        <v>34.933</v>
      </c>
      <c r="I279" s="181"/>
      <c r="J279" s="182">
        <f>ROUND(I279*H279,2)</f>
        <v>0</v>
      </c>
      <c r="K279" s="178" t="s">
        <v>151</v>
      </c>
      <c r="L279" s="42"/>
      <c r="M279" s="183" t="s">
        <v>19</v>
      </c>
      <c r="N279" s="184" t="s">
        <v>48</v>
      </c>
      <c r="O279" s="67"/>
      <c r="P279" s="185">
        <f>O279*H279</f>
        <v>0</v>
      </c>
      <c r="Q279" s="185">
        <v>2.0000000000000002E-5</v>
      </c>
      <c r="R279" s="185">
        <f>Q279*H279</f>
        <v>6.9866000000000004E-4</v>
      </c>
      <c r="S279" s="185">
        <v>1.0000000000000001E-5</v>
      </c>
      <c r="T279" s="186">
        <f>S279*H279</f>
        <v>3.4933000000000002E-4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87" t="s">
        <v>152</v>
      </c>
      <c r="AT279" s="187" t="s">
        <v>147</v>
      </c>
      <c r="AU279" s="187" t="s">
        <v>145</v>
      </c>
      <c r="AY279" s="20" t="s">
        <v>144</v>
      </c>
      <c r="BE279" s="188">
        <f>IF(N279="základní",J279,0)</f>
        <v>0</v>
      </c>
      <c r="BF279" s="188">
        <f>IF(N279="snížená",J279,0)</f>
        <v>0</v>
      </c>
      <c r="BG279" s="188">
        <f>IF(N279="zákl. přenesená",J279,0)</f>
        <v>0</v>
      </c>
      <c r="BH279" s="188">
        <f>IF(N279="sníž. přenesená",J279,0)</f>
        <v>0</v>
      </c>
      <c r="BI279" s="188">
        <f>IF(N279="nulová",J279,0)</f>
        <v>0</v>
      </c>
      <c r="BJ279" s="20" t="s">
        <v>85</v>
      </c>
      <c r="BK279" s="188">
        <f>ROUND(I279*H279,2)</f>
        <v>0</v>
      </c>
      <c r="BL279" s="20" t="s">
        <v>152</v>
      </c>
      <c r="BM279" s="187" t="s">
        <v>669</v>
      </c>
    </row>
    <row r="280" spans="1:65" s="2" customFormat="1">
      <c r="A280" s="37"/>
      <c r="B280" s="38"/>
      <c r="C280" s="39"/>
      <c r="D280" s="189" t="s">
        <v>154</v>
      </c>
      <c r="E280" s="39"/>
      <c r="F280" s="190" t="s">
        <v>670</v>
      </c>
      <c r="G280" s="39"/>
      <c r="H280" s="39"/>
      <c r="I280" s="191"/>
      <c r="J280" s="39"/>
      <c r="K280" s="39"/>
      <c r="L280" s="42"/>
      <c r="M280" s="192"/>
      <c r="N280" s="193"/>
      <c r="O280" s="67"/>
      <c r="P280" s="67"/>
      <c r="Q280" s="67"/>
      <c r="R280" s="67"/>
      <c r="S280" s="67"/>
      <c r="T280" s="68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20" t="s">
        <v>154</v>
      </c>
      <c r="AU280" s="20" t="s">
        <v>145</v>
      </c>
    </row>
    <row r="281" spans="1:65" s="13" customFormat="1">
      <c r="B281" s="194"/>
      <c r="C281" s="195"/>
      <c r="D281" s="196" t="s">
        <v>156</v>
      </c>
      <c r="E281" s="197" t="s">
        <v>19</v>
      </c>
      <c r="F281" s="198" t="s">
        <v>671</v>
      </c>
      <c r="G281" s="195"/>
      <c r="H281" s="199">
        <v>2.4769999999999999</v>
      </c>
      <c r="I281" s="200"/>
      <c r="J281" s="195"/>
      <c r="K281" s="195"/>
      <c r="L281" s="201"/>
      <c r="M281" s="202"/>
      <c r="N281" s="203"/>
      <c r="O281" s="203"/>
      <c r="P281" s="203"/>
      <c r="Q281" s="203"/>
      <c r="R281" s="203"/>
      <c r="S281" s="203"/>
      <c r="T281" s="204"/>
      <c r="AT281" s="205" t="s">
        <v>156</v>
      </c>
      <c r="AU281" s="205" t="s">
        <v>145</v>
      </c>
      <c r="AV281" s="13" t="s">
        <v>87</v>
      </c>
      <c r="AW281" s="13" t="s">
        <v>37</v>
      </c>
      <c r="AX281" s="13" t="s">
        <v>77</v>
      </c>
      <c r="AY281" s="205" t="s">
        <v>144</v>
      </c>
    </row>
    <row r="282" spans="1:65" s="13" customFormat="1">
      <c r="B282" s="194"/>
      <c r="C282" s="195"/>
      <c r="D282" s="196" t="s">
        <v>156</v>
      </c>
      <c r="E282" s="197" t="s">
        <v>19</v>
      </c>
      <c r="F282" s="198" t="s">
        <v>672</v>
      </c>
      <c r="G282" s="195"/>
      <c r="H282" s="199">
        <v>2.4940000000000002</v>
      </c>
      <c r="I282" s="200"/>
      <c r="J282" s="195"/>
      <c r="K282" s="195"/>
      <c r="L282" s="201"/>
      <c r="M282" s="202"/>
      <c r="N282" s="203"/>
      <c r="O282" s="203"/>
      <c r="P282" s="203"/>
      <c r="Q282" s="203"/>
      <c r="R282" s="203"/>
      <c r="S282" s="203"/>
      <c r="T282" s="204"/>
      <c r="AT282" s="205" t="s">
        <v>156</v>
      </c>
      <c r="AU282" s="205" t="s">
        <v>145</v>
      </c>
      <c r="AV282" s="13" t="s">
        <v>87</v>
      </c>
      <c r="AW282" s="13" t="s">
        <v>37</v>
      </c>
      <c r="AX282" s="13" t="s">
        <v>77</v>
      </c>
      <c r="AY282" s="205" t="s">
        <v>144</v>
      </c>
    </row>
    <row r="283" spans="1:65" s="13" customFormat="1">
      <c r="B283" s="194"/>
      <c r="C283" s="195"/>
      <c r="D283" s="196" t="s">
        <v>156</v>
      </c>
      <c r="E283" s="197" t="s">
        <v>19</v>
      </c>
      <c r="F283" s="198" t="s">
        <v>673</v>
      </c>
      <c r="G283" s="195"/>
      <c r="H283" s="199">
        <v>2.4940000000000002</v>
      </c>
      <c r="I283" s="200"/>
      <c r="J283" s="195"/>
      <c r="K283" s="195"/>
      <c r="L283" s="201"/>
      <c r="M283" s="202"/>
      <c r="N283" s="203"/>
      <c r="O283" s="203"/>
      <c r="P283" s="203"/>
      <c r="Q283" s="203"/>
      <c r="R283" s="203"/>
      <c r="S283" s="203"/>
      <c r="T283" s="204"/>
      <c r="AT283" s="205" t="s">
        <v>156</v>
      </c>
      <c r="AU283" s="205" t="s">
        <v>145</v>
      </c>
      <c r="AV283" s="13" t="s">
        <v>87</v>
      </c>
      <c r="AW283" s="13" t="s">
        <v>37</v>
      </c>
      <c r="AX283" s="13" t="s">
        <v>77</v>
      </c>
      <c r="AY283" s="205" t="s">
        <v>144</v>
      </c>
    </row>
    <row r="284" spans="1:65" s="13" customFormat="1">
      <c r="B284" s="194"/>
      <c r="C284" s="195"/>
      <c r="D284" s="196" t="s">
        <v>156</v>
      </c>
      <c r="E284" s="197" t="s">
        <v>19</v>
      </c>
      <c r="F284" s="198" t="s">
        <v>674</v>
      </c>
      <c r="G284" s="195"/>
      <c r="H284" s="199">
        <v>2.528</v>
      </c>
      <c r="I284" s="200"/>
      <c r="J284" s="195"/>
      <c r="K284" s="195"/>
      <c r="L284" s="201"/>
      <c r="M284" s="202"/>
      <c r="N284" s="203"/>
      <c r="O284" s="203"/>
      <c r="P284" s="203"/>
      <c r="Q284" s="203"/>
      <c r="R284" s="203"/>
      <c r="S284" s="203"/>
      <c r="T284" s="204"/>
      <c r="AT284" s="205" t="s">
        <v>156</v>
      </c>
      <c r="AU284" s="205" t="s">
        <v>145</v>
      </c>
      <c r="AV284" s="13" t="s">
        <v>87</v>
      </c>
      <c r="AW284" s="13" t="s">
        <v>37</v>
      </c>
      <c r="AX284" s="13" t="s">
        <v>77</v>
      </c>
      <c r="AY284" s="205" t="s">
        <v>144</v>
      </c>
    </row>
    <row r="285" spans="1:65" s="13" customFormat="1">
      <c r="B285" s="194"/>
      <c r="C285" s="195"/>
      <c r="D285" s="196" t="s">
        <v>156</v>
      </c>
      <c r="E285" s="197" t="s">
        <v>19</v>
      </c>
      <c r="F285" s="198" t="s">
        <v>675</v>
      </c>
      <c r="G285" s="195"/>
      <c r="H285" s="199">
        <v>2.4940000000000002</v>
      </c>
      <c r="I285" s="200"/>
      <c r="J285" s="195"/>
      <c r="K285" s="195"/>
      <c r="L285" s="201"/>
      <c r="M285" s="202"/>
      <c r="N285" s="203"/>
      <c r="O285" s="203"/>
      <c r="P285" s="203"/>
      <c r="Q285" s="203"/>
      <c r="R285" s="203"/>
      <c r="S285" s="203"/>
      <c r="T285" s="204"/>
      <c r="AT285" s="205" t="s">
        <v>156</v>
      </c>
      <c r="AU285" s="205" t="s">
        <v>145</v>
      </c>
      <c r="AV285" s="13" t="s">
        <v>87</v>
      </c>
      <c r="AW285" s="13" t="s">
        <v>37</v>
      </c>
      <c r="AX285" s="13" t="s">
        <v>77</v>
      </c>
      <c r="AY285" s="205" t="s">
        <v>144</v>
      </c>
    </row>
    <row r="286" spans="1:65" s="13" customFormat="1">
      <c r="B286" s="194"/>
      <c r="C286" s="195"/>
      <c r="D286" s="196" t="s">
        <v>156</v>
      </c>
      <c r="E286" s="197" t="s">
        <v>19</v>
      </c>
      <c r="F286" s="198" t="s">
        <v>676</v>
      </c>
      <c r="G286" s="195"/>
      <c r="H286" s="199">
        <v>2.4940000000000002</v>
      </c>
      <c r="I286" s="200"/>
      <c r="J286" s="195"/>
      <c r="K286" s="195"/>
      <c r="L286" s="201"/>
      <c r="M286" s="202"/>
      <c r="N286" s="203"/>
      <c r="O286" s="203"/>
      <c r="P286" s="203"/>
      <c r="Q286" s="203"/>
      <c r="R286" s="203"/>
      <c r="S286" s="203"/>
      <c r="T286" s="204"/>
      <c r="AT286" s="205" t="s">
        <v>156</v>
      </c>
      <c r="AU286" s="205" t="s">
        <v>145</v>
      </c>
      <c r="AV286" s="13" t="s">
        <v>87</v>
      </c>
      <c r="AW286" s="13" t="s">
        <v>37</v>
      </c>
      <c r="AX286" s="13" t="s">
        <v>77</v>
      </c>
      <c r="AY286" s="205" t="s">
        <v>144</v>
      </c>
    </row>
    <row r="287" spans="1:65" s="13" customFormat="1">
      <c r="B287" s="194"/>
      <c r="C287" s="195"/>
      <c r="D287" s="196" t="s">
        <v>156</v>
      </c>
      <c r="E287" s="197" t="s">
        <v>19</v>
      </c>
      <c r="F287" s="198" t="s">
        <v>677</v>
      </c>
      <c r="G287" s="195"/>
      <c r="H287" s="199">
        <v>2.4940000000000002</v>
      </c>
      <c r="I287" s="200"/>
      <c r="J287" s="195"/>
      <c r="K287" s="195"/>
      <c r="L287" s="201"/>
      <c r="M287" s="202"/>
      <c r="N287" s="203"/>
      <c r="O287" s="203"/>
      <c r="P287" s="203"/>
      <c r="Q287" s="203"/>
      <c r="R287" s="203"/>
      <c r="S287" s="203"/>
      <c r="T287" s="204"/>
      <c r="AT287" s="205" t="s">
        <v>156</v>
      </c>
      <c r="AU287" s="205" t="s">
        <v>145</v>
      </c>
      <c r="AV287" s="13" t="s">
        <v>87</v>
      </c>
      <c r="AW287" s="13" t="s">
        <v>37</v>
      </c>
      <c r="AX287" s="13" t="s">
        <v>77</v>
      </c>
      <c r="AY287" s="205" t="s">
        <v>144</v>
      </c>
    </row>
    <row r="288" spans="1:65" s="13" customFormat="1">
      <c r="B288" s="194"/>
      <c r="C288" s="195"/>
      <c r="D288" s="196" t="s">
        <v>156</v>
      </c>
      <c r="E288" s="197" t="s">
        <v>19</v>
      </c>
      <c r="F288" s="198" t="s">
        <v>678</v>
      </c>
      <c r="G288" s="195"/>
      <c r="H288" s="199">
        <v>2.4940000000000002</v>
      </c>
      <c r="I288" s="200"/>
      <c r="J288" s="195"/>
      <c r="K288" s="195"/>
      <c r="L288" s="201"/>
      <c r="M288" s="202"/>
      <c r="N288" s="203"/>
      <c r="O288" s="203"/>
      <c r="P288" s="203"/>
      <c r="Q288" s="203"/>
      <c r="R288" s="203"/>
      <c r="S288" s="203"/>
      <c r="T288" s="204"/>
      <c r="AT288" s="205" t="s">
        <v>156</v>
      </c>
      <c r="AU288" s="205" t="s">
        <v>145</v>
      </c>
      <c r="AV288" s="13" t="s">
        <v>87</v>
      </c>
      <c r="AW288" s="13" t="s">
        <v>37</v>
      </c>
      <c r="AX288" s="13" t="s">
        <v>77</v>
      </c>
      <c r="AY288" s="205" t="s">
        <v>144</v>
      </c>
    </row>
    <row r="289" spans="1:65" s="13" customFormat="1">
      <c r="B289" s="194"/>
      <c r="C289" s="195"/>
      <c r="D289" s="196" t="s">
        <v>156</v>
      </c>
      <c r="E289" s="197" t="s">
        <v>19</v>
      </c>
      <c r="F289" s="198" t="s">
        <v>679</v>
      </c>
      <c r="G289" s="195"/>
      <c r="H289" s="199">
        <v>2.4940000000000002</v>
      </c>
      <c r="I289" s="200"/>
      <c r="J289" s="195"/>
      <c r="K289" s="195"/>
      <c r="L289" s="201"/>
      <c r="M289" s="202"/>
      <c r="N289" s="203"/>
      <c r="O289" s="203"/>
      <c r="P289" s="203"/>
      <c r="Q289" s="203"/>
      <c r="R289" s="203"/>
      <c r="S289" s="203"/>
      <c r="T289" s="204"/>
      <c r="AT289" s="205" t="s">
        <v>156</v>
      </c>
      <c r="AU289" s="205" t="s">
        <v>145</v>
      </c>
      <c r="AV289" s="13" t="s">
        <v>87</v>
      </c>
      <c r="AW289" s="13" t="s">
        <v>37</v>
      </c>
      <c r="AX289" s="13" t="s">
        <v>77</v>
      </c>
      <c r="AY289" s="205" t="s">
        <v>144</v>
      </c>
    </row>
    <row r="290" spans="1:65" s="13" customFormat="1">
      <c r="B290" s="194"/>
      <c r="C290" s="195"/>
      <c r="D290" s="196" t="s">
        <v>156</v>
      </c>
      <c r="E290" s="197" t="s">
        <v>19</v>
      </c>
      <c r="F290" s="198" t="s">
        <v>680</v>
      </c>
      <c r="G290" s="195"/>
      <c r="H290" s="199">
        <v>2.4940000000000002</v>
      </c>
      <c r="I290" s="200"/>
      <c r="J290" s="195"/>
      <c r="K290" s="195"/>
      <c r="L290" s="201"/>
      <c r="M290" s="202"/>
      <c r="N290" s="203"/>
      <c r="O290" s="203"/>
      <c r="P290" s="203"/>
      <c r="Q290" s="203"/>
      <c r="R290" s="203"/>
      <c r="S290" s="203"/>
      <c r="T290" s="204"/>
      <c r="AT290" s="205" t="s">
        <v>156</v>
      </c>
      <c r="AU290" s="205" t="s">
        <v>145</v>
      </c>
      <c r="AV290" s="13" t="s">
        <v>87</v>
      </c>
      <c r="AW290" s="13" t="s">
        <v>37</v>
      </c>
      <c r="AX290" s="13" t="s">
        <v>77</v>
      </c>
      <c r="AY290" s="205" t="s">
        <v>144</v>
      </c>
    </row>
    <row r="291" spans="1:65" s="13" customFormat="1">
      <c r="B291" s="194"/>
      <c r="C291" s="195"/>
      <c r="D291" s="196" t="s">
        <v>156</v>
      </c>
      <c r="E291" s="197" t="s">
        <v>19</v>
      </c>
      <c r="F291" s="198" t="s">
        <v>681</v>
      </c>
      <c r="G291" s="195"/>
      <c r="H291" s="199">
        <v>2.4940000000000002</v>
      </c>
      <c r="I291" s="200"/>
      <c r="J291" s="195"/>
      <c r="K291" s="195"/>
      <c r="L291" s="201"/>
      <c r="M291" s="202"/>
      <c r="N291" s="203"/>
      <c r="O291" s="203"/>
      <c r="P291" s="203"/>
      <c r="Q291" s="203"/>
      <c r="R291" s="203"/>
      <c r="S291" s="203"/>
      <c r="T291" s="204"/>
      <c r="AT291" s="205" t="s">
        <v>156</v>
      </c>
      <c r="AU291" s="205" t="s">
        <v>145</v>
      </c>
      <c r="AV291" s="13" t="s">
        <v>87</v>
      </c>
      <c r="AW291" s="13" t="s">
        <v>37</v>
      </c>
      <c r="AX291" s="13" t="s">
        <v>77</v>
      </c>
      <c r="AY291" s="205" t="s">
        <v>144</v>
      </c>
    </row>
    <row r="292" spans="1:65" s="13" customFormat="1">
      <c r="B292" s="194"/>
      <c r="C292" s="195"/>
      <c r="D292" s="196" t="s">
        <v>156</v>
      </c>
      <c r="E292" s="197" t="s">
        <v>19</v>
      </c>
      <c r="F292" s="198" t="s">
        <v>682</v>
      </c>
      <c r="G292" s="195"/>
      <c r="H292" s="199">
        <v>2.4940000000000002</v>
      </c>
      <c r="I292" s="200"/>
      <c r="J292" s="195"/>
      <c r="K292" s="195"/>
      <c r="L292" s="201"/>
      <c r="M292" s="202"/>
      <c r="N292" s="203"/>
      <c r="O292" s="203"/>
      <c r="P292" s="203"/>
      <c r="Q292" s="203"/>
      <c r="R292" s="203"/>
      <c r="S292" s="203"/>
      <c r="T292" s="204"/>
      <c r="AT292" s="205" t="s">
        <v>156</v>
      </c>
      <c r="AU292" s="205" t="s">
        <v>145</v>
      </c>
      <c r="AV292" s="13" t="s">
        <v>87</v>
      </c>
      <c r="AW292" s="13" t="s">
        <v>37</v>
      </c>
      <c r="AX292" s="13" t="s">
        <v>77</v>
      </c>
      <c r="AY292" s="205" t="s">
        <v>144</v>
      </c>
    </row>
    <row r="293" spans="1:65" s="13" customFormat="1">
      <c r="B293" s="194"/>
      <c r="C293" s="195"/>
      <c r="D293" s="196" t="s">
        <v>156</v>
      </c>
      <c r="E293" s="197" t="s">
        <v>19</v>
      </c>
      <c r="F293" s="198" t="s">
        <v>683</v>
      </c>
      <c r="G293" s="195"/>
      <c r="H293" s="199">
        <v>2.4940000000000002</v>
      </c>
      <c r="I293" s="200"/>
      <c r="J293" s="195"/>
      <c r="K293" s="195"/>
      <c r="L293" s="201"/>
      <c r="M293" s="202"/>
      <c r="N293" s="203"/>
      <c r="O293" s="203"/>
      <c r="P293" s="203"/>
      <c r="Q293" s="203"/>
      <c r="R293" s="203"/>
      <c r="S293" s="203"/>
      <c r="T293" s="204"/>
      <c r="AT293" s="205" t="s">
        <v>156</v>
      </c>
      <c r="AU293" s="205" t="s">
        <v>145</v>
      </c>
      <c r="AV293" s="13" t="s">
        <v>87</v>
      </c>
      <c r="AW293" s="13" t="s">
        <v>37</v>
      </c>
      <c r="AX293" s="13" t="s">
        <v>77</v>
      </c>
      <c r="AY293" s="205" t="s">
        <v>144</v>
      </c>
    </row>
    <row r="294" spans="1:65" s="13" customFormat="1">
      <c r="B294" s="194"/>
      <c r="C294" s="195"/>
      <c r="D294" s="196" t="s">
        <v>156</v>
      </c>
      <c r="E294" s="197" t="s">
        <v>19</v>
      </c>
      <c r="F294" s="198" t="s">
        <v>684</v>
      </c>
      <c r="G294" s="195"/>
      <c r="H294" s="199">
        <v>2.4940000000000002</v>
      </c>
      <c r="I294" s="200"/>
      <c r="J294" s="195"/>
      <c r="K294" s="195"/>
      <c r="L294" s="201"/>
      <c r="M294" s="202"/>
      <c r="N294" s="203"/>
      <c r="O294" s="203"/>
      <c r="P294" s="203"/>
      <c r="Q294" s="203"/>
      <c r="R294" s="203"/>
      <c r="S294" s="203"/>
      <c r="T294" s="204"/>
      <c r="AT294" s="205" t="s">
        <v>156</v>
      </c>
      <c r="AU294" s="205" t="s">
        <v>145</v>
      </c>
      <c r="AV294" s="13" t="s">
        <v>87</v>
      </c>
      <c r="AW294" s="13" t="s">
        <v>37</v>
      </c>
      <c r="AX294" s="13" t="s">
        <v>77</v>
      </c>
      <c r="AY294" s="205" t="s">
        <v>144</v>
      </c>
    </row>
    <row r="295" spans="1:65" s="14" customFormat="1">
      <c r="B295" s="206"/>
      <c r="C295" s="207"/>
      <c r="D295" s="196" t="s">
        <v>156</v>
      </c>
      <c r="E295" s="208" t="s">
        <v>19</v>
      </c>
      <c r="F295" s="209" t="s">
        <v>158</v>
      </c>
      <c r="G295" s="207"/>
      <c r="H295" s="210">
        <v>34.933</v>
      </c>
      <c r="I295" s="211"/>
      <c r="J295" s="207"/>
      <c r="K295" s="207"/>
      <c r="L295" s="212"/>
      <c r="M295" s="213"/>
      <c r="N295" s="214"/>
      <c r="O295" s="214"/>
      <c r="P295" s="214"/>
      <c r="Q295" s="214"/>
      <c r="R295" s="214"/>
      <c r="S295" s="214"/>
      <c r="T295" s="215"/>
      <c r="AT295" s="216" t="s">
        <v>156</v>
      </c>
      <c r="AU295" s="216" t="s">
        <v>145</v>
      </c>
      <c r="AV295" s="14" t="s">
        <v>152</v>
      </c>
      <c r="AW295" s="14" t="s">
        <v>37</v>
      </c>
      <c r="AX295" s="14" t="s">
        <v>85</v>
      </c>
      <c r="AY295" s="216" t="s">
        <v>144</v>
      </c>
    </row>
    <row r="296" spans="1:65" s="12" customFormat="1" ht="22.9" customHeight="1">
      <c r="B296" s="160"/>
      <c r="C296" s="161"/>
      <c r="D296" s="162" t="s">
        <v>76</v>
      </c>
      <c r="E296" s="174" t="s">
        <v>183</v>
      </c>
      <c r="F296" s="174" t="s">
        <v>184</v>
      </c>
      <c r="G296" s="161"/>
      <c r="H296" s="161"/>
      <c r="I296" s="164"/>
      <c r="J296" s="175">
        <f>BK296</f>
        <v>0</v>
      </c>
      <c r="K296" s="161"/>
      <c r="L296" s="166"/>
      <c r="M296" s="167"/>
      <c r="N296" s="168"/>
      <c r="O296" s="168"/>
      <c r="P296" s="169">
        <f>P297+P344</f>
        <v>0</v>
      </c>
      <c r="Q296" s="168"/>
      <c r="R296" s="169">
        <f>R297+R344</f>
        <v>1.1494000000000002E-2</v>
      </c>
      <c r="S296" s="168"/>
      <c r="T296" s="170">
        <f>T297+T344</f>
        <v>0</v>
      </c>
      <c r="AR296" s="171" t="s">
        <v>85</v>
      </c>
      <c r="AT296" s="172" t="s">
        <v>76</v>
      </c>
      <c r="AU296" s="172" t="s">
        <v>85</v>
      </c>
      <c r="AY296" s="171" t="s">
        <v>144</v>
      </c>
      <c r="BK296" s="173">
        <f>BK297+BK344</f>
        <v>0</v>
      </c>
    </row>
    <row r="297" spans="1:65" s="12" customFormat="1" ht="20.85" customHeight="1">
      <c r="B297" s="160"/>
      <c r="C297" s="161"/>
      <c r="D297" s="162" t="s">
        <v>76</v>
      </c>
      <c r="E297" s="174" t="s">
        <v>685</v>
      </c>
      <c r="F297" s="174" t="s">
        <v>686</v>
      </c>
      <c r="G297" s="161"/>
      <c r="H297" s="161"/>
      <c r="I297" s="164"/>
      <c r="J297" s="175">
        <f>BK297</f>
        <v>0</v>
      </c>
      <c r="K297" s="161"/>
      <c r="L297" s="166"/>
      <c r="M297" s="167"/>
      <c r="N297" s="168"/>
      <c r="O297" s="168"/>
      <c r="P297" s="169">
        <f>SUM(P298:P343)</f>
        <v>0</v>
      </c>
      <c r="Q297" s="168"/>
      <c r="R297" s="169">
        <f>SUM(R298:R343)</f>
        <v>0</v>
      </c>
      <c r="S297" s="168"/>
      <c r="T297" s="170">
        <f>SUM(T298:T343)</f>
        <v>0</v>
      </c>
      <c r="AR297" s="171" t="s">
        <v>85</v>
      </c>
      <c r="AT297" s="172" t="s">
        <v>76</v>
      </c>
      <c r="AU297" s="172" t="s">
        <v>87</v>
      </c>
      <c r="AY297" s="171" t="s">
        <v>144</v>
      </c>
      <c r="BK297" s="173">
        <f>SUM(BK298:BK343)</f>
        <v>0</v>
      </c>
    </row>
    <row r="298" spans="1:65" s="2" customFormat="1" ht="37.9" customHeight="1">
      <c r="A298" s="37"/>
      <c r="B298" s="38"/>
      <c r="C298" s="176" t="s">
        <v>8</v>
      </c>
      <c r="D298" s="176" t="s">
        <v>147</v>
      </c>
      <c r="E298" s="177" t="s">
        <v>687</v>
      </c>
      <c r="F298" s="178" t="s">
        <v>688</v>
      </c>
      <c r="G298" s="179" t="s">
        <v>172</v>
      </c>
      <c r="H298" s="180">
        <v>287.35000000000002</v>
      </c>
      <c r="I298" s="181"/>
      <c r="J298" s="182">
        <f>ROUND(I298*H298,2)</f>
        <v>0</v>
      </c>
      <c r="K298" s="178" t="s">
        <v>151</v>
      </c>
      <c r="L298" s="42"/>
      <c r="M298" s="183" t="s">
        <v>19</v>
      </c>
      <c r="N298" s="184" t="s">
        <v>48</v>
      </c>
      <c r="O298" s="67"/>
      <c r="P298" s="185">
        <f>O298*H298</f>
        <v>0</v>
      </c>
      <c r="Q298" s="185">
        <v>0</v>
      </c>
      <c r="R298" s="185">
        <f>Q298*H298</f>
        <v>0</v>
      </c>
      <c r="S298" s="185">
        <v>0</v>
      </c>
      <c r="T298" s="186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187" t="s">
        <v>152</v>
      </c>
      <c r="AT298" s="187" t="s">
        <v>147</v>
      </c>
      <c r="AU298" s="187" t="s">
        <v>145</v>
      </c>
      <c r="AY298" s="20" t="s">
        <v>144</v>
      </c>
      <c r="BE298" s="188">
        <f>IF(N298="základní",J298,0)</f>
        <v>0</v>
      </c>
      <c r="BF298" s="188">
        <f>IF(N298="snížená",J298,0)</f>
        <v>0</v>
      </c>
      <c r="BG298" s="188">
        <f>IF(N298="zákl. přenesená",J298,0)</f>
        <v>0</v>
      </c>
      <c r="BH298" s="188">
        <f>IF(N298="sníž. přenesená",J298,0)</f>
        <v>0</v>
      </c>
      <c r="BI298" s="188">
        <f>IF(N298="nulová",J298,0)</f>
        <v>0</v>
      </c>
      <c r="BJ298" s="20" t="s">
        <v>85</v>
      </c>
      <c r="BK298" s="188">
        <f>ROUND(I298*H298,2)</f>
        <v>0</v>
      </c>
      <c r="BL298" s="20" t="s">
        <v>152</v>
      </c>
      <c r="BM298" s="187" t="s">
        <v>689</v>
      </c>
    </row>
    <row r="299" spans="1:65" s="2" customFormat="1">
      <c r="A299" s="37"/>
      <c r="B299" s="38"/>
      <c r="C299" s="39"/>
      <c r="D299" s="189" t="s">
        <v>154</v>
      </c>
      <c r="E299" s="39"/>
      <c r="F299" s="190" t="s">
        <v>690</v>
      </c>
      <c r="G299" s="39"/>
      <c r="H299" s="39"/>
      <c r="I299" s="191"/>
      <c r="J299" s="39"/>
      <c r="K299" s="39"/>
      <c r="L299" s="42"/>
      <c r="M299" s="192"/>
      <c r="N299" s="193"/>
      <c r="O299" s="67"/>
      <c r="P299" s="67"/>
      <c r="Q299" s="67"/>
      <c r="R299" s="67"/>
      <c r="S299" s="67"/>
      <c r="T299" s="68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20" t="s">
        <v>154</v>
      </c>
      <c r="AU299" s="20" t="s">
        <v>145</v>
      </c>
    </row>
    <row r="300" spans="1:65" s="13" customFormat="1">
      <c r="B300" s="194"/>
      <c r="C300" s="195"/>
      <c r="D300" s="196" t="s">
        <v>156</v>
      </c>
      <c r="E300" s="197" t="s">
        <v>19</v>
      </c>
      <c r="F300" s="198" t="s">
        <v>691</v>
      </c>
      <c r="G300" s="195"/>
      <c r="H300" s="199">
        <v>53.31</v>
      </c>
      <c r="I300" s="200"/>
      <c r="J300" s="195"/>
      <c r="K300" s="195"/>
      <c r="L300" s="201"/>
      <c r="M300" s="202"/>
      <c r="N300" s="203"/>
      <c r="O300" s="203"/>
      <c r="P300" s="203"/>
      <c r="Q300" s="203"/>
      <c r="R300" s="203"/>
      <c r="S300" s="203"/>
      <c r="T300" s="204"/>
      <c r="AT300" s="205" t="s">
        <v>156</v>
      </c>
      <c r="AU300" s="205" t="s">
        <v>145</v>
      </c>
      <c r="AV300" s="13" t="s">
        <v>87</v>
      </c>
      <c r="AW300" s="13" t="s">
        <v>37</v>
      </c>
      <c r="AX300" s="13" t="s">
        <v>77</v>
      </c>
      <c r="AY300" s="205" t="s">
        <v>144</v>
      </c>
    </row>
    <row r="301" spans="1:65" s="13" customFormat="1">
      <c r="B301" s="194"/>
      <c r="C301" s="195"/>
      <c r="D301" s="196" t="s">
        <v>156</v>
      </c>
      <c r="E301" s="197" t="s">
        <v>19</v>
      </c>
      <c r="F301" s="198" t="s">
        <v>692</v>
      </c>
      <c r="G301" s="195"/>
      <c r="H301" s="199">
        <v>2.6</v>
      </c>
      <c r="I301" s="200"/>
      <c r="J301" s="195"/>
      <c r="K301" s="195"/>
      <c r="L301" s="201"/>
      <c r="M301" s="202"/>
      <c r="N301" s="203"/>
      <c r="O301" s="203"/>
      <c r="P301" s="203"/>
      <c r="Q301" s="203"/>
      <c r="R301" s="203"/>
      <c r="S301" s="203"/>
      <c r="T301" s="204"/>
      <c r="AT301" s="205" t="s">
        <v>156</v>
      </c>
      <c r="AU301" s="205" t="s">
        <v>145</v>
      </c>
      <c r="AV301" s="13" t="s">
        <v>87</v>
      </c>
      <c r="AW301" s="13" t="s">
        <v>37</v>
      </c>
      <c r="AX301" s="13" t="s">
        <v>77</v>
      </c>
      <c r="AY301" s="205" t="s">
        <v>144</v>
      </c>
    </row>
    <row r="302" spans="1:65" s="13" customFormat="1">
      <c r="B302" s="194"/>
      <c r="C302" s="195"/>
      <c r="D302" s="196" t="s">
        <v>156</v>
      </c>
      <c r="E302" s="197" t="s">
        <v>19</v>
      </c>
      <c r="F302" s="198" t="s">
        <v>693</v>
      </c>
      <c r="G302" s="195"/>
      <c r="H302" s="199">
        <v>12.1</v>
      </c>
      <c r="I302" s="200"/>
      <c r="J302" s="195"/>
      <c r="K302" s="195"/>
      <c r="L302" s="201"/>
      <c r="M302" s="202"/>
      <c r="N302" s="203"/>
      <c r="O302" s="203"/>
      <c r="P302" s="203"/>
      <c r="Q302" s="203"/>
      <c r="R302" s="203"/>
      <c r="S302" s="203"/>
      <c r="T302" s="204"/>
      <c r="AT302" s="205" t="s">
        <v>156</v>
      </c>
      <c r="AU302" s="205" t="s">
        <v>145</v>
      </c>
      <c r="AV302" s="13" t="s">
        <v>87</v>
      </c>
      <c r="AW302" s="13" t="s">
        <v>37</v>
      </c>
      <c r="AX302" s="13" t="s">
        <v>77</v>
      </c>
      <c r="AY302" s="205" t="s">
        <v>144</v>
      </c>
    </row>
    <row r="303" spans="1:65" s="13" customFormat="1">
      <c r="B303" s="194"/>
      <c r="C303" s="195"/>
      <c r="D303" s="196" t="s">
        <v>156</v>
      </c>
      <c r="E303" s="197" t="s">
        <v>19</v>
      </c>
      <c r="F303" s="198" t="s">
        <v>694</v>
      </c>
      <c r="G303" s="195"/>
      <c r="H303" s="199">
        <v>2.72</v>
      </c>
      <c r="I303" s="200"/>
      <c r="J303" s="195"/>
      <c r="K303" s="195"/>
      <c r="L303" s="201"/>
      <c r="M303" s="202"/>
      <c r="N303" s="203"/>
      <c r="O303" s="203"/>
      <c r="P303" s="203"/>
      <c r="Q303" s="203"/>
      <c r="R303" s="203"/>
      <c r="S303" s="203"/>
      <c r="T303" s="204"/>
      <c r="AT303" s="205" t="s">
        <v>156</v>
      </c>
      <c r="AU303" s="205" t="s">
        <v>145</v>
      </c>
      <c r="AV303" s="13" t="s">
        <v>87</v>
      </c>
      <c r="AW303" s="13" t="s">
        <v>37</v>
      </c>
      <c r="AX303" s="13" t="s">
        <v>77</v>
      </c>
      <c r="AY303" s="205" t="s">
        <v>144</v>
      </c>
    </row>
    <row r="304" spans="1:65" s="13" customFormat="1">
      <c r="B304" s="194"/>
      <c r="C304" s="195"/>
      <c r="D304" s="196" t="s">
        <v>156</v>
      </c>
      <c r="E304" s="197" t="s">
        <v>19</v>
      </c>
      <c r="F304" s="198" t="s">
        <v>695</v>
      </c>
      <c r="G304" s="195"/>
      <c r="H304" s="199">
        <v>2.59</v>
      </c>
      <c r="I304" s="200"/>
      <c r="J304" s="195"/>
      <c r="K304" s="195"/>
      <c r="L304" s="201"/>
      <c r="M304" s="202"/>
      <c r="N304" s="203"/>
      <c r="O304" s="203"/>
      <c r="P304" s="203"/>
      <c r="Q304" s="203"/>
      <c r="R304" s="203"/>
      <c r="S304" s="203"/>
      <c r="T304" s="204"/>
      <c r="AT304" s="205" t="s">
        <v>156</v>
      </c>
      <c r="AU304" s="205" t="s">
        <v>145</v>
      </c>
      <c r="AV304" s="13" t="s">
        <v>87</v>
      </c>
      <c r="AW304" s="13" t="s">
        <v>37</v>
      </c>
      <c r="AX304" s="13" t="s">
        <v>77</v>
      </c>
      <c r="AY304" s="205" t="s">
        <v>144</v>
      </c>
    </row>
    <row r="305" spans="2:51" s="13" customFormat="1">
      <c r="B305" s="194"/>
      <c r="C305" s="195"/>
      <c r="D305" s="196" t="s">
        <v>156</v>
      </c>
      <c r="E305" s="197" t="s">
        <v>19</v>
      </c>
      <c r="F305" s="198" t="s">
        <v>696</v>
      </c>
      <c r="G305" s="195"/>
      <c r="H305" s="199">
        <v>12.14</v>
      </c>
      <c r="I305" s="200"/>
      <c r="J305" s="195"/>
      <c r="K305" s="195"/>
      <c r="L305" s="201"/>
      <c r="M305" s="202"/>
      <c r="N305" s="203"/>
      <c r="O305" s="203"/>
      <c r="P305" s="203"/>
      <c r="Q305" s="203"/>
      <c r="R305" s="203"/>
      <c r="S305" s="203"/>
      <c r="T305" s="204"/>
      <c r="AT305" s="205" t="s">
        <v>156</v>
      </c>
      <c r="AU305" s="205" t="s">
        <v>145</v>
      </c>
      <c r="AV305" s="13" t="s">
        <v>87</v>
      </c>
      <c r="AW305" s="13" t="s">
        <v>37</v>
      </c>
      <c r="AX305" s="13" t="s">
        <v>77</v>
      </c>
      <c r="AY305" s="205" t="s">
        <v>144</v>
      </c>
    </row>
    <row r="306" spans="2:51" s="13" customFormat="1">
      <c r="B306" s="194"/>
      <c r="C306" s="195"/>
      <c r="D306" s="196" t="s">
        <v>156</v>
      </c>
      <c r="E306" s="197" t="s">
        <v>19</v>
      </c>
      <c r="F306" s="198" t="s">
        <v>697</v>
      </c>
      <c r="G306" s="195"/>
      <c r="H306" s="199">
        <v>2.72</v>
      </c>
      <c r="I306" s="200"/>
      <c r="J306" s="195"/>
      <c r="K306" s="195"/>
      <c r="L306" s="201"/>
      <c r="M306" s="202"/>
      <c r="N306" s="203"/>
      <c r="O306" s="203"/>
      <c r="P306" s="203"/>
      <c r="Q306" s="203"/>
      <c r="R306" s="203"/>
      <c r="S306" s="203"/>
      <c r="T306" s="204"/>
      <c r="AT306" s="205" t="s">
        <v>156</v>
      </c>
      <c r="AU306" s="205" t="s">
        <v>145</v>
      </c>
      <c r="AV306" s="13" t="s">
        <v>87</v>
      </c>
      <c r="AW306" s="13" t="s">
        <v>37</v>
      </c>
      <c r="AX306" s="13" t="s">
        <v>77</v>
      </c>
      <c r="AY306" s="205" t="s">
        <v>144</v>
      </c>
    </row>
    <row r="307" spans="2:51" s="13" customFormat="1">
      <c r="B307" s="194"/>
      <c r="C307" s="195"/>
      <c r="D307" s="196" t="s">
        <v>156</v>
      </c>
      <c r="E307" s="197" t="s">
        <v>19</v>
      </c>
      <c r="F307" s="198" t="s">
        <v>698</v>
      </c>
      <c r="G307" s="195"/>
      <c r="H307" s="199">
        <v>2.73</v>
      </c>
      <c r="I307" s="200"/>
      <c r="J307" s="195"/>
      <c r="K307" s="195"/>
      <c r="L307" s="201"/>
      <c r="M307" s="202"/>
      <c r="N307" s="203"/>
      <c r="O307" s="203"/>
      <c r="P307" s="203"/>
      <c r="Q307" s="203"/>
      <c r="R307" s="203"/>
      <c r="S307" s="203"/>
      <c r="T307" s="204"/>
      <c r="AT307" s="205" t="s">
        <v>156</v>
      </c>
      <c r="AU307" s="205" t="s">
        <v>145</v>
      </c>
      <c r="AV307" s="13" t="s">
        <v>87</v>
      </c>
      <c r="AW307" s="13" t="s">
        <v>37</v>
      </c>
      <c r="AX307" s="13" t="s">
        <v>77</v>
      </c>
      <c r="AY307" s="205" t="s">
        <v>144</v>
      </c>
    </row>
    <row r="308" spans="2:51" s="13" customFormat="1">
      <c r="B308" s="194"/>
      <c r="C308" s="195"/>
      <c r="D308" s="196" t="s">
        <v>156</v>
      </c>
      <c r="E308" s="197" t="s">
        <v>19</v>
      </c>
      <c r="F308" s="198" t="s">
        <v>699</v>
      </c>
      <c r="G308" s="195"/>
      <c r="H308" s="199">
        <v>12.1</v>
      </c>
      <c r="I308" s="200"/>
      <c r="J308" s="195"/>
      <c r="K308" s="195"/>
      <c r="L308" s="201"/>
      <c r="M308" s="202"/>
      <c r="N308" s="203"/>
      <c r="O308" s="203"/>
      <c r="P308" s="203"/>
      <c r="Q308" s="203"/>
      <c r="R308" s="203"/>
      <c r="S308" s="203"/>
      <c r="T308" s="204"/>
      <c r="AT308" s="205" t="s">
        <v>156</v>
      </c>
      <c r="AU308" s="205" t="s">
        <v>145</v>
      </c>
      <c r="AV308" s="13" t="s">
        <v>87</v>
      </c>
      <c r="AW308" s="13" t="s">
        <v>37</v>
      </c>
      <c r="AX308" s="13" t="s">
        <v>77</v>
      </c>
      <c r="AY308" s="205" t="s">
        <v>144</v>
      </c>
    </row>
    <row r="309" spans="2:51" s="13" customFormat="1">
      <c r="B309" s="194"/>
      <c r="C309" s="195"/>
      <c r="D309" s="196" t="s">
        <v>156</v>
      </c>
      <c r="E309" s="197" t="s">
        <v>19</v>
      </c>
      <c r="F309" s="198" t="s">
        <v>700</v>
      </c>
      <c r="G309" s="195"/>
      <c r="H309" s="199">
        <v>2.6</v>
      </c>
      <c r="I309" s="200"/>
      <c r="J309" s="195"/>
      <c r="K309" s="195"/>
      <c r="L309" s="201"/>
      <c r="M309" s="202"/>
      <c r="N309" s="203"/>
      <c r="O309" s="203"/>
      <c r="P309" s="203"/>
      <c r="Q309" s="203"/>
      <c r="R309" s="203"/>
      <c r="S309" s="203"/>
      <c r="T309" s="204"/>
      <c r="AT309" s="205" t="s">
        <v>156</v>
      </c>
      <c r="AU309" s="205" t="s">
        <v>145</v>
      </c>
      <c r="AV309" s="13" t="s">
        <v>87</v>
      </c>
      <c r="AW309" s="13" t="s">
        <v>37</v>
      </c>
      <c r="AX309" s="13" t="s">
        <v>77</v>
      </c>
      <c r="AY309" s="205" t="s">
        <v>144</v>
      </c>
    </row>
    <row r="310" spans="2:51" s="13" customFormat="1">
      <c r="B310" s="194"/>
      <c r="C310" s="195"/>
      <c r="D310" s="196" t="s">
        <v>156</v>
      </c>
      <c r="E310" s="197" t="s">
        <v>19</v>
      </c>
      <c r="F310" s="198" t="s">
        <v>701</v>
      </c>
      <c r="G310" s="195"/>
      <c r="H310" s="199">
        <v>2.72</v>
      </c>
      <c r="I310" s="200"/>
      <c r="J310" s="195"/>
      <c r="K310" s="195"/>
      <c r="L310" s="201"/>
      <c r="M310" s="202"/>
      <c r="N310" s="203"/>
      <c r="O310" s="203"/>
      <c r="P310" s="203"/>
      <c r="Q310" s="203"/>
      <c r="R310" s="203"/>
      <c r="S310" s="203"/>
      <c r="T310" s="204"/>
      <c r="AT310" s="205" t="s">
        <v>156</v>
      </c>
      <c r="AU310" s="205" t="s">
        <v>145</v>
      </c>
      <c r="AV310" s="13" t="s">
        <v>87</v>
      </c>
      <c r="AW310" s="13" t="s">
        <v>37</v>
      </c>
      <c r="AX310" s="13" t="s">
        <v>77</v>
      </c>
      <c r="AY310" s="205" t="s">
        <v>144</v>
      </c>
    </row>
    <row r="311" spans="2:51" s="13" customFormat="1">
      <c r="B311" s="194"/>
      <c r="C311" s="195"/>
      <c r="D311" s="196" t="s">
        <v>156</v>
      </c>
      <c r="E311" s="197" t="s">
        <v>19</v>
      </c>
      <c r="F311" s="198" t="s">
        <v>702</v>
      </c>
      <c r="G311" s="195"/>
      <c r="H311" s="199">
        <v>12.09</v>
      </c>
      <c r="I311" s="200"/>
      <c r="J311" s="195"/>
      <c r="K311" s="195"/>
      <c r="L311" s="201"/>
      <c r="M311" s="202"/>
      <c r="N311" s="203"/>
      <c r="O311" s="203"/>
      <c r="P311" s="203"/>
      <c r="Q311" s="203"/>
      <c r="R311" s="203"/>
      <c r="S311" s="203"/>
      <c r="T311" s="204"/>
      <c r="AT311" s="205" t="s">
        <v>156</v>
      </c>
      <c r="AU311" s="205" t="s">
        <v>145</v>
      </c>
      <c r="AV311" s="13" t="s">
        <v>87</v>
      </c>
      <c r="AW311" s="13" t="s">
        <v>37</v>
      </c>
      <c r="AX311" s="13" t="s">
        <v>77</v>
      </c>
      <c r="AY311" s="205" t="s">
        <v>144</v>
      </c>
    </row>
    <row r="312" spans="2:51" s="13" customFormat="1">
      <c r="B312" s="194"/>
      <c r="C312" s="195"/>
      <c r="D312" s="196" t="s">
        <v>156</v>
      </c>
      <c r="E312" s="197" t="s">
        <v>19</v>
      </c>
      <c r="F312" s="198" t="s">
        <v>703</v>
      </c>
      <c r="G312" s="195"/>
      <c r="H312" s="199">
        <v>2.58</v>
      </c>
      <c r="I312" s="200"/>
      <c r="J312" s="195"/>
      <c r="K312" s="195"/>
      <c r="L312" s="201"/>
      <c r="M312" s="202"/>
      <c r="N312" s="203"/>
      <c r="O312" s="203"/>
      <c r="P312" s="203"/>
      <c r="Q312" s="203"/>
      <c r="R312" s="203"/>
      <c r="S312" s="203"/>
      <c r="T312" s="204"/>
      <c r="AT312" s="205" t="s">
        <v>156</v>
      </c>
      <c r="AU312" s="205" t="s">
        <v>145</v>
      </c>
      <c r="AV312" s="13" t="s">
        <v>87</v>
      </c>
      <c r="AW312" s="13" t="s">
        <v>37</v>
      </c>
      <c r="AX312" s="13" t="s">
        <v>77</v>
      </c>
      <c r="AY312" s="205" t="s">
        <v>144</v>
      </c>
    </row>
    <row r="313" spans="2:51" s="13" customFormat="1">
      <c r="B313" s="194"/>
      <c r="C313" s="195"/>
      <c r="D313" s="196" t="s">
        <v>156</v>
      </c>
      <c r="E313" s="197" t="s">
        <v>19</v>
      </c>
      <c r="F313" s="198" t="s">
        <v>704</v>
      </c>
      <c r="G313" s="195"/>
      <c r="H313" s="199">
        <v>2.6</v>
      </c>
      <c r="I313" s="200"/>
      <c r="J313" s="195"/>
      <c r="K313" s="195"/>
      <c r="L313" s="201"/>
      <c r="M313" s="202"/>
      <c r="N313" s="203"/>
      <c r="O313" s="203"/>
      <c r="P313" s="203"/>
      <c r="Q313" s="203"/>
      <c r="R313" s="203"/>
      <c r="S313" s="203"/>
      <c r="T313" s="204"/>
      <c r="AT313" s="205" t="s">
        <v>156</v>
      </c>
      <c r="AU313" s="205" t="s">
        <v>145</v>
      </c>
      <c r="AV313" s="13" t="s">
        <v>87</v>
      </c>
      <c r="AW313" s="13" t="s">
        <v>37</v>
      </c>
      <c r="AX313" s="13" t="s">
        <v>77</v>
      </c>
      <c r="AY313" s="205" t="s">
        <v>144</v>
      </c>
    </row>
    <row r="314" spans="2:51" s="13" customFormat="1">
      <c r="B314" s="194"/>
      <c r="C314" s="195"/>
      <c r="D314" s="196" t="s">
        <v>156</v>
      </c>
      <c r="E314" s="197" t="s">
        <v>19</v>
      </c>
      <c r="F314" s="198" t="s">
        <v>705</v>
      </c>
      <c r="G314" s="195"/>
      <c r="H314" s="199">
        <v>12.12</v>
      </c>
      <c r="I314" s="200"/>
      <c r="J314" s="195"/>
      <c r="K314" s="195"/>
      <c r="L314" s="201"/>
      <c r="M314" s="202"/>
      <c r="N314" s="203"/>
      <c r="O314" s="203"/>
      <c r="P314" s="203"/>
      <c r="Q314" s="203"/>
      <c r="R314" s="203"/>
      <c r="S314" s="203"/>
      <c r="T314" s="204"/>
      <c r="AT314" s="205" t="s">
        <v>156</v>
      </c>
      <c r="AU314" s="205" t="s">
        <v>145</v>
      </c>
      <c r="AV314" s="13" t="s">
        <v>87</v>
      </c>
      <c r="AW314" s="13" t="s">
        <v>37</v>
      </c>
      <c r="AX314" s="13" t="s">
        <v>77</v>
      </c>
      <c r="AY314" s="205" t="s">
        <v>144</v>
      </c>
    </row>
    <row r="315" spans="2:51" s="13" customFormat="1">
      <c r="B315" s="194"/>
      <c r="C315" s="195"/>
      <c r="D315" s="196" t="s">
        <v>156</v>
      </c>
      <c r="E315" s="197" t="s">
        <v>19</v>
      </c>
      <c r="F315" s="198" t="s">
        <v>706</v>
      </c>
      <c r="G315" s="195"/>
      <c r="H315" s="199">
        <v>2.69</v>
      </c>
      <c r="I315" s="200"/>
      <c r="J315" s="195"/>
      <c r="K315" s="195"/>
      <c r="L315" s="201"/>
      <c r="M315" s="202"/>
      <c r="N315" s="203"/>
      <c r="O315" s="203"/>
      <c r="P315" s="203"/>
      <c r="Q315" s="203"/>
      <c r="R315" s="203"/>
      <c r="S315" s="203"/>
      <c r="T315" s="204"/>
      <c r="AT315" s="205" t="s">
        <v>156</v>
      </c>
      <c r="AU315" s="205" t="s">
        <v>145</v>
      </c>
      <c r="AV315" s="13" t="s">
        <v>87</v>
      </c>
      <c r="AW315" s="13" t="s">
        <v>37</v>
      </c>
      <c r="AX315" s="13" t="s">
        <v>77</v>
      </c>
      <c r="AY315" s="205" t="s">
        <v>144</v>
      </c>
    </row>
    <row r="316" spans="2:51" s="13" customFormat="1">
      <c r="B316" s="194"/>
      <c r="C316" s="195"/>
      <c r="D316" s="196" t="s">
        <v>156</v>
      </c>
      <c r="E316" s="197" t="s">
        <v>19</v>
      </c>
      <c r="F316" s="198" t="s">
        <v>707</v>
      </c>
      <c r="G316" s="195"/>
      <c r="H316" s="199">
        <v>2.61</v>
      </c>
      <c r="I316" s="200"/>
      <c r="J316" s="195"/>
      <c r="K316" s="195"/>
      <c r="L316" s="201"/>
      <c r="M316" s="202"/>
      <c r="N316" s="203"/>
      <c r="O316" s="203"/>
      <c r="P316" s="203"/>
      <c r="Q316" s="203"/>
      <c r="R316" s="203"/>
      <c r="S316" s="203"/>
      <c r="T316" s="204"/>
      <c r="AT316" s="205" t="s">
        <v>156</v>
      </c>
      <c r="AU316" s="205" t="s">
        <v>145</v>
      </c>
      <c r="AV316" s="13" t="s">
        <v>87</v>
      </c>
      <c r="AW316" s="13" t="s">
        <v>37</v>
      </c>
      <c r="AX316" s="13" t="s">
        <v>77</v>
      </c>
      <c r="AY316" s="205" t="s">
        <v>144</v>
      </c>
    </row>
    <row r="317" spans="2:51" s="13" customFormat="1">
      <c r="B317" s="194"/>
      <c r="C317" s="195"/>
      <c r="D317" s="196" t="s">
        <v>156</v>
      </c>
      <c r="E317" s="197" t="s">
        <v>19</v>
      </c>
      <c r="F317" s="198" t="s">
        <v>708</v>
      </c>
      <c r="G317" s="195"/>
      <c r="H317" s="199">
        <v>12.18</v>
      </c>
      <c r="I317" s="200"/>
      <c r="J317" s="195"/>
      <c r="K317" s="195"/>
      <c r="L317" s="201"/>
      <c r="M317" s="202"/>
      <c r="N317" s="203"/>
      <c r="O317" s="203"/>
      <c r="P317" s="203"/>
      <c r="Q317" s="203"/>
      <c r="R317" s="203"/>
      <c r="S317" s="203"/>
      <c r="T317" s="204"/>
      <c r="AT317" s="205" t="s">
        <v>156</v>
      </c>
      <c r="AU317" s="205" t="s">
        <v>145</v>
      </c>
      <c r="AV317" s="13" t="s">
        <v>87</v>
      </c>
      <c r="AW317" s="13" t="s">
        <v>37</v>
      </c>
      <c r="AX317" s="13" t="s">
        <v>77</v>
      </c>
      <c r="AY317" s="205" t="s">
        <v>144</v>
      </c>
    </row>
    <row r="318" spans="2:51" s="13" customFormat="1">
      <c r="B318" s="194"/>
      <c r="C318" s="195"/>
      <c r="D318" s="196" t="s">
        <v>156</v>
      </c>
      <c r="E318" s="197" t="s">
        <v>19</v>
      </c>
      <c r="F318" s="198" t="s">
        <v>709</v>
      </c>
      <c r="G318" s="195"/>
      <c r="H318" s="199">
        <v>2.71</v>
      </c>
      <c r="I318" s="200"/>
      <c r="J318" s="195"/>
      <c r="K318" s="195"/>
      <c r="L318" s="201"/>
      <c r="M318" s="202"/>
      <c r="N318" s="203"/>
      <c r="O318" s="203"/>
      <c r="P318" s="203"/>
      <c r="Q318" s="203"/>
      <c r="R318" s="203"/>
      <c r="S318" s="203"/>
      <c r="T318" s="204"/>
      <c r="AT318" s="205" t="s">
        <v>156</v>
      </c>
      <c r="AU318" s="205" t="s">
        <v>145</v>
      </c>
      <c r="AV318" s="13" t="s">
        <v>87</v>
      </c>
      <c r="AW318" s="13" t="s">
        <v>37</v>
      </c>
      <c r="AX318" s="13" t="s">
        <v>77</v>
      </c>
      <c r="AY318" s="205" t="s">
        <v>144</v>
      </c>
    </row>
    <row r="319" spans="2:51" s="13" customFormat="1">
      <c r="B319" s="194"/>
      <c r="C319" s="195"/>
      <c r="D319" s="196" t="s">
        <v>156</v>
      </c>
      <c r="E319" s="197" t="s">
        <v>19</v>
      </c>
      <c r="F319" s="198" t="s">
        <v>710</v>
      </c>
      <c r="G319" s="195"/>
      <c r="H319" s="199">
        <v>2.6</v>
      </c>
      <c r="I319" s="200"/>
      <c r="J319" s="195"/>
      <c r="K319" s="195"/>
      <c r="L319" s="201"/>
      <c r="M319" s="202"/>
      <c r="N319" s="203"/>
      <c r="O319" s="203"/>
      <c r="P319" s="203"/>
      <c r="Q319" s="203"/>
      <c r="R319" s="203"/>
      <c r="S319" s="203"/>
      <c r="T319" s="204"/>
      <c r="AT319" s="205" t="s">
        <v>156</v>
      </c>
      <c r="AU319" s="205" t="s">
        <v>145</v>
      </c>
      <c r="AV319" s="13" t="s">
        <v>87</v>
      </c>
      <c r="AW319" s="13" t="s">
        <v>37</v>
      </c>
      <c r="AX319" s="13" t="s">
        <v>77</v>
      </c>
      <c r="AY319" s="205" t="s">
        <v>144</v>
      </c>
    </row>
    <row r="320" spans="2:51" s="13" customFormat="1">
      <c r="B320" s="194"/>
      <c r="C320" s="195"/>
      <c r="D320" s="196" t="s">
        <v>156</v>
      </c>
      <c r="E320" s="197" t="s">
        <v>19</v>
      </c>
      <c r="F320" s="198" t="s">
        <v>711</v>
      </c>
      <c r="G320" s="195"/>
      <c r="H320" s="199">
        <v>12.05</v>
      </c>
      <c r="I320" s="200"/>
      <c r="J320" s="195"/>
      <c r="K320" s="195"/>
      <c r="L320" s="201"/>
      <c r="M320" s="202"/>
      <c r="N320" s="203"/>
      <c r="O320" s="203"/>
      <c r="P320" s="203"/>
      <c r="Q320" s="203"/>
      <c r="R320" s="203"/>
      <c r="S320" s="203"/>
      <c r="T320" s="204"/>
      <c r="AT320" s="205" t="s">
        <v>156</v>
      </c>
      <c r="AU320" s="205" t="s">
        <v>145</v>
      </c>
      <c r="AV320" s="13" t="s">
        <v>87</v>
      </c>
      <c r="AW320" s="13" t="s">
        <v>37</v>
      </c>
      <c r="AX320" s="13" t="s">
        <v>77</v>
      </c>
      <c r="AY320" s="205" t="s">
        <v>144</v>
      </c>
    </row>
    <row r="321" spans="2:51" s="13" customFormat="1">
      <c r="B321" s="194"/>
      <c r="C321" s="195"/>
      <c r="D321" s="196" t="s">
        <v>156</v>
      </c>
      <c r="E321" s="197" t="s">
        <v>19</v>
      </c>
      <c r="F321" s="198" t="s">
        <v>712</v>
      </c>
      <c r="G321" s="195"/>
      <c r="H321" s="199">
        <v>2.73</v>
      </c>
      <c r="I321" s="200"/>
      <c r="J321" s="195"/>
      <c r="K321" s="195"/>
      <c r="L321" s="201"/>
      <c r="M321" s="202"/>
      <c r="N321" s="203"/>
      <c r="O321" s="203"/>
      <c r="P321" s="203"/>
      <c r="Q321" s="203"/>
      <c r="R321" s="203"/>
      <c r="S321" s="203"/>
      <c r="T321" s="204"/>
      <c r="AT321" s="205" t="s">
        <v>156</v>
      </c>
      <c r="AU321" s="205" t="s">
        <v>145</v>
      </c>
      <c r="AV321" s="13" t="s">
        <v>87</v>
      </c>
      <c r="AW321" s="13" t="s">
        <v>37</v>
      </c>
      <c r="AX321" s="13" t="s">
        <v>77</v>
      </c>
      <c r="AY321" s="205" t="s">
        <v>144</v>
      </c>
    </row>
    <row r="322" spans="2:51" s="13" customFormat="1">
      <c r="B322" s="194"/>
      <c r="C322" s="195"/>
      <c r="D322" s="196" t="s">
        <v>156</v>
      </c>
      <c r="E322" s="197" t="s">
        <v>19</v>
      </c>
      <c r="F322" s="198" t="s">
        <v>713</v>
      </c>
      <c r="G322" s="195"/>
      <c r="H322" s="199">
        <v>2.5499999999999998</v>
      </c>
      <c r="I322" s="200"/>
      <c r="J322" s="195"/>
      <c r="K322" s="195"/>
      <c r="L322" s="201"/>
      <c r="M322" s="202"/>
      <c r="N322" s="203"/>
      <c r="O322" s="203"/>
      <c r="P322" s="203"/>
      <c r="Q322" s="203"/>
      <c r="R322" s="203"/>
      <c r="S322" s="203"/>
      <c r="T322" s="204"/>
      <c r="AT322" s="205" t="s">
        <v>156</v>
      </c>
      <c r="AU322" s="205" t="s">
        <v>145</v>
      </c>
      <c r="AV322" s="13" t="s">
        <v>87</v>
      </c>
      <c r="AW322" s="13" t="s">
        <v>37</v>
      </c>
      <c r="AX322" s="13" t="s">
        <v>77</v>
      </c>
      <c r="AY322" s="205" t="s">
        <v>144</v>
      </c>
    </row>
    <row r="323" spans="2:51" s="13" customFormat="1">
      <c r="B323" s="194"/>
      <c r="C323" s="195"/>
      <c r="D323" s="196" t="s">
        <v>156</v>
      </c>
      <c r="E323" s="197" t="s">
        <v>19</v>
      </c>
      <c r="F323" s="198" t="s">
        <v>714</v>
      </c>
      <c r="G323" s="195"/>
      <c r="H323" s="199">
        <v>12.05</v>
      </c>
      <c r="I323" s="200"/>
      <c r="J323" s="195"/>
      <c r="K323" s="195"/>
      <c r="L323" s="201"/>
      <c r="M323" s="202"/>
      <c r="N323" s="203"/>
      <c r="O323" s="203"/>
      <c r="P323" s="203"/>
      <c r="Q323" s="203"/>
      <c r="R323" s="203"/>
      <c r="S323" s="203"/>
      <c r="T323" s="204"/>
      <c r="AT323" s="205" t="s">
        <v>156</v>
      </c>
      <c r="AU323" s="205" t="s">
        <v>145</v>
      </c>
      <c r="AV323" s="13" t="s">
        <v>87</v>
      </c>
      <c r="AW323" s="13" t="s">
        <v>37</v>
      </c>
      <c r="AX323" s="13" t="s">
        <v>77</v>
      </c>
      <c r="AY323" s="205" t="s">
        <v>144</v>
      </c>
    </row>
    <row r="324" spans="2:51" s="13" customFormat="1">
      <c r="B324" s="194"/>
      <c r="C324" s="195"/>
      <c r="D324" s="196" t="s">
        <v>156</v>
      </c>
      <c r="E324" s="197" t="s">
        <v>19</v>
      </c>
      <c r="F324" s="198" t="s">
        <v>715</v>
      </c>
      <c r="G324" s="195"/>
      <c r="H324" s="199">
        <v>2.72</v>
      </c>
      <c r="I324" s="200"/>
      <c r="J324" s="195"/>
      <c r="K324" s="195"/>
      <c r="L324" s="201"/>
      <c r="M324" s="202"/>
      <c r="N324" s="203"/>
      <c r="O324" s="203"/>
      <c r="P324" s="203"/>
      <c r="Q324" s="203"/>
      <c r="R324" s="203"/>
      <c r="S324" s="203"/>
      <c r="T324" s="204"/>
      <c r="AT324" s="205" t="s">
        <v>156</v>
      </c>
      <c r="AU324" s="205" t="s">
        <v>145</v>
      </c>
      <c r="AV324" s="13" t="s">
        <v>87</v>
      </c>
      <c r="AW324" s="13" t="s">
        <v>37</v>
      </c>
      <c r="AX324" s="13" t="s">
        <v>77</v>
      </c>
      <c r="AY324" s="205" t="s">
        <v>144</v>
      </c>
    </row>
    <row r="325" spans="2:51" s="13" customFormat="1">
      <c r="B325" s="194"/>
      <c r="C325" s="195"/>
      <c r="D325" s="196" t="s">
        <v>156</v>
      </c>
      <c r="E325" s="197" t="s">
        <v>19</v>
      </c>
      <c r="F325" s="198" t="s">
        <v>716</v>
      </c>
      <c r="G325" s="195"/>
      <c r="H325" s="199">
        <v>2.73</v>
      </c>
      <c r="I325" s="200"/>
      <c r="J325" s="195"/>
      <c r="K325" s="195"/>
      <c r="L325" s="201"/>
      <c r="M325" s="202"/>
      <c r="N325" s="203"/>
      <c r="O325" s="203"/>
      <c r="P325" s="203"/>
      <c r="Q325" s="203"/>
      <c r="R325" s="203"/>
      <c r="S325" s="203"/>
      <c r="T325" s="204"/>
      <c r="AT325" s="205" t="s">
        <v>156</v>
      </c>
      <c r="AU325" s="205" t="s">
        <v>145</v>
      </c>
      <c r="AV325" s="13" t="s">
        <v>87</v>
      </c>
      <c r="AW325" s="13" t="s">
        <v>37</v>
      </c>
      <c r="AX325" s="13" t="s">
        <v>77</v>
      </c>
      <c r="AY325" s="205" t="s">
        <v>144</v>
      </c>
    </row>
    <row r="326" spans="2:51" s="13" customFormat="1">
      <c r="B326" s="194"/>
      <c r="C326" s="195"/>
      <c r="D326" s="196" t="s">
        <v>156</v>
      </c>
      <c r="E326" s="197" t="s">
        <v>19</v>
      </c>
      <c r="F326" s="198" t="s">
        <v>717</v>
      </c>
      <c r="G326" s="195"/>
      <c r="H326" s="199">
        <v>12.1</v>
      </c>
      <c r="I326" s="200"/>
      <c r="J326" s="195"/>
      <c r="K326" s="195"/>
      <c r="L326" s="201"/>
      <c r="M326" s="202"/>
      <c r="N326" s="203"/>
      <c r="O326" s="203"/>
      <c r="P326" s="203"/>
      <c r="Q326" s="203"/>
      <c r="R326" s="203"/>
      <c r="S326" s="203"/>
      <c r="T326" s="204"/>
      <c r="AT326" s="205" t="s">
        <v>156</v>
      </c>
      <c r="AU326" s="205" t="s">
        <v>145</v>
      </c>
      <c r="AV326" s="13" t="s">
        <v>87</v>
      </c>
      <c r="AW326" s="13" t="s">
        <v>37</v>
      </c>
      <c r="AX326" s="13" t="s">
        <v>77</v>
      </c>
      <c r="AY326" s="205" t="s">
        <v>144</v>
      </c>
    </row>
    <row r="327" spans="2:51" s="13" customFormat="1">
      <c r="B327" s="194"/>
      <c r="C327" s="195"/>
      <c r="D327" s="196" t="s">
        <v>156</v>
      </c>
      <c r="E327" s="197" t="s">
        <v>19</v>
      </c>
      <c r="F327" s="198" t="s">
        <v>718</v>
      </c>
      <c r="G327" s="195"/>
      <c r="H327" s="199">
        <v>2.6</v>
      </c>
      <c r="I327" s="200"/>
      <c r="J327" s="195"/>
      <c r="K327" s="195"/>
      <c r="L327" s="201"/>
      <c r="M327" s="202"/>
      <c r="N327" s="203"/>
      <c r="O327" s="203"/>
      <c r="P327" s="203"/>
      <c r="Q327" s="203"/>
      <c r="R327" s="203"/>
      <c r="S327" s="203"/>
      <c r="T327" s="204"/>
      <c r="AT327" s="205" t="s">
        <v>156</v>
      </c>
      <c r="AU327" s="205" t="s">
        <v>145</v>
      </c>
      <c r="AV327" s="13" t="s">
        <v>87</v>
      </c>
      <c r="AW327" s="13" t="s">
        <v>37</v>
      </c>
      <c r="AX327" s="13" t="s">
        <v>77</v>
      </c>
      <c r="AY327" s="205" t="s">
        <v>144</v>
      </c>
    </row>
    <row r="328" spans="2:51" s="13" customFormat="1">
      <c r="B328" s="194"/>
      <c r="C328" s="195"/>
      <c r="D328" s="196" t="s">
        <v>156</v>
      </c>
      <c r="E328" s="197" t="s">
        <v>19</v>
      </c>
      <c r="F328" s="198" t="s">
        <v>719</v>
      </c>
      <c r="G328" s="195"/>
      <c r="H328" s="199">
        <v>2.76</v>
      </c>
      <c r="I328" s="200"/>
      <c r="J328" s="195"/>
      <c r="K328" s="195"/>
      <c r="L328" s="201"/>
      <c r="M328" s="202"/>
      <c r="N328" s="203"/>
      <c r="O328" s="203"/>
      <c r="P328" s="203"/>
      <c r="Q328" s="203"/>
      <c r="R328" s="203"/>
      <c r="S328" s="203"/>
      <c r="T328" s="204"/>
      <c r="AT328" s="205" t="s">
        <v>156</v>
      </c>
      <c r="AU328" s="205" t="s">
        <v>145</v>
      </c>
      <c r="AV328" s="13" t="s">
        <v>87</v>
      </c>
      <c r="AW328" s="13" t="s">
        <v>37</v>
      </c>
      <c r="AX328" s="13" t="s">
        <v>77</v>
      </c>
      <c r="AY328" s="205" t="s">
        <v>144</v>
      </c>
    </row>
    <row r="329" spans="2:51" s="13" customFormat="1">
      <c r="B329" s="194"/>
      <c r="C329" s="195"/>
      <c r="D329" s="196" t="s">
        <v>156</v>
      </c>
      <c r="E329" s="197" t="s">
        <v>19</v>
      </c>
      <c r="F329" s="198" t="s">
        <v>720</v>
      </c>
      <c r="G329" s="195"/>
      <c r="H329" s="199">
        <v>12.07</v>
      </c>
      <c r="I329" s="200"/>
      <c r="J329" s="195"/>
      <c r="K329" s="195"/>
      <c r="L329" s="201"/>
      <c r="M329" s="202"/>
      <c r="N329" s="203"/>
      <c r="O329" s="203"/>
      <c r="P329" s="203"/>
      <c r="Q329" s="203"/>
      <c r="R329" s="203"/>
      <c r="S329" s="203"/>
      <c r="T329" s="204"/>
      <c r="AT329" s="205" t="s">
        <v>156</v>
      </c>
      <c r="AU329" s="205" t="s">
        <v>145</v>
      </c>
      <c r="AV329" s="13" t="s">
        <v>87</v>
      </c>
      <c r="AW329" s="13" t="s">
        <v>37</v>
      </c>
      <c r="AX329" s="13" t="s">
        <v>77</v>
      </c>
      <c r="AY329" s="205" t="s">
        <v>144</v>
      </c>
    </row>
    <row r="330" spans="2:51" s="13" customFormat="1">
      <c r="B330" s="194"/>
      <c r="C330" s="195"/>
      <c r="D330" s="196" t="s">
        <v>156</v>
      </c>
      <c r="E330" s="197" t="s">
        <v>19</v>
      </c>
      <c r="F330" s="198" t="s">
        <v>721</v>
      </c>
      <c r="G330" s="195"/>
      <c r="H330" s="199">
        <v>2.58</v>
      </c>
      <c r="I330" s="200"/>
      <c r="J330" s="195"/>
      <c r="K330" s="195"/>
      <c r="L330" s="201"/>
      <c r="M330" s="202"/>
      <c r="N330" s="203"/>
      <c r="O330" s="203"/>
      <c r="P330" s="203"/>
      <c r="Q330" s="203"/>
      <c r="R330" s="203"/>
      <c r="S330" s="203"/>
      <c r="T330" s="204"/>
      <c r="AT330" s="205" t="s">
        <v>156</v>
      </c>
      <c r="AU330" s="205" t="s">
        <v>145</v>
      </c>
      <c r="AV330" s="13" t="s">
        <v>87</v>
      </c>
      <c r="AW330" s="13" t="s">
        <v>37</v>
      </c>
      <c r="AX330" s="13" t="s">
        <v>77</v>
      </c>
      <c r="AY330" s="205" t="s">
        <v>144</v>
      </c>
    </row>
    <row r="331" spans="2:51" s="13" customFormat="1">
      <c r="B331" s="194"/>
      <c r="C331" s="195"/>
      <c r="D331" s="196" t="s">
        <v>156</v>
      </c>
      <c r="E331" s="197" t="s">
        <v>19</v>
      </c>
      <c r="F331" s="198" t="s">
        <v>722</v>
      </c>
      <c r="G331" s="195"/>
      <c r="H331" s="199">
        <v>3.02</v>
      </c>
      <c r="I331" s="200"/>
      <c r="J331" s="195"/>
      <c r="K331" s="195"/>
      <c r="L331" s="201"/>
      <c r="M331" s="202"/>
      <c r="N331" s="203"/>
      <c r="O331" s="203"/>
      <c r="P331" s="203"/>
      <c r="Q331" s="203"/>
      <c r="R331" s="203"/>
      <c r="S331" s="203"/>
      <c r="T331" s="204"/>
      <c r="AT331" s="205" t="s">
        <v>156</v>
      </c>
      <c r="AU331" s="205" t="s">
        <v>145</v>
      </c>
      <c r="AV331" s="13" t="s">
        <v>87</v>
      </c>
      <c r="AW331" s="13" t="s">
        <v>37</v>
      </c>
      <c r="AX331" s="13" t="s">
        <v>77</v>
      </c>
      <c r="AY331" s="205" t="s">
        <v>144</v>
      </c>
    </row>
    <row r="332" spans="2:51" s="13" customFormat="1">
      <c r="B332" s="194"/>
      <c r="C332" s="195"/>
      <c r="D332" s="196" t="s">
        <v>156</v>
      </c>
      <c r="E332" s="197" t="s">
        <v>19</v>
      </c>
      <c r="F332" s="198" t="s">
        <v>723</v>
      </c>
      <c r="G332" s="195"/>
      <c r="H332" s="199">
        <v>9.07</v>
      </c>
      <c r="I332" s="200"/>
      <c r="J332" s="195"/>
      <c r="K332" s="195"/>
      <c r="L332" s="201"/>
      <c r="M332" s="202"/>
      <c r="N332" s="203"/>
      <c r="O332" s="203"/>
      <c r="P332" s="203"/>
      <c r="Q332" s="203"/>
      <c r="R332" s="203"/>
      <c r="S332" s="203"/>
      <c r="T332" s="204"/>
      <c r="AT332" s="205" t="s">
        <v>156</v>
      </c>
      <c r="AU332" s="205" t="s">
        <v>145</v>
      </c>
      <c r="AV332" s="13" t="s">
        <v>87</v>
      </c>
      <c r="AW332" s="13" t="s">
        <v>37</v>
      </c>
      <c r="AX332" s="13" t="s">
        <v>77</v>
      </c>
      <c r="AY332" s="205" t="s">
        <v>144</v>
      </c>
    </row>
    <row r="333" spans="2:51" s="13" customFormat="1">
      <c r="B333" s="194"/>
      <c r="C333" s="195"/>
      <c r="D333" s="196" t="s">
        <v>156</v>
      </c>
      <c r="E333" s="197" t="s">
        <v>19</v>
      </c>
      <c r="F333" s="198" t="s">
        <v>724</v>
      </c>
      <c r="G333" s="195"/>
      <c r="H333" s="199">
        <v>2.4500000000000002</v>
      </c>
      <c r="I333" s="200"/>
      <c r="J333" s="195"/>
      <c r="K333" s="195"/>
      <c r="L333" s="201"/>
      <c r="M333" s="202"/>
      <c r="N333" s="203"/>
      <c r="O333" s="203"/>
      <c r="P333" s="203"/>
      <c r="Q333" s="203"/>
      <c r="R333" s="203"/>
      <c r="S333" s="203"/>
      <c r="T333" s="204"/>
      <c r="AT333" s="205" t="s">
        <v>156</v>
      </c>
      <c r="AU333" s="205" t="s">
        <v>145</v>
      </c>
      <c r="AV333" s="13" t="s">
        <v>87</v>
      </c>
      <c r="AW333" s="13" t="s">
        <v>37</v>
      </c>
      <c r="AX333" s="13" t="s">
        <v>77</v>
      </c>
      <c r="AY333" s="205" t="s">
        <v>144</v>
      </c>
    </row>
    <row r="334" spans="2:51" s="13" customFormat="1">
      <c r="B334" s="194"/>
      <c r="C334" s="195"/>
      <c r="D334" s="196" t="s">
        <v>156</v>
      </c>
      <c r="E334" s="197" t="s">
        <v>19</v>
      </c>
      <c r="F334" s="198" t="s">
        <v>725</v>
      </c>
      <c r="G334" s="195"/>
      <c r="H334" s="199">
        <v>2.62</v>
      </c>
      <c r="I334" s="200"/>
      <c r="J334" s="195"/>
      <c r="K334" s="195"/>
      <c r="L334" s="201"/>
      <c r="M334" s="202"/>
      <c r="N334" s="203"/>
      <c r="O334" s="203"/>
      <c r="P334" s="203"/>
      <c r="Q334" s="203"/>
      <c r="R334" s="203"/>
      <c r="S334" s="203"/>
      <c r="T334" s="204"/>
      <c r="AT334" s="205" t="s">
        <v>156</v>
      </c>
      <c r="AU334" s="205" t="s">
        <v>145</v>
      </c>
      <c r="AV334" s="13" t="s">
        <v>87</v>
      </c>
      <c r="AW334" s="13" t="s">
        <v>37</v>
      </c>
      <c r="AX334" s="13" t="s">
        <v>77</v>
      </c>
      <c r="AY334" s="205" t="s">
        <v>144</v>
      </c>
    </row>
    <row r="335" spans="2:51" s="13" customFormat="1">
      <c r="B335" s="194"/>
      <c r="C335" s="195"/>
      <c r="D335" s="196" t="s">
        <v>156</v>
      </c>
      <c r="E335" s="197" t="s">
        <v>19</v>
      </c>
      <c r="F335" s="198" t="s">
        <v>726</v>
      </c>
      <c r="G335" s="195"/>
      <c r="H335" s="199">
        <v>12.18</v>
      </c>
      <c r="I335" s="200"/>
      <c r="J335" s="195"/>
      <c r="K335" s="195"/>
      <c r="L335" s="201"/>
      <c r="M335" s="202"/>
      <c r="N335" s="203"/>
      <c r="O335" s="203"/>
      <c r="P335" s="203"/>
      <c r="Q335" s="203"/>
      <c r="R335" s="203"/>
      <c r="S335" s="203"/>
      <c r="T335" s="204"/>
      <c r="AT335" s="205" t="s">
        <v>156</v>
      </c>
      <c r="AU335" s="205" t="s">
        <v>145</v>
      </c>
      <c r="AV335" s="13" t="s">
        <v>87</v>
      </c>
      <c r="AW335" s="13" t="s">
        <v>37</v>
      </c>
      <c r="AX335" s="13" t="s">
        <v>77</v>
      </c>
      <c r="AY335" s="205" t="s">
        <v>144</v>
      </c>
    </row>
    <row r="336" spans="2:51" s="13" customFormat="1">
      <c r="B336" s="194"/>
      <c r="C336" s="195"/>
      <c r="D336" s="196" t="s">
        <v>156</v>
      </c>
      <c r="E336" s="197" t="s">
        <v>19</v>
      </c>
      <c r="F336" s="198" t="s">
        <v>727</v>
      </c>
      <c r="G336" s="195"/>
      <c r="H336" s="199">
        <v>2.71</v>
      </c>
      <c r="I336" s="200"/>
      <c r="J336" s="195"/>
      <c r="K336" s="195"/>
      <c r="L336" s="201"/>
      <c r="M336" s="202"/>
      <c r="N336" s="203"/>
      <c r="O336" s="203"/>
      <c r="P336" s="203"/>
      <c r="Q336" s="203"/>
      <c r="R336" s="203"/>
      <c r="S336" s="203"/>
      <c r="T336" s="204"/>
      <c r="AT336" s="205" t="s">
        <v>156</v>
      </c>
      <c r="AU336" s="205" t="s">
        <v>145</v>
      </c>
      <c r="AV336" s="13" t="s">
        <v>87</v>
      </c>
      <c r="AW336" s="13" t="s">
        <v>37</v>
      </c>
      <c r="AX336" s="13" t="s">
        <v>77</v>
      </c>
      <c r="AY336" s="205" t="s">
        <v>144</v>
      </c>
    </row>
    <row r="337" spans="1:65" s="13" customFormat="1">
      <c r="B337" s="194"/>
      <c r="C337" s="195"/>
      <c r="D337" s="196" t="s">
        <v>156</v>
      </c>
      <c r="E337" s="197" t="s">
        <v>19</v>
      </c>
      <c r="F337" s="198" t="s">
        <v>728</v>
      </c>
      <c r="G337" s="195"/>
      <c r="H337" s="199">
        <v>3.75</v>
      </c>
      <c r="I337" s="200"/>
      <c r="J337" s="195"/>
      <c r="K337" s="195"/>
      <c r="L337" s="201"/>
      <c r="M337" s="202"/>
      <c r="N337" s="203"/>
      <c r="O337" s="203"/>
      <c r="P337" s="203"/>
      <c r="Q337" s="203"/>
      <c r="R337" s="203"/>
      <c r="S337" s="203"/>
      <c r="T337" s="204"/>
      <c r="AT337" s="205" t="s">
        <v>156</v>
      </c>
      <c r="AU337" s="205" t="s">
        <v>145</v>
      </c>
      <c r="AV337" s="13" t="s">
        <v>87</v>
      </c>
      <c r="AW337" s="13" t="s">
        <v>37</v>
      </c>
      <c r="AX337" s="13" t="s">
        <v>77</v>
      </c>
      <c r="AY337" s="205" t="s">
        <v>144</v>
      </c>
    </row>
    <row r="338" spans="1:65" s="13" customFormat="1">
      <c r="B338" s="194"/>
      <c r="C338" s="195"/>
      <c r="D338" s="196" t="s">
        <v>156</v>
      </c>
      <c r="E338" s="197" t="s">
        <v>19</v>
      </c>
      <c r="F338" s="198" t="s">
        <v>729</v>
      </c>
      <c r="G338" s="195"/>
      <c r="H338" s="199">
        <v>8.0500000000000007</v>
      </c>
      <c r="I338" s="200"/>
      <c r="J338" s="195"/>
      <c r="K338" s="195"/>
      <c r="L338" s="201"/>
      <c r="M338" s="202"/>
      <c r="N338" s="203"/>
      <c r="O338" s="203"/>
      <c r="P338" s="203"/>
      <c r="Q338" s="203"/>
      <c r="R338" s="203"/>
      <c r="S338" s="203"/>
      <c r="T338" s="204"/>
      <c r="AT338" s="205" t="s">
        <v>156</v>
      </c>
      <c r="AU338" s="205" t="s">
        <v>145</v>
      </c>
      <c r="AV338" s="13" t="s">
        <v>87</v>
      </c>
      <c r="AW338" s="13" t="s">
        <v>37</v>
      </c>
      <c r="AX338" s="13" t="s">
        <v>77</v>
      </c>
      <c r="AY338" s="205" t="s">
        <v>144</v>
      </c>
    </row>
    <row r="339" spans="1:65" s="13" customFormat="1">
      <c r="B339" s="194"/>
      <c r="C339" s="195"/>
      <c r="D339" s="196" t="s">
        <v>156</v>
      </c>
      <c r="E339" s="197" t="s">
        <v>19</v>
      </c>
      <c r="F339" s="198" t="s">
        <v>730</v>
      </c>
      <c r="G339" s="195"/>
      <c r="H339" s="199">
        <v>2.39</v>
      </c>
      <c r="I339" s="200"/>
      <c r="J339" s="195"/>
      <c r="K339" s="195"/>
      <c r="L339" s="201"/>
      <c r="M339" s="202"/>
      <c r="N339" s="203"/>
      <c r="O339" s="203"/>
      <c r="P339" s="203"/>
      <c r="Q339" s="203"/>
      <c r="R339" s="203"/>
      <c r="S339" s="203"/>
      <c r="T339" s="204"/>
      <c r="AT339" s="205" t="s">
        <v>156</v>
      </c>
      <c r="AU339" s="205" t="s">
        <v>145</v>
      </c>
      <c r="AV339" s="13" t="s">
        <v>87</v>
      </c>
      <c r="AW339" s="13" t="s">
        <v>37</v>
      </c>
      <c r="AX339" s="13" t="s">
        <v>77</v>
      </c>
      <c r="AY339" s="205" t="s">
        <v>144</v>
      </c>
    </row>
    <row r="340" spans="1:65" s="13" customFormat="1">
      <c r="B340" s="194"/>
      <c r="C340" s="195"/>
      <c r="D340" s="196" t="s">
        <v>156</v>
      </c>
      <c r="E340" s="197" t="s">
        <v>19</v>
      </c>
      <c r="F340" s="198" t="s">
        <v>731</v>
      </c>
      <c r="G340" s="195"/>
      <c r="H340" s="199">
        <v>2.75</v>
      </c>
      <c r="I340" s="200"/>
      <c r="J340" s="195"/>
      <c r="K340" s="195"/>
      <c r="L340" s="201"/>
      <c r="M340" s="202"/>
      <c r="N340" s="203"/>
      <c r="O340" s="203"/>
      <c r="P340" s="203"/>
      <c r="Q340" s="203"/>
      <c r="R340" s="203"/>
      <c r="S340" s="203"/>
      <c r="T340" s="204"/>
      <c r="AT340" s="205" t="s">
        <v>156</v>
      </c>
      <c r="AU340" s="205" t="s">
        <v>145</v>
      </c>
      <c r="AV340" s="13" t="s">
        <v>87</v>
      </c>
      <c r="AW340" s="13" t="s">
        <v>37</v>
      </c>
      <c r="AX340" s="13" t="s">
        <v>77</v>
      </c>
      <c r="AY340" s="205" t="s">
        <v>144</v>
      </c>
    </row>
    <row r="341" spans="1:65" s="13" customFormat="1">
      <c r="B341" s="194"/>
      <c r="C341" s="195"/>
      <c r="D341" s="196" t="s">
        <v>156</v>
      </c>
      <c r="E341" s="197" t="s">
        <v>19</v>
      </c>
      <c r="F341" s="198" t="s">
        <v>732</v>
      </c>
      <c r="G341" s="195"/>
      <c r="H341" s="199">
        <v>8.48</v>
      </c>
      <c r="I341" s="200"/>
      <c r="J341" s="195"/>
      <c r="K341" s="195"/>
      <c r="L341" s="201"/>
      <c r="M341" s="202"/>
      <c r="N341" s="203"/>
      <c r="O341" s="203"/>
      <c r="P341" s="203"/>
      <c r="Q341" s="203"/>
      <c r="R341" s="203"/>
      <c r="S341" s="203"/>
      <c r="T341" s="204"/>
      <c r="AT341" s="205" t="s">
        <v>156</v>
      </c>
      <c r="AU341" s="205" t="s">
        <v>145</v>
      </c>
      <c r="AV341" s="13" t="s">
        <v>87</v>
      </c>
      <c r="AW341" s="13" t="s">
        <v>37</v>
      </c>
      <c r="AX341" s="13" t="s">
        <v>77</v>
      </c>
      <c r="AY341" s="205" t="s">
        <v>144</v>
      </c>
    </row>
    <row r="342" spans="1:65" s="13" customFormat="1">
      <c r="B342" s="194"/>
      <c r="C342" s="195"/>
      <c r="D342" s="196" t="s">
        <v>156</v>
      </c>
      <c r="E342" s="197" t="s">
        <v>19</v>
      </c>
      <c r="F342" s="198" t="s">
        <v>733</v>
      </c>
      <c r="G342" s="195"/>
      <c r="H342" s="199">
        <v>2.4300000000000002</v>
      </c>
      <c r="I342" s="200"/>
      <c r="J342" s="195"/>
      <c r="K342" s="195"/>
      <c r="L342" s="201"/>
      <c r="M342" s="202"/>
      <c r="N342" s="203"/>
      <c r="O342" s="203"/>
      <c r="P342" s="203"/>
      <c r="Q342" s="203"/>
      <c r="R342" s="203"/>
      <c r="S342" s="203"/>
      <c r="T342" s="204"/>
      <c r="AT342" s="205" t="s">
        <v>156</v>
      </c>
      <c r="AU342" s="205" t="s">
        <v>145</v>
      </c>
      <c r="AV342" s="13" t="s">
        <v>87</v>
      </c>
      <c r="AW342" s="13" t="s">
        <v>37</v>
      </c>
      <c r="AX342" s="13" t="s">
        <v>77</v>
      </c>
      <c r="AY342" s="205" t="s">
        <v>144</v>
      </c>
    </row>
    <row r="343" spans="1:65" s="14" customFormat="1">
      <c r="B343" s="206"/>
      <c r="C343" s="207"/>
      <c r="D343" s="196" t="s">
        <v>156</v>
      </c>
      <c r="E343" s="208" t="s">
        <v>19</v>
      </c>
      <c r="F343" s="209" t="s">
        <v>158</v>
      </c>
      <c r="G343" s="207"/>
      <c r="H343" s="210">
        <v>287.35000000000002</v>
      </c>
      <c r="I343" s="211"/>
      <c r="J343" s="207"/>
      <c r="K343" s="207"/>
      <c r="L343" s="212"/>
      <c r="M343" s="213"/>
      <c r="N343" s="214"/>
      <c r="O343" s="214"/>
      <c r="P343" s="214"/>
      <c r="Q343" s="214"/>
      <c r="R343" s="214"/>
      <c r="S343" s="214"/>
      <c r="T343" s="215"/>
      <c r="AT343" s="216" t="s">
        <v>156</v>
      </c>
      <c r="AU343" s="216" t="s">
        <v>145</v>
      </c>
      <c r="AV343" s="14" t="s">
        <v>152</v>
      </c>
      <c r="AW343" s="14" t="s">
        <v>37</v>
      </c>
      <c r="AX343" s="14" t="s">
        <v>85</v>
      </c>
      <c r="AY343" s="216" t="s">
        <v>144</v>
      </c>
    </row>
    <row r="344" spans="1:65" s="12" customFormat="1" ht="20.85" customHeight="1">
      <c r="B344" s="160"/>
      <c r="C344" s="161"/>
      <c r="D344" s="162" t="s">
        <v>76</v>
      </c>
      <c r="E344" s="174" t="s">
        <v>734</v>
      </c>
      <c r="F344" s="174" t="s">
        <v>735</v>
      </c>
      <c r="G344" s="161"/>
      <c r="H344" s="161"/>
      <c r="I344" s="164"/>
      <c r="J344" s="175">
        <f>BK344</f>
        <v>0</v>
      </c>
      <c r="K344" s="161"/>
      <c r="L344" s="166"/>
      <c r="M344" s="167"/>
      <c r="N344" s="168"/>
      <c r="O344" s="168"/>
      <c r="P344" s="169">
        <f>SUM(P345:P396)</f>
        <v>0</v>
      </c>
      <c r="Q344" s="168"/>
      <c r="R344" s="169">
        <f>SUM(R345:R396)</f>
        <v>1.1494000000000002E-2</v>
      </c>
      <c r="S344" s="168"/>
      <c r="T344" s="170">
        <f>SUM(T345:T396)</f>
        <v>0</v>
      </c>
      <c r="AR344" s="171" t="s">
        <v>85</v>
      </c>
      <c r="AT344" s="172" t="s">
        <v>76</v>
      </c>
      <c r="AU344" s="172" t="s">
        <v>87</v>
      </c>
      <c r="AY344" s="171" t="s">
        <v>144</v>
      </c>
      <c r="BK344" s="173">
        <f>SUM(BK345:BK396)</f>
        <v>0</v>
      </c>
    </row>
    <row r="345" spans="1:65" s="2" customFormat="1" ht="37.9" customHeight="1">
      <c r="A345" s="37"/>
      <c r="B345" s="38"/>
      <c r="C345" s="176" t="s">
        <v>249</v>
      </c>
      <c r="D345" s="176" t="s">
        <v>147</v>
      </c>
      <c r="E345" s="177" t="s">
        <v>736</v>
      </c>
      <c r="F345" s="178" t="s">
        <v>737</v>
      </c>
      <c r="G345" s="179" t="s">
        <v>172</v>
      </c>
      <c r="H345" s="180">
        <v>287.35000000000002</v>
      </c>
      <c r="I345" s="181"/>
      <c r="J345" s="182">
        <f>ROUND(I345*H345,2)</f>
        <v>0</v>
      </c>
      <c r="K345" s="178" t="s">
        <v>151</v>
      </c>
      <c r="L345" s="42"/>
      <c r="M345" s="183" t="s">
        <v>19</v>
      </c>
      <c r="N345" s="184" t="s">
        <v>48</v>
      </c>
      <c r="O345" s="67"/>
      <c r="P345" s="185">
        <f>O345*H345</f>
        <v>0</v>
      </c>
      <c r="Q345" s="185">
        <v>4.0000000000000003E-5</v>
      </c>
      <c r="R345" s="185">
        <f>Q345*H345</f>
        <v>1.1494000000000002E-2</v>
      </c>
      <c r="S345" s="185">
        <v>0</v>
      </c>
      <c r="T345" s="186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187" t="s">
        <v>152</v>
      </c>
      <c r="AT345" s="187" t="s">
        <v>147</v>
      </c>
      <c r="AU345" s="187" t="s">
        <v>145</v>
      </c>
      <c r="AY345" s="20" t="s">
        <v>144</v>
      </c>
      <c r="BE345" s="188">
        <f>IF(N345="základní",J345,0)</f>
        <v>0</v>
      </c>
      <c r="BF345" s="188">
        <f>IF(N345="snížená",J345,0)</f>
        <v>0</v>
      </c>
      <c r="BG345" s="188">
        <f>IF(N345="zákl. přenesená",J345,0)</f>
        <v>0</v>
      </c>
      <c r="BH345" s="188">
        <f>IF(N345="sníž. přenesená",J345,0)</f>
        <v>0</v>
      </c>
      <c r="BI345" s="188">
        <f>IF(N345="nulová",J345,0)</f>
        <v>0</v>
      </c>
      <c r="BJ345" s="20" t="s">
        <v>85</v>
      </c>
      <c r="BK345" s="188">
        <f>ROUND(I345*H345,2)</f>
        <v>0</v>
      </c>
      <c r="BL345" s="20" t="s">
        <v>152</v>
      </c>
      <c r="BM345" s="187" t="s">
        <v>738</v>
      </c>
    </row>
    <row r="346" spans="1:65" s="2" customFormat="1">
      <c r="A346" s="37"/>
      <c r="B346" s="38"/>
      <c r="C346" s="39"/>
      <c r="D346" s="189" t="s">
        <v>154</v>
      </c>
      <c r="E346" s="39"/>
      <c r="F346" s="190" t="s">
        <v>739</v>
      </c>
      <c r="G346" s="39"/>
      <c r="H346" s="39"/>
      <c r="I346" s="191"/>
      <c r="J346" s="39"/>
      <c r="K346" s="39"/>
      <c r="L346" s="42"/>
      <c r="M346" s="192"/>
      <c r="N346" s="193"/>
      <c r="O346" s="67"/>
      <c r="P346" s="67"/>
      <c r="Q346" s="67"/>
      <c r="R346" s="67"/>
      <c r="S346" s="67"/>
      <c r="T346" s="68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T346" s="20" t="s">
        <v>154</v>
      </c>
      <c r="AU346" s="20" t="s">
        <v>145</v>
      </c>
    </row>
    <row r="347" spans="1:65" s="13" customFormat="1">
      <c r="B347" s="194"/>
      <c r="C347" s="195"/>
      <c r="D347" s="196" t="s">
        <v>156</v>
      </c>
      <c r="E347" s="197" t="s">
        <v>19</v>
      </c>
      <c r="F347" s="198" t="s">
        <v>691</v>
      </c>
      <c r="G347" s="195"/>
      <c r="H347" s="199">
        <v>53.31</v>
      </c>
      <c r="I347" s="200"/>
      <c r="J347" s="195"/>
      <c r="K347" s="195"/>
      <c r="L347" s="201"/>
      <c r="M347" s="202"/>
      <c r="N347" s="203"/>
      <c r="O347" s="203"/>
      <c r="P347" s="203"/>
      <c r="Q347" s="203"/>
      <c r="R347" s="203"/>
      <c r="S347" s="203"/>
      <c r="T347" s="204"/>
      <c r="AT347" s="205" t="s">
        <v>156</v>
      </c>
      <c r="AU347" s="205" t="s">
        <v>145</v>
      </c>
      <c r="AV347" s="13" t="s">
        <v>87</v>
      </c>
      <c r="AW347" s="13" t="s">
        <v>37</v>
      </c>
      <c r="AX347" s="13" t="s">
        <v>77</v>
      </c>
      <c r="AY347" s="205" t="s">
        <v>144</v>
      </c>
    </row>
    <row r="348" spans="1:65" s="13" customFormat="1">
      <c r="B348" s="194"/>
      <c r="C348" s="195"/>
      <c r="D348" s="196" t="s">
        <v>156</v>
      </c>
      <c r="E348" s="197" t="s">
        <v>19</v>
      </c>
      <c r="F348" s="198" t="s">
        <v>692</v>
      </c>
      <c r="G348" s="195"/>
      <c r="H348" s="199">
        <v>2.6</v>
      </c>
      <c r="I348" s="200"/>
      <c r="J348" s="195"/>
      <c r="K348" s="195"/>
      <c r="L348" s="201"/>
      <c r="M348" s="202"/>
      <c r="N348" s="203"/>
      <c r="O348" s="203"/>
      <c r="P348" s="203"/>
      <c r="Q348" s="203"/>
      <c r="R348" s="203"/>
      <c r="S348" s="203"/>
      <c r="T348" s="204"/>
      <c r="AT348" s="205" t="s">
        <v>156</v>
      </c>
      <c r="AU348" s="205" t="s">
        <v>145</v>
      </c>
      <c r="AV348" s="13" t="s">
        <v>87</v>
      </c>
      <c r="AW348" s="13" t="s">
        <v>37</v>
      </c>
      <c r="AX348" s="13" t="s">
        <v>77</v>
      </c>
      <c r="AY348" s="205" t="s">
        <v>144</v>
      </c>
    </row>
    <row r="349" spans="1:65" s="13" customFormat="1">
      <c r="B349" s="194"/>
      <c r="C349" s="195"/>
      <c r="D349" s="196" t="s">
        <v>156</v>
      </c>
      <c r="E349" s="197" t="s">
        <v>19</v>
      </c>
      <c r="F349" s="198" t="s">
        <v>693</v>
      </c>
      <c r="G349" s="195"/>
      <c r="H349" s="199">
        <v>12.1</v>
      </c>
      <c r="I349" s="200"/>
      <c r="J349" s="195"/>
      <c r="K349" s="195"/>
      <c r="L349" s="201"/>
      <c r="M349" s="202"/>
      <c r="N349" s="203"/>
      <c r="O349" s="203"/>
      <c r="P349" s="203"/>
      <c r="Q349" s="203"/>
      <c r="R349" s="203"/>
      <c r="S349" s="203"/>
      <c r="T349" s="204"/>
      <c r="AT349" s="205" t="s">
        <v>156</v>
      </c>
      <c r="AU349" s="205" t="s">
        <v>145</v>
      </c>
      <c r="AV349" s="13" t="s">
        <v>87</v>
      </c>
      <c r="AW349" s="13" t="s">
        <v>37</v>
      </c>
      <c r="AX349" s="13" t="s">
        <v>77</v>
      </c>
      <c r="AY349" s="205" t="s">
        <v>144</v>
      </c>
    </row>
    <row r="350" spans="1:65" s="13" customFormat="1">
      <c r="B350" s="194"/>
      <c r="C350" s="195"/>
      <c r="D350" s="196" t="s">
        <v>156</v>
      </c>
      <c r="E350" s="197" t="s">
        <v>19</v>
      </c>
      <c r="F350" s="198" t="s">
        <v>694</v>
      </c>
      <c r="G350" s="195"/>
      <c r="H350" s="199">
        <v>2.72</v>
      </c>
      <c r="I350" s="200"/>
      <c r="J350" s="195"/>
      <c r="K350" s="195"/>
      <c r="L350" s="201"/>
      <c r="M350" s="202"/>
      <c r="N350" s="203"/>
      <c r="O350" s="203"/>
      <c r="P350" s="203"/>
      <c r="Q350" s="203"/>
      <c r="R350" s="203"/>
      <c r="S350" s="203"/>
      <c r="T350" s="204"/>
      <c r="AT350" s="205" t="s">
        <v>156</v>
      </c>
      <c r="AU350" s="205" t="s">
        <v>145</v>
      </c>
      <c r="AV350" s="13" t="s">
        <v>87</v>
      </c>
      <c r="AW350" s="13" t="s">
        <v>37</v>
      </c>
      <c r="AX350" s="13" t="s">
        <v>77</v>
      </c>
      <c r="AY350" s="205" t="s">
        <v>144</v>
      </c>
    </row>
    <row r="351" spans="1:65" s="13" customFormat="1">
      <c r="B351" s="194"/>
      <c r="C351" s="195"/>
      <c r="D351" s="196" t="s">
        <v>156</v>
      </c>
      <c r="E351" s="197" t="s">
        <v>19</v>
      </c>
      <c r="F351" s="198" t="s">
        <v>695</v>
      </c>
      <c r="G351" s="195"/>
      <c r="H351" s="199">
        <v>2.59</v>
      </c>
      <c r="I351" s="200"/>
      <c r="J351" s="195"/>
      <c r="K351" s="195"/>
      <c r="L351" s="201"/>
      <c r="M351" s="202"/>
      <c r="N351" s="203"/>
      <c r="O351" s="203"/>
      <c r="P351" s="203"/>
      <c r="Q351" s="203"/>
      <c r="R351" s="203"/>
      <c r="S351" s="203"/>
      <c r="T351" s="204"/>
      <c r="AT351" s="205" t="s">
        <v>156</v>
      </c>
      <c r="AU351" s="205" t="s">
        <v>145</v>
      </c>
      <c r="AV351" s="13" t="s">
        <v>87</v>
      </c>
      <c r="AW351" s="13" t="s">
        <v>37</v>
      </c>
      <c r="AX351" s="13" t="s">
        <v>77</v>
      </c>
      <c r="AY351" s="205" t="s">
        <v>144</v>
      </c>
    </row>
    <row r="352" spans="1:65" s="13" customFormat="1">
      <c r="B352" s="194"/>
      <c r="C352" s="195"/>
      <c r="D352" s="196" t="s">
        <v>156</v>
      </c>
      <c r="E352" s="197" t="s">
        <v>19</v>
      </c>
      <c r="F352" s="198" t="s">
        <v>696</v>
      </c>
      <c r="G352" s="195"/>
      <c r="H352" s="199">
        <v>12.14</v>
      </c>
      <c r="I352" s="200"/>
      <c r="J352" s="195"/>
      <c r="K352" s="195"/>
      <c r="L352" s="201"/>
      <c r="M352" s="202"/>
      <c r="N352" s="203"/>
      <c r="O352" s="203"/>
      <c r="P352" s="203"/>
      <c r="Q352" s="203"/>
      <c r="R352" s="203"/>
      <c r="S352" s="203"/>
      <c r="T352" s="204"/>
      <c r="AT352" s="205" t="s">
        <v>156</v>
      </c>
      <c r="AU352" s="205" t="s">
        <v>145</v>
      </c>
      <c r="AV352" s="13" t="s">
        <v>87</v>
      </c>
      <c r="AW352" s="13" t="s">
        <v>37</v>
      </c>
      <c r="AX352" s="13" t="s">
        <v>77</v>
      </c>
      <c r="AY352" s="205" t="s">
        <v>144</v>
      </c>
    </row>
    <row r="353" spans="2:51" s="13" customFormat="1">
      <c r="B353" s="194"/>
      <c r="C353" s="195"/>
      <c r="D353" s="196" t="s">
        <v>156</v>
      </c>
      <c r="E353" s="197" t="s">
        <v>19</v>
      </c>
      <c r="F353" s="198" t="s">
        <v>697</v>
      </c>
      <c r="G353" s="195"/>
      <c r="H353" s="199">
        <v>2.72</v>
      </c>
      <c r="I353" s="200"/>
      <c r="J353" s="195"/>
      <c r="K353" s="195"/>
      <c r="L353" s="201"/>
      <c r="M353" s="202"/>
      <c r="N353" s="203"/>
      <c r="O353" s="203"/>
      <c r="P353" s="203"/>
      <c r="Q353" s="203"/>
      <c r="R353" s="203"/>
      <c r="S353" s="203"/>
      <c r="T353" s="204"/>
      <c r="AT353" s="205" t="s">
        <v>156</v>
      </c>
      <c r="AU353" s="205" t="s">
        <v>145</v>
      </c>
      <c r="AV353" s="13" t="s">
        <v>87</v>
      </c>
      <c r="AW353" s="13" t="s">
        <v>37</v>
      </c>
      <c r="AX353" s="13" t="s">
        <v>77</v>
      </c>
      <c r="AY353" s="205" t="s">
        <v>144</v>
      </c>
    </row>
    <row r="354" spans="2:51" s="13" customFormat="1">
      <c r="B354" s="194"/>
      <c r="C354" s="195"/>
      <c r="D354" s="196" t="s">
        <v>156</v>
      </c>
      <c r="E354" s="197" t="s">
        <v>19</v>
      </c>
      <c r="F354" s="198" t="s">
        <v>698</v>
      </c>
      <c r="G354" s="195"/>
      <c r="H354" s="199">
        <v>2.73</v>
      </c>
      <c r="I354" s="200"/>
      <c r="J354" s="195"/>
      <c r="K354" s="195"/>
      <c r="L354" s="201"/>
      <c r="M354" s="202"/>
      <c r="N354" s="203"/>
      <c r="O354" s="203"/>
      <c r="P354" s="203"/>
      <c r="Q354" s="203"/>
      <c r="R354" s="203"/>
      <c r="S354" s="203"/>
      <c r="T354" s="204"/>
      <c r="AT354" s="205" t="s">
        <v>156</v>
      </c>
      <c r="AU354" s="205" t="s">
        <v>145</v>
      </c>
      <c r="AV354" s="13" t="s">
        <v>87</v>
      </c>
      <c r="AW354" s="13" t="s">
        <v>37</v>
      </c>
      <c r="AX354" s="13" t="s">
        <v>77</v>
      </c>
      <c r="AY354" s="205" t="s">
        <v>144</v>
      </c>
    </row>
    <row r="355" spans="2:51" s="13" customFormat="1">
      <c r="B355" s="194"/>
      <c r="C355" s="195"/>
      <c r="D355" s="196" t="s">
        <v>156</v>
      </c>
      <c r="E355" s="197" t="s">
        <v>19</v>
      </c>
      <c r="F355" s="198" t="s">
        <v>699</v>
      </c>
      <c r="G355" s="195"/>
      <c r="H355" s="199">
        <v>12.1</v>
      </c>
      <c r="I355" s="200"/>
      <c r="J355" s="195"/>
      <c r="K355" s="195"/>
      <c r="L355" s="201"/>
      <c r="M355" s="202"/>
      <c r="N355" s="203"/>
      <c r="O355" s="203"/>
      <c r="P355" s="203"/>
      <c r="Q355" s="203"/>
      <c r="R355" s="203"/>
      <c r="S355" s="203"/>
      <c r="T355" s="204"/>
      <c r="AT355" s="205" t="s">
        <v>156</v>
      </c>
      <c r="AU355" s="205" t="s">
        <v>145</v>
      </c>
      <c r="AV355" s="13" t="s">
        <v>87</v>
      </c>
      <c r="AW355" s="13" t="s">
        <v>37</v>
      </c>
      <c r="AX355" s="13" t="s">
        <v>77</v>
      </c>
      <c r="AY355" s="205" t="s">
        <v>144</v>
      </c>
    </row>
    <row r="356" spans="2:51" s="13" customFormat="1">
      <c r="B356" s="194"/>
      <c r="C356" s="195"/>
      <c r="D356" s="196" t="s">
        <v>156</v>
      </c>
      <c r="E356" s="197" t="s">
        <v>19</v>
      </c>
      <c r="F356" s="198" t="s">
        <v>700</v>
      </c>
      <c r="G356" s="195"/>
      <c r="H356" s="199">
        <v>2.6</v>
      </c>
      <c r="I356" s="200"/>
      <c r="J356" s="195"/>
      <c r="K356" s="195"/>
      <c r="L356" s="201"/>
      <c r="M356" s="202"/>
      <c r="N356" s="203"/>
      <c r="O356" s="203"/>
      <c r="P356" s="203"/>
      <c r="Q356" s="203"/>
      <c r="R356" s="203"/>
      <c r="S356" s="203"/>
      <c r="T356" s="204"/>
      <c r="AT356" s="205" t="s">
        <v>156</v>
      </c>
      <c r="AU356" s="205" t="s">
        <v>145</v>
      </c>
      <c r="AV356" s="13" t="s">
        <v>87</v>
      </c>
      <c r="AW356" s="13" t="s">
        <v>37</v>
      </c>
      <c r="AX356" s="13" t="s">
        <v>77</v>
      </c>
      <c r="AY356" s="205" t="s">
        <v>144</v>
      </c>
    </row>
    <row r="357" spans="2:51" s="13" customFormat="1">
      <c r="B357" s="194"/>
      <c r="C357" s="195"/>
      <c r="D357" s="196" t="s">
        <v>156</v>
      </c>
      <c r="E357" s="197" t="s">
        <v>19</v>
      </c>
      <c r="F357" s="198" t="s">
        <v>701</v>
      </c>
      <c r="G357" s="195"/>
      <c r="H357" s="199">
        <v>2.72</v>
      </c>
      <c r="I357" s="200"/>
      <c r="J357" s="195"/>
      <c r="K357" s="195"/>
      <c r="L357" s="201"/>
      <c r="M357" s="202"/>
      <c r="N357" s="203"/>
      <c r="O357" s="203"/>
      <c r="P357" s="203"/>
      <c r="Q357" s="203"/>
      <c r="R357" s="203"/>
      <c r="S357" s="203"/>
      <c r="T357" s="204"/>
      <c r="AT357" s="205" t="s">
        <v>156</v>
      </c>
      <c r="AU357" s="205" t="s">
        <v>145</v>
      </c>
      <c r="AV357" s="13" t="s">
        <v>87</v>
      </c>
      <c r="AW357" s="13" t="s">
        <v>37</v>
      </c>
      <c r="AX357" s="13" t="s">
        <v>77</v>
      </c>
      <c r="AY357" s="205" t="s">
        <v>144</v>
      </c>
    </row>
    <row r="358" spans="2:51" s="13" customFormat="1">
      <c r="B358" s="194"/>
      <c r="C358" s="195"/>
      <c r="D358" s="196" t="s">
        <v>156</v>
      </c>
      <c r="E358" s="197" t="s">
        <v>19</v>
      </c>
      <c r="F358" s="198" t="s">
        <v>702</v>
      </c>
      <c r="G358" s="195"/>
      <c r="H358" s="199">
        <v>12.09</v>
      </c>
      <c r="I358" s="200"/>
      <c r="J358" s="195"/>
      <c r="K358" s="195"/>
      <c r="L358" s="201"/>
      <c r="M358" s="202"/>
      <c r="N358" s="203"/>
      <c r="O358" s="203"/>
      <c r="P358" s="203"/>
      <c r="Q358" s="203"/>
      <c r="R358" s="203"/>
      <c r="S358" s="203"/>
      <c r="T358" s="204"/>
      <c r="AT358" s="205" t="s">
        <v>156</v>
      </c>
      <c r="AU358" s="205" t="s">
        <v>145</v>
      </c>
      <c r="AV358" s="13" t="s">
        <v>87</v>
      </c>
      <c r="AW358" s="13" t="s">
        <v>37</v>
      </c>
      <c r="AX358" s="13" t="s">
        <v>77</v>
      </c>
      <c r="AY358" s="205" t="s">
        <v>144</v>
      </c>
    </row>
    <row r="359" spans="2:51" s="13" customFormat="1">
      <c r="B359" s="194"/>
      <c r="C359" s="195"/>
      <c r="D359" s="196" t="s">
        <v>156</v>
      </c>
      <c r="E359" s="197" t="s">
        <v>19</v>
      </c>
      <c r="F359" s="198" t="s">
        <v>703</v>
      </c>
      <c r="G359" s="195"/>
      <c r="H359" s="199">
        <v>2.58</v>
      </c>
      <c r="I359" s="200"/>
      <c r="J359" s="195"/>
      <c r="K359" s="195"/>
      <c r="L359" s="201"/>
      <c r="M359" s="202"/>
      <c r="N359" s="203"/>
      <c r="O359" s="203"/>
      <c r="P359" s="203"/>
      <c r="Q359" s="203"/>
      <c r="R359" s="203"/>
      <c r="S359" s="203"/>
      <c r="T359" s="204"/>
      <c r="AT359" s="205" t="s">
        <v>156</v>
      </c>
      <c r="AU359" s="205" t="s">
        <v>145</v>
      </c>
      <c r="AV359" s="13" t="s">
        <v>87</v>
      </c>
      <c r="AW359" s="13" t="s">
        <v>37</v>
      </c>
      <c r="AX359" s="13" t="s">
        <v>77</v>
      </c>
      <c r="AY359" s="205" t="s">
        <v>144</v>
      </c>
    </row>
    <row r="360" spans="2:51" s="13" customFormat="1">
      <c r="B360" s="194"/>
      <c r="C360" s="195"/>
      <c r="D360" s="196" t="s">
        <v>156</v>
      </c>
      <c r="E360" s="197" t="s">
        <v>19</v>
      </c>
      <c r="F360" s="198" t="s">
        <v>704</v>
      </c>
      <c r="G360" s="195"/>
      <c r="H360" s="199">
        <v>2.6</v>
      </c>
      <c r="I360" s="200"/>
      <c r="J360" s="195"/>
      <c r="K360" s="195"/>
      <c r="L360" s="201"/>
      <c r="M360" s="202"/>
      <c r="N360" s="203"/>
      <c r="O360" s="203"/>
      <c r="P360" s="203"/>
      <c r="Q360" s="203"/>
      <c r="R360" s="203"/>
      <c r="S360" s="203"/>
      <c r="T360" s="204"/>
      <c r="AT360" s="205" t="s">
        <v>156</v>
      </c>
      <c r="AU360" s="205" t="s">
        <v>145</v>
      </c>
      <c r="AV360" s="13" t="s">
        <v>87</v>
      </c>
      <c r="AW360" s="13" t="s">
        <v>37</v>
      </c>
      <c r="AX360" s="13" t="s">
        <v>77</v>
      </c>
      <c r="AY360" s="205" t="s">
        <v>144</v>
      </c>
    </row>
    <row r="361" spans="2:51" s="13" customFormat="1">
      <c r="B361" s="194"/>
      <c r="C361" s="195"/>
      <c r="D361" s="196" t="s">
        <v>156</v>
      </c>
      <c r="E361" s="197" t="s">
        <v>19</v>
      </c>
      <c r="F361" s="198" t="s">
        <v>705</v>
      </c>
      <c r="G361" s="195"/>
      <c r="H361" s="199">
        <v>12.12</v>
      </c>
      <c r="I361" s="200"/>
      <c r="J361" s="195"/>
      <c r="K361" s="195"/>
      <c r="L361" s="201"/>
      <c r="M361" s="202"/>
      <c r="N361" s="203"/>
      <c r="O361" s="203"/>
      <c r="P361" s="203"/>
      <c r="Q361" s="203"/>
      <c r="R361" s="203"/>
      <c r="S361" s="203"/>
      <c r="T361" s="204"/>
      <c r="AT361" s="205" t="s">
        <v>156</v>
      </c>
      <c r="AU361" s="205" t="s">
        <v>145</v>
      </c>
      <c r="AV361" s="13" t="s">
        <v>87</v>
      </c>
      <c r="AW361" s="13" t="s">
        <v>37</v>
      </c>
      <c r="AX361" s="13" t="s">
        <v>77</v>
      </c>
      <c r="AY361" s="205" t="s">
        <v>144</v>
      </c>
    </row>
    <row r="362" spans="2:51" s="13" customFormat="1">
      <c r="B362" s="194"/>
      <c r="C362" s="195"/>
      <c r="D362" s="196" t="s">
        <v>156</v>
      </c>
      <c r="E362" s="197" t="s">
        <v>19</v>
      </c>
      <c r="F362" s="198" t="s">
        <v>706</v>
      </c>
      <c r="G362" s="195"/>
      <c r="H362" s="199">
        <v>2.69</v>
      </c>
      <c r="I362" s="200"/>
      <c r="J362" s="195"/>
      <c r="K362" s="195"/>
      <c r="L362" s="201"/>
      <c r="M362" s="202"/>
      <c r="N362" s="203"/>
      <c r="O362" s="203"/>
      <c r="P362" s="203"/>
      <c r="Q362" s="203"/>
      <c r="R362" s="203"/>
      <c r="S362" s="203"/>
      <c r="T362" s="204"/>
      <c r="AT362" s="205" t="s">
        <v>156</v>
      </c>
      <c r="AU362" s="205" t="s">
        <v>145</v>
      </c>
      <c r="AV362" s="13" t="s">
        <v>87</v>
      </c>
      <c r="AW362" s="13" t="s">
        <v>37</v>
      </c>
      <c r="AX362" s="13" t="s">
        <v>77</v>
      </c>
      <c r="AY362" s="205" t="s">
        <v>144</v>
      </c>
    </row>
    <row r="363" spans="2:51" s="13" customFormat="1">
      <c r="B363" s="194"/>
      <c r="C363" s="195"/>
      <c r="D363" s="196" t="s">
        <v>156</v>
      </c>
      <c r="E363" s="197" t="s">
        <v>19</v>
      </c>
      <c r="F363" s="198" t="s">
        <v>707</v>
      </c>
      <c r="G363" s="195"/>
      <c r="H363" s="199">
        <v>2.61</v>
      </c>
      <c r="I363" s="200"/>
      <c r="J363" s="195"/>
      <c r="K363" s="195"/>
      <c r="L363" s="201"/>
      <c r="M363" s="202"/>
      <c r="N363" s="203"/>
      <c r="O363" s="203"/>
      <c r="P363" s="203"/>
      <c r="Q363" s="203"/>
      <c r="R363" s="203"/>
      <c r="S363" s="203"/>
      <c r="T363" s="204"/>
      <c r="AT363" s="205" t="s">
        <v>156</v>
      </c>
      <c r="AU363" s="205" t="s">
        <v>145</v>
      </c>
      <c r="AV363" s="13" t="s">
        <v>87</v>
      </c>
      <c r="AW363" s="13" t="s">
        <v>37</v>
      </c>
      <c r="AX363" s="13" t="s">
        <v>77</v>
      </c>
      <c r="AY363" s="205" t="s">
        <v>144</v>
      </c>
    </row>
    <row r="364" spans="2:51" s="13" customFormat="1">
      <c r="B364" s="194"/>
      <c r="C364" s="195"/>
      <c r="D364" s="196" t="s">
        <v>156</v>
      </c>
      <c r="E364" s="197" t="s">
        <v>19</v>
      </c>
      <c r="F364" s="198" t="s">
        <v>708</v>
      </c>
      <c r="G364" s="195"/>
      <c r="H364" s="199">
        <v>12.18</v>
      </c>
      <c r="I364" s="200"/>
      <c r="J364" s="195"/>
      <c r="K364" s="195"/>
      <c r="L364" s="201"/>
      <c r="M364" s="202"/>
      <c r="N364" s="203"/>
      <c r="O364" s="203"/>
      <c r="P364" s="203"/>
      <c r="Q364" s="203"/>
      <c r="R364" s="203"/>
      <c r="S364" s="203"/>
      <c r="T364" s="204"/>
      <c r="AT364" s="205" t="s">
        <v>156</v>
      </c>
      <c r="AU364" s="205" t="s">
        <v>145</v>
      </c>
      <c r="AV364" s="13" t="s">
        <v>87</v>
      </c>
      <c r="AW364" s="13" t="s">
        <v>37</v>
      </c>
      <c r="AX364" s="13" t="s">
        <v>77</v>
      </c>
      <c r="AY364" s="205" t="s">
        <v>144</v>
      </c>
    </row>
    <row r="365" spans="2:51" s="13" customFormat="1">
      <c r="B365" s="194"/>
      <c r="C365" s="195"/>
      <c r="D365" s="196" t="s">
        <v>156</v>
      </c>
      <c r="E365" s="197" t="s">
        <v>19</v>
      </c>
      <c r="F365" s="198" t="s">
        <v>709</v>
      </c>
      <c r="G365" s="195"/>
      <c r="H365" s="199">
        <v>2.71</v>
      </c>
      <c r="I365" s="200"/>
      <c r="J365" s="195"/>
      <c r="K365" s="195"/>
      <c r="L365" s="201"/>
      <c r="M365" s="202"/>
      <c r="N365" s="203"/>
      <c r="O365" s="203"/>
      <c r="P365" s="203"/>
      <c r="Q365" s="203"/>
      <c r="R365" s="203"/>
      <c r="S365" s="203"/>
      <c r="T365" s="204"/>
      <c r="AT365" s="205" t="s">
        <v>156</v>
      </c>
      <c r="AU365" s="205" t="s">
        <v>145</v>
      </c>
      <c r="AV365" s="13" t="s">
        <v>87</v>
      </c>
      <c r="AW365" s="13" t="s">
        <v>37</v>
      </c>
      <c r="AX365" s="13" t="s">
        <v>77</v>
      </c>
      <c r="AY365" s="205" t="s">
        <v>144</v>
      </c>
    </row>
    <row r="366" spans="2:51" s="13" customFormat="1">
      <c r="B366" s="194"/>
      <c r="C366" s="195"/>
      <c r="D366" s="196" t="s">
        <v>156</v>
      </c>
      <c r="E366" s="197" t="s">
        <v>19</v>
      </c>
      <c r="F366" s="198" t="s">
        <v>710</v>
      </c>
      <c r="G366" s="195"/>
      <c r="H366" s="199">
        <v>2.6</v>
      </c>
      <c r="I366" s="200"/>
      <c r="J366" s="195"/>
      <c r="K366" s="195"/>
      <c r="L366" s="201"/>
      <c r="M366" s="202"/>
      <c r="N366" s="203"/>
      <c r="O366" s="203"/>
      <c r="P366" s="203"/>
      <c r="Q366" s="203"/>
      <c r="R366" s="203"/>
      <c r="S366" s="203"/>
      <c r="T366" s="204"/>
      <c r="AT366" s="205" t="s">
        <v>156</v>
      </c>
      <c r="AU366" s="205" t="s">
        <v>145</v>
      </c>
      <c r="AV366" s="13" t="s">
        <v>87</v>
      </c>
      <c r="AW366" s="13" t="s">
        <v>37</v>
      </c>
      <c r="AX366" s="13" t="s">
        <v>77</v>
      </c>
      <c r="AY366" s="205" t="s">
        <v>144</v>
      </c>
    </row>
    <row r="367" spans="2:51" s="13" customFormat="1">
      <c r="B367" s="194"/>
      <c r="C367" s="195"/>
      <c r="D367" s="196" t="s">
        <v>156</v>
      </c>
      <c r="E367" s="197" t="s">
        <v>19</v>
      </c>
      <c r="F367" s="198" t="s">
        <v>711</v>
      </c>
      <c r="G367" s="195"/>
      <c r="H367" s="199">
        <v>12.05</v>
      </c>
      <c r="I367" s="200"/>
      <c r="J367" s="195"/>
      <c r="K367" s="195"/>
      <c r="L367" s="201"/>
      <c r="M367" s="202"/>
      <c r="N367" s="203"/>
      <c r="O367" s="203"/>
      <c r="P367" s="203"/>
      <c r="Q367" s="203"/>
      <c r="R367" s="203"/>
      <c r="S367" s="203"/>
      <c r="T367" s="204"/>
      <c r="AT367" s="205" t="s">
        <v>156</v>
      </c>
      <c r="AU367" s="205" t="s">
        <v>145</v>
      </c>
      <c r="AV367" s="13" t="s">
        <v>87</v>
      </c>
      <c r="AW367" s="13" t="s">
        <v>37</v>
      </c>
      <c r="AX367" s="13" t="s">
        <v>77</v>
      </c>
      <c r="AY367" s="205" t="s">
        <v>144</v>
      </c>
    </row>
    <row r="368" spans="2:51" s="13" customFormat="1">
      <c r="B368" s="194"/>
      <c r="C368" s="195"/>
      <c r="D368" s="196" t="s">
        <v>156</v>
      </c>
      <c r="E368" s="197" t="s">
        <v>19</v>
      </c>
      <c r="F368" s="198" t="s">
        <v>712</v>
      </c>
      <c r="G368" s="195"/>
      <c r="H368" s="199">
        <v>2.73</v>
      </c>
      <c r="I368" s="200"/>
      <c r="J368" s="195"/>
      <c r="K368" s="195"/>
      <c r="L368" s="201"/>
      <c r="M368" s="202"/>
      <c r="N368" s="203"/>
      <c r="O368" s="203"/>
      <c r="P368" s="203"/>
      <c r="Q368" s="203"/>
      <c r="R368" s="203"/>
      <c r="S368" s="203"/>
      <c r="T368" s="204"/>
      <c r="AT368" s="205" t="s">
        <v>156</v>
      </c>
      <c r="AU368" s="205" t="s">
        <v>145</v>
      </c>
      <c r="AV368" s="13" t="s">
        <v>87</v>
      </c>
      <c r="AW368" s="13" t="s">
        <v>37</v>
      </c>
      <c r="AX368" s="13" t="s">
        <v>77</v>
      </c>
      <c r="AY368" s="205" t="s">
        <v>144</v>
      </c>
    </row>
    <row r="369" spans="2:51" s="13" customFormat="1">
      <c r="B369" s="194"/>
      <c r="C369" s="195"/>
      <c r="D369" s="196" t="s">
        <v>156</v>
      </c>
      <c r="E369" s="197" t="s">
        <v>19</v>
      </c>
      <c r="F369" s="198" t="s">
        <v>713</v>
      </c>
      <c r="G369" s="195"/>
      <c r="H369" s="199">
        <v>2.5499999999999998</v>
      </c>
      <c r="I369" s="200"/>
      <c r="J369" s="195"/>
      <c r="K369" s="195"/>
      <c r="L369" s="201"/>
      <c r="M369" s="202"/>
      <c r="N369" s="203"/>
      <c r="O369" s="203"/>
      <c r="P369" s="203"/>
      <c r="Q369" s="203"/>
      <c r="R369" s="203"/>
      <c r="S369" s="203"/>
      <c r="T369" s="204"/>
      <c r="AT369" s="205" t="s">
        <v>156</v>
      </c>
      <c r="AU369" s="205" t="s">
        <v>145</v>
      </c>
      <c r="AV369" s="13" t="s">
        <v>87</v>
      </c>
      <c r="AW369" s="13" t="s">
        <v>37</v>
      </c>
      <c r="AX369" s="13" t="s">
        <v>77</v>
      </c>
      <c r="AY369" s="205" t="s">
        <v>144</v>
      </c>
    </row>
    <row r="370" spans="2:51" s="13" customFormat="1">
      <c r="B370" s="194"/>
      <c r="C370" s="195"/>
      <c r="D370" s="196" t="s">
        <v>156</v>
      </c>
      <c r="E370" s="197" t="s">
        <v>19</v>
      </c>
      <c r="F370" s="198" t="s">
        <v>714</v>
      </c>
      <c r="G370" s="195"/>
      <c r="H370" s="199">
        <v>12.05</v>
      </c>
      <c r="I370" s="200"/>
      <c r="J370" s="195"/>
      <c r="K370" s="195"/>
      <c r="L370" s="201"/>
      <c r="M370" s="202"/>
      <c r="N370" s="203"/>
      <c r="O370" s="203"/>
      <c r="P370" s="203"/>
      <c r="Q370" s="203"/>
      <c r="R370" s="203"/>
      <c r="S370" s="203"/>
      <c r="T370" s="204"/>
      <c r="AT370" s="205" t="s">
        <v>156</v>
      </c>
      <c r="AU370" s="205" t="s">
        <v>145</v>
      </c>
      <c r="AV370" s="13" t="s">
        <v>87</v>
      </c>
      <c r="AW370" s="13" t="s">
        <v>37</v>
      </c>
      <c r="AX370" s="13" t="s">
        <v>77</v>
      </c>
      <c r="AY370" s="205" t="s">
        <v>144</v>
      </c>
    </row>
    <row r="371" spans="2:51" s="13" customFormat="1">
      <c r="B371" s="194"/>
      <c r="C371" s="195"/>
      <c r="D371" s="196" t="s">
        <v>156</v>
      </c>
      <c r="E371" s="197" t="s">
        <v>19</v>
      </c>
      <c r="F371" s="198" t="s">
        <v>715</v>
      </c>
      <c r="G371" s="195"/>
      <c r="H371" s="199">
        <v>2.72</v>
      </c>
      <c r="I371" s="200"/>
      <c r="J371" s="195"/>
      <c r="K371" s="195"/>
      <c r="L371" s="201"/>
      <c r="M371" s="202"/>
      <c r="N371" s="203"/>
      <c r="O371" s="203"/>
      <c r="P371" s="203"/>
      <c r="Q371" s="203"/>
      <c r="R371" s="203"/>
      <c r="S371" s="203"/>
      <c r="T371" s="204"/>
      <c r="AT371" s="205" t="s">
        <v>156</v>
      </c>
      <c r="AU371" s="205" t="s">
        <v>145</v>
      </c>
      <c r="AV371" s="13" t="s">
        <v>87</v>
      </c>
      <c r="AW371" s="13" t="s">
        <v>37</v>
      </c>
      <c r="AX371" s="13" t="s">
        <v>77</v>
      </c>
      <c r="AY371" s="205" t="s">
        <v>144</v>
      </c>
    </row>
    <row r="372" spans="2:51" s="13" customFormat="1">
      <c r="B372" s="194"/>
      <c r="C372" s="195"/>
      <c r="D372" s="196" t="s">
        <v>156</v>
      </c>
      <c r="E372" s="197" t="s">
        <v>19</v>
      </c>
      <c r="F372" s="198" t="s">
        <v>716</v>
      </c>
      <c r="G372" s="195"/>
      <c r="H372" s="199">
        <v>2.73</v>
      </c>
      <c r="I372" s="200"/>
      <c r="J372" s="195"/>
      <c r="K372" s="195"/>
      <c r="L372" s="201"/>
      <c r="M372" s="202"/>
      <c r="N372" s="203"/>
      <c r="O372" s="203"/>
      <c r="P372" s="203"/>
      <c r="Q372" s="203"/>
      <c r="R372" s="203"/>
      <c r="S372" s="203"/>
      <c r="T372" s="204"/>
      <c r="AT372" s="205" t="s">
        <v>156</v>
      </c>
      <c r="AU372" s="205" t="s">
        <v>145</v>
      </c>
      <c r="AV372" s="13" t="s">
        <v>87</v>
      </c>
      <c r="AW372" s="13" t="s">
        <v>37</v>
      </c>
      <c r="AX372" s="13" t="s">
        <v>77</v>
      </c>
      <c r="AY372" s="205" t="s">
        <v>144</v>
      </c>
    </row>
    <row r="373" spans="2:51" s="13" customFormat="1">
      <c r="B373" s="194"/>
      <c r="C373" s="195"/>
      <c r="D373" s="196" t="s">
        <v>156</v>
      </c>
      <c r="E373" s="197" t="s">
        <v>19</v>
      </c>
      <c r="F373" s="198" t="s">
        <v>717</v>
      </c>
      <c r="G373" s="195"/>
      <c r="H373" s="199">
        <v>12.1</v>
      </c>
      <c r="I373" s="200"/>
      <c r="J373" s="195"/>
      <c r="K373" s="195"/>
      <c r="L373" s="201"/>
      <c r="M373" s="202"/>
      <c r="N373" s="203"/>
      <c r="O373" s="203"/>
      <c r="P373" s="203"/>
      <c r="Q373" s="203"/>
      <c r="R373" s="203"/>
      <c r="S373" s="203"/>
      <c r="T373" s="204"/>
      <c r="AT373" s="205" t="s">
        <v>156</v>
      </c>
      <c r="AU373" s="205" t="s">
        <v>145</v>
      </c>
      <c r="AV373" s="13" t="s">
        <v>87</v>
      </c>
      <c r="AW373" s="13" t="s">
        <v>37</v>
      </c>
      <c r="AX373" s="13" t="s">
        <v>77</v>
      </c>
      <c r="AY373" s="205" t="s">
        <v>144</v>
      </c>
    </row>
    <row r="374" spans="2:51" s="13" customFormat="1">
      <c r="B374" s="194"/>
      <c r="C374" s="195"/>
      <c r="D374" s="196" t="s">
        <v>156</v>
      </c>
      <c r="E374" s="197" t="s">
        <v>19</v>
      </c>
      <c r="F374" s="198" t="s">
        <v>718</v>
      </c>
      <c r="G374" s="195"/>
      <c r="H374" s="199">
        <v>2.6</v>
      </c>
      <c r="I374" s="200"/>
      <c r="J374" s="195"/>
      <c r="K374" s="195"/>
      <c r="L374" s="201"/>
      <c r="M374" s="202"/>
      <c r="N374" s="203"/>
      <c r="O374" s="203"/>
      <c r="P374" s="203"/>
      <c r="Q374" s="203"/>
      <c r="R374" s="203"/>
      <c r="S374" s="203"/>
      <c r="T374" s="204"/>
      <c r="AT374" s="205" t="s">
        <v>156</v>
      </c>
      <c r="AU374" s="205" t="s">
        <v>145</v>
      </c>
      <c r="AV374" s="13" t="s">
        <v>87</v>
      </c>
      <c r="AW374" s="13" t="s">
        <v>37</v>
      </c>
      <c r="AX374" s="13" t="s">
        <v>77</v>
      </c>
      <c r="AY374" s="205" t="s">
        <v>144</v>
      </c>
    </row>
    <row r="375" spans="2:51" s="13" customFormat="1">
      <c r="B375" s="194"/>
      <c r="C375" s="195"/>
      <c r="D375" s="196" t="s">
        <v>156</v>
      </c>
      <c r="E375" s="197" t="s">
        <v>19</v>
      </c>
      <c r="F375" s="198" t="s">
        <v>719</v>
      </c>
      <c r="G375" s="195"/>
      <c r="H375" s="199">
        <v>2.76</v>
      </c>
      <c r="I375" s="200"/>
      <c r="J375" s="195"/>
      <c r="K375" s="195"/>
      <c r="L375" s="201"/>
      <c r="M375" s="202"/>
      <c r="N375" s="203"/>
      <c r="O375" s="203"/>
      <c r="P375" s="203"/>
      <c r="Q375" s="203"/>
      <c r="R375" s="203"/>
      <c r="S375" s="203"/>
      <c r="T375" s="204"/>
      <c r="AT375" s="205" t="s">
        <v>156</v>
      </c>
      <c r="AU375" s="205" t="s">
        <v>145</v>
      </c>
      <c r="AV375" s="13" t="s">
        <v>87</v>
      </c>
      <c r="AW375" s="13" t="s">
        <v>37</v>
      </c>
      <c r="AX375" s="13" t="s">
        <v>77</v>
      </c>
      <c r="AY375" s="205" t="s">
        <v>144</v>
      </c>
    </row>
    <row r="376" spans="2:51" s="13" customFormat="1">
      <c r="B376" s="194"/>
      <c r="C376" s="195"/>
      <c r="D376" s="196" t="s">
        <v>156</v>
      </c>
      <c r="E376" s="197" t="s">
        <v>19</v>
      </c>
      <c r="F376" s="198" t="s">
        <v>720</v>
      </c>
      <c r="G376" s="195"/>
      <c r="H376" s="199">
        <v>12.07</v>
      </c>
      <c r="I376" s="200"/>
      <c r="J376" s="195"/>
      <c r="K376" s="195"/>
      <c r="L376" s="201"/>
      <c r="M376" s="202"/>
      <c r="N376" s="203"/>
      <c r="O376" s="203"/>
      <c r="P376" s="203"/>
      <c r="Q376" s="203"/>
      <c r="R376" s="203"/>
      <c r="S376" s="203"/>
      <c r="T376" s="204"/>
      <c r="AT376" s="205" t="s">
        <v>156</v>
      </c>
      <c r="AU376" s="205" t="s">
        <v>145</v>
      </c>
      <c r="AV376" s="13" t="s">
        <v>87</v>
      </c>
      <c r="AW376" s="13" t="s">
        <v>37</v>
      </c>
      <c r="AX376" s="13" t="s">
        <v>77</v>
      </c>
      <c r="AY376" s="205" t="s">
        <v>144</v>
      </c>
    </row>
    <row r="377" spans="2:51" s="13" customFormat="1">
      <c r="B377" s="194"/>
      <c r="C377" s="195"/>
      <c r="D377" s="196" t="s">
        <v>156</v>
      </c>
      <c r="E377" s="197" t="s">
        <v>19</v>
      </c>
      <c r="F377" s="198" t="s">
        <v>721</v>
      </c>
      <c r="G377" s="195"/>
      <c r="H377" s="199">
        <v>2.58</v>
      </c>
      <c r="I377" s="200"/>
      <c r="J377" s="195"/>
      <c r="K377" s="195"/>
      <c r="L377" s="201"/>
      <c r="M377" s="202"/>
      <c r="N377" s="203"/>
      <c r="O377" s="203"/>
      <c r="P377" s="203"/>
      <c r="Q377" s="203"/>
      <c r="R377" s="203"/>
      <c r="S377" s="203"/>
      <c r="T377" s="204"/>
      <c r="AT377" s="205" t="s">
        <v>156</v>
      </c>
      <c r="AU377" s="205" t="s">
        <v>145</v>
      </c>
      <c r="AV377" s="13" t="s">
        <v>87</v>
      </c>
      <c r="AW377" s="13" t="s">
        <v>37</v>
      </c>
      <c r="AX377" s="13" t="s">
        <v>77</v>
      </c>
      <c r="AY377" s="205" t="s">
        <v>144</v>
      </c>
    </row>
    <row r="378" spans="2:51" s="13" customFormat="1">
      <c r="B378" s="194"/>
      <c r="C378" s="195"/>
      <c r="D378" s="196" t="s">
        <v>156</v>
      </c>
      <c r="E378" s="197" t="s">
        <v>19</v>
      </c>
      <c r="F378" s="198" t="s">
        <v>722</v>
      </c>
      <c r="G378" s="195"/>
      <c r="H378" s="199">
        <v>3.02</v>
      </c>
      <c r="I378" s="200"/>
      <c r="J378" s="195"/>
      <c r="K378" s="195"/>
      <c r="L378" s="201"/>
      <c r="M378" s="202"/>
      <c r="N378" s="203"/>
      <c r="O378" s="203"/>
      <c r="P378" s="203"/>
      <c r="Q378" s="203"/>
      <c r="R378" s="203"/>
      <c r="S378" s="203"/>
      <c r="T378" s="204"/>
      <c r="AT378" s="205" t="s">
        <v>156</v>
      </c>
      <c r="AU378" s="205" t="s">
        <v>145</v>
      </c>
      <c r="AV378" s="13" t="s">
        <v>87</v>
      </c>
      <c r="AW378" s="13" t="s">
        <v>37</v>
      </c>
      <c r="AX378" s="13" t="s">
        <v>77</v>
      </c>
      <c r="AY378" s="205" t="s">
        <v>144</v>
      </c>
    </row>
    <row r="379" spans="2:51" s="13" customFormat="1">
      <c r="B379" s="194"/>
      <c r="C379" s="195"/>
      <c r="D379" s="196" t="s">
        <v>156</v>
      </c>
      <c r="E379" s="197" t="s">
        <v>19</v>
      </c>
      <c r="F379" s="198" t="s">
        <v>723</v>
      </c>
      <c r="G379" s="195"/>
      <c r="H379" s="199">
        <v>9.07</v>
      </c>
      <c r="I379" s="200"/>
      <c r="J379" s="195"/>
      <c r="K379" s="195"/>
      <c r="L379" s="201"/>
      <c r="M379" s="202"/>
      <c r="N379" s="203"/>
      <c r="O379" s="203"/>
      <c r="P379" s="203"/>
      <c r="Q379" s="203"/>
      <c r="R379" s="203"/>
      <c r="S379" s="203"/>
      <c r="T379" s="204"/>
      <c r="AT379" s="205" t="s">
        <v>156</v>
      </c>
      <c r="AU379" s="205" t="s">
        <v>145</v>
      </c>
      <c r="AV379" s="13" t="s">
        <v>87</v>
      </c>
      <c r="AW379" s="13" t="s">
        <v>37</v>
      </c>
      <c r="AX379" s="13" t="s">
        <v>77</v>
      </c>
      <c r="AY379" s="205" t="s">
        <v>144</v>
      </c>
    </row>
    <row r="380" spans="2:51" s="13" customFormat="1">
      <c r="B380" s="194"/>
      <c r="C380" s="195"/>
      <c r="D380" s="196" t="s">
        <v>156</v>
      </c>
      <c r="E380" s="197" t="s">
        <v>19</v>
      </c>
      <c r="F380" s="198" t="s">
        <v>724</v>
      </c>
      <c r="G380" s="195"/>
      <c r="H380" s="199">
        <v>2.4500000000000002</v>
      </c>
      <c r="I380" s="200"/>
      <c r="J380" s="195"/>
      <c r="K380" s="195"/>
      <c r="L380" s="201"/>
      <c r="M380" s="202"/>
      <c r="N380" s="203"/>
      <c r="O380" s="203"/>
      <c r="P380" s="203"/>
      <c r="Q380" s="203"/>
      <c r="R380" s="203"/>
      <c r="S380" s="203"/>
      <c r="T380" s="204"/>
      <c r="AT380" s="205" t="s">
        <v>156</v>
      </c>
      <c r="AU380" s="205" t="s">
        <v>145</v>
      </c>
      <c r="AV380" s="13" t="s">
        <v>87</v>
      </c>
      <c r="AW380" s="13" t="s">
        <v>37</v>
      </c>
      <c r="AX380" s="13" t="s">
        <v>77</v>
      </c>
      <c r="AY380" s="205" t="s">
        <v>144</v>
      </c>
    </row>
    <row r="381" spans="2:51" s="13" customFormat="1">
      <c r="B381" s="194"/>
      <c r="C381" s="195"/>
      <c r="D381" s="196" t="s">
        <v>156</v>
      </c>
      <c r="E381" s="197" t="s">
        <v>19</v>
      </c>
      <c r="F381" s="198" t="s">
        <v>725</v>
      </c>
      <c r="G381" s="195"/>
      <c r="H381" s="199">
        <v>2.62</v>
      </c>
      <c r="I381" s="200"/>
      <c r="J381" s="195"/>
      <c r="K381" s="195"/>
      <c r="L381" s="201"/>
      <c r="M381" s="202"/>
      <c r="N381" s="203"/>
      <c r="O381" s="203"/>
      <c r="P381" s="203"/>
      <c r="Q381" s="203"/>
      <c r="R381" s="203"/>
      <c r="S381" s="203"/>
      <c r="T381" s="204"/>
      <c r="AT381" s="205" t="s">
        <v>156</v>
      </c>
      <c r="AU381" s="205" t="s">
        <v>145</v>
      </c>
      <c r="AV381" s="13" t="s">
        <v>87</v>
      </c>
      <c r="AW381" s="13" t="s">
        <v>37</v>
      </c>
      <c r="AX381" s="13" t="s">
        <v>77</v>
      </c>
      <c r="AY381" s="205" t="s">
        <v>144</v>
      </c>
    </row>
    <row r="382" spans="2:51" s="13" customFormat="1">
      <c r="B382" s="194"/>
      <c r="C382" s="195"/>
      <c r="D382" s="196" t="s">
        <v>156</v>
      </c>
      <c r="E382" s="197" t="s">
        <v>19</v>
      </c>
      <c r="F382" s="198" t="s">
        <v>726</v>
      </c>
      <c r="G382" s="195"/>
      <c r="H382" s="199">
        <v>12.18</v>
      </c>
      <c r="I382" s="200"/>
      <c r="J382" s="195"/>
      <c r="K382" s="195"/>
      <c r="L382" s="201"/>
      <c r="M382" s="202"/>
      <c r="N382" s="203"/>
      <c r="O382" s="203"/>
      <c r="P382" s="203"/>
      <c r="Q382" s="203"/>
      <c r="R382" s="203"/>
      <c r="S382" s="203"/>
      <c r="T382" s="204"/>
      <c r="AT382" s="205" t="s">
        <v>156</v>
      </c>
      <c r="AU382" s="205" t="s">
        <v>145</v>
      </c>
      <c r="AV382" s="13" t="s">
        <v>87</v>
      </c>
      <c r="AW382" s="13" t="s">
        <v>37</v>
      </c>
      <c r="AX382" s="13" t="s">
        <v>77</v>
      </c>
      <c r="AY382" s="205" t="s">
        <v>144</v>
      </c>
    </row>
    <row r="383" spans="2:51" s="13" customFormat="1">
      <c r="B383" s="194"/>
      <c r="C383" s="195"/>
      <c r="D383" s="196" t="s">
        <v>156</v>
      </c>
      <c r="E383" s="197" t="s">
        <v>19</v>
      </c>
      <c r="F383" s="198" t="s">
        <v>727</v>
      </c>
      <c r="G383" s="195"/>
      <c r="H383" s="199">
        <v>2.71</v>
      </c>
      <c r="I383" s="200"/>
      <c r="J383" s="195"/>
      <c r="K383" s="195"/>
      <c r="L383" s="201"/>
      <c r="M383" s="202"/>
      <c r="N383" s="203"/>
      <c r="O383" s="203"/>
      <c r="P383" s="203"/>
      <c r="Q383" s="203"/>
      <c r="R383" s="203"/>
      <c r="S383" s="203"/>
      <c r="T383" s="204"/>
      <c r="AT383" s="205" t="s">
        <v>156</v>
      </c>
      <c r="AU383" s="205" t="s">
        <v>145</v>
      </c>
      <c r="AV383" s="13" t="s">
        <v>87</v>
      </c>
      <c r="AW383" s="13" t="s">
        <v>37</v>
      </c>
      <c r="AX383" s="13" t="s">
        <v>77</v>
      </c>
      <c r="AY383" s="205" t="s">
        <v>144</v>
      </c>
    </row>
    <row r="384" spans="2:51" s="13" customFormat="1">
      <c r="B384" s="194"/>
      <c r="C384" s="195"/>
      <c r="D384" s="196" t="s">
        <v>156</v>
      </c>
      <c r="E384" s="197" t="s">
        <v>19</v>
      </c>
      <c r="F384" s="198" t="s">
        <v>728</v>
      </c>
      <c r="G384" s="195"/>
      <c r="H384" s="199">
        <v>3.75</v>
      </c>
      <c r="I384" s="200"/>
      <c r="J384" s="195"/>
      <c r="K384" s="195"/>
      <c r="L384" s="201"/>
      <c r="M384" s="202"/>
      <c r="N384" s="203"/>
      <c r="O384" s="203"/>
      <c r="P384" s="203"/>
      <c r="Q384" s="203"/>
      <c r="R384" s="203"/>
      <c r="S384" s="203"/>
      <c r="T384" s="204"/>
      <c r="AT384" s="205" t="s">
        <v>156</v>
      </c>
      <c r="AU384" s="205" t="s">
        <v>145</v>
      </c>
      <c r="AV384" s="13" t="s">
        <v>87</v>
      </c>
      <c r="AW384" s="13" t="s">
        <v>37</v>
      </c>
      <c r="AX384" s="13" t="s">
        <v>77</v>
      </c>
      <c r="AY384" s="205" t="s">
        <v>144</v>
      </c>
    </row>
    <row r="385" spans="1:65" s="13" customFormat="1">
      <c r="B385" s="194"/>
      <c r="C385" s="195"/>
      <c r="D385" s="196" t="s">
        <v>156</v>
      </c>
      <c r="E385" s="197" t="s">
        <v>19</v>
      </c>
      <c r="F385" s="198" t="s">
        <v>729</v>
      </c>
      <c r="G385" s="195"/>
      <c r="H385" s="199">
        <v>8.0500000000000007</v>
      </c>
      <c r="I385" s="200"/>
      <c r="J385" s="195"/>
      <c r="K385" s="195"/>
      <c r="L385" s="201"/>
      <c r="M385" s="202"/>
      <c r="N385" s="203"/>
      <c r="O385" s="203"/>
      <c r="P385" s="203"/>
      <c r="Q385" s="203"/>
      <c r="R385" s="203"/>
      <c r="S385" s="203"/>
      <c r="T385" s="204"/>
      <c r="AT385" s="205" t="s">
        <v>156</v>
      </c>
      <c r="AU385" s="205" t="s">
        <v>145</v>
      </c>
      <c r="AV385" s="13" t="s">
        <v>87</v>
      </c>
      <c r="AW385" s="13" t="s">
        <v>37</v>
      </c>
      <c r="AX385" s="13" t="s">
        <v>77</v>
      </c>
      <c r="AY385" s="205" t="s">
        <v>144</v>
      </c>
    </row>
    <row r="386" spans="1:65" s="13" customFormat="1">
      <c r="B386" s="194"/>
      <c r="C386" s="195"/>
      <c r="D386" s="196" t="s">
        <v>156</v>
      </c>
      <c r="E386" s="197" t="s">
        <v>19</v>
      </c>
      <c r="F386" s="198" t="s">
        <v>730</v>
      </c>
      <c r="G386" s="195"/>
      <c r="H386" s="199">
        <v>2.39</v>
      </c>
      <c r="I386" s="200"/>
      <c r="J386" s="195"/>
      <c r="K386" s="195"/>
      <c r="L386" s="201"/>
      <c r="M386" s="202"/>
      <c r="N386" s="203"/>
      <c r="O386" s="203"/>
      <c r="P386" s="203"/>
      <c r="Q386" s="203"/>
      <c r="R386" s="203"/>
      <c r="S386" s="203"/>
      <c r="T386" s="204"/>
      <c r="AT386" s="205" t="s">
        <v>156</v>
      </c>
      <c r="AU386" s="205" t="s">
        <v>145</v>
      </c>
      <c r="AV386" s="13" t="s">
        <v>87</v>
      </c>
      <c r="AW386" s="13" t="s">
        <v>37</v>
      </c>
      <c r="AX386" s="13" t="s">
        <v>77</v>
      </c>
      <c r="AY386" s="205" t="s">
        <v>144</v>
      </c>
    </row>
    <row r="387" spans="1:65" s="13" customFormat="1">
      <c r="B387" s="194"/>
      <c r="C387" s="195"/>
      <c r="D387" s="196" t="s">
        <v>156</v>
      </c>
      <c r="E387" s="197" t="s">
        <v>19</v>
      </c>
      <c r="F387" s="198" t="s">
        <v>731</v>
      </c>
      <c r="G387" s="195"/>
      <c r="H387" s="199">
        <v>2.75</v>
      </c>
      <c r="I387" s="200"/>
      <c r="J387" s="195"/>
      <c r="K387" s="195"/>
      <c r="L387" s="201"/>
      <c r="M387" s="202"/>
      <c r="N387" s="203"/>
      <c r="O387" s="203"/>
      <c r="P387" s="203"/>
      <c r="Q387" s="203"/>
      <c r="R387" s="203"/>
      <c r="S387" s="203"/>
      <c r="T387" s="204"/>
      <c r="AT387" s="205" t="s">
        <v>156</v>
      </c>
      <c r="AU387" s="205" t="s">
        <v>145</v>
      </c>
      <c r="AV387" s="13" t="s">
        <v>87</v>
      </c>
      <c r="AW387" s="13" t="s">
        <v>37</v>
      </c>
      <c r="AX387" s="13" t="s">
        <v>77</v>
      </c>
      <c r="AY387" s="205" t="s">
        <v>144</v>
      </c>
    </row>
    <row r="388" spans="1:65" s="13" customFormat="1">
      <c r="B388" s="194"/>
      <c r="C388" s="195"/>
      <c r="D388" s="196" t="s">
        <v>156</v>
      </c>
      <c r="E388" s="197" t="s">
        <v>19</v>
      </c>
      <c r="F388" s="198" t="s">
        <v>732</v>
      </c>
      <c r="G388" s="195"/>
      <c r="H388" s="199">
        <v>8.48</v>
      </c>
      <c r="I388" s="200"/>
      <c r="J388" s="195"/>
      <c r="K388" s="195"/>
      <c r="L388" s="201"/>
      <c r="M388" s="202"/>
      <c r="N388" s="203"/>
      <c r="O388" s="203"/>
      <c r="P388" s="203"/>
      <c r="Q388" s="203"/>
      <c r="R388" s="203"/>
      <c r="S388" s="203"/>
      <c r="T388" s="204"/>
      <c r="AT388" s="205" t="s">
        <v>156</v>
      </c>
      <c r="AU388" s="205" t="s">
        <v>145</v>
      </c>
      <c r="AV388" s="13" t="s">
        <v>87</v>
      </c>
      <c r="AW388" s="13" t="s">
        <v>37</v>
      </c>
      <c r="AX388" s="13" t="s">
        <v>77</v>
      </c>
      <c r="AY388" s="205" t="s">
        <v>144</v>
      </c>
    </row>
    <row r="389" spans="1:65" s="13" customFormat="1">
      <c r="B389" s="194"/>
      <c r="C389" s="195"/>
      <c r="D389" s="196" t="s">
        <v>156</v>
      </c>
      <c r="E389" s="197" t="s">
        <v>19</v>
      </c>
      <c r="F389" s="198" t="s">
        <v>733</v>
      </c>
      <c r="G389" s="195"/>
      <c r="H389" s="199">
        <v>2.4300000000000002</v>
      </c>
      <c r="I389" s="200"/>
      <c r="J389" s="195"/>
      <c r="K389" s="195"/>
      <c r="L389" s="201"/>
      <c r="M389" s="202"/>
      <c r="N389" s="203"/>
      <c r="O389" s="203"/>
      <c r="P389" s="203"/>
      <c r="Q389" s="203"/>
      <c r="R389" s="203"/>
      <c r="S389" s="203"/>
      <c r="T389" s="204"/>
      <c r="AT389" s="205" t="s">
        <v>156</v>
      </c>
      <c r="AU389" s="205" t="s">
        <v>145</v>
      </c>
      <c r="AV389" s="13" t="s">
        <v>87</v>
      </c>
      <c r="AW389" s="13" t="s">
        <v>37</v>
      </c>
      <c r="AX389" s="13" t="s">
        <v>77</v>
      </c>
      <c r="AY389" s="205" t="s">
        <v>144</v>
      </c>
    </row>
    <row r="390" spans="1:65" s="14" customFormat="1">
      <c r="B390" s="206"/>
      <c r="C390" s="207"/>
      <c r="D390" s="196" t="s">
        <v>156</v>
      </c>
      <c r="E390" s="208" t="s">
        <v>19</v>
      </c>
      <c r="F390" s="209" t="s">
        <v>158</v>
      </c>
      <c r="G390" s="207"/>
      <c r="H390" s="210">
        <v>287.35000000000002</v>
      </c>
      <c r="I390" s="211"/>
      <c r="J390" s="207"/>
      <c r="K390" s="207"/>
      <c r="L390" s="212"/>
      <c r="M390" s="213"/>
      <c r="N390" s="214"/>
      <c r="O390" s="214"/>
      <c r="P390" s="214"/>
      <c r="Q390" s="214"/>
      <c r="R390" s="214"/>
      <c r="S390" s="214"/>
      <c r="T390" s="215"/>
      <c r="AT390" s="216" t="s">
        <v>156</v>
      </c>
      <c r="AU390" s="216" t="s">
        <v>145</v>
      </c>
      <c r="AV390" s="14" t="s">
        <v>152</v>
      </c>
      <c r="AW390" s="14" t="s">
        <v>37</v>
      </c>
      <c r="AX390" s="14" t="s">
        <v>85</v>
      </c>
      <c r="AY390" s="216" t="s">
        <v>144</v>
      </c>
    </row>
    <row r="391" spans="1:65" s="2" customFormat="1" ht="16.5" customHeight="1">
      <c r="A391" s="37"/>
      <c r="B391" s="38"/>
      <c r="C391" s="176" t="s">
        <v>257</v>
      </c>
      <c r="D391" s="176" t="s">
        <v>147</v>
      </c>
      <c r="E391" s="177" t="s">
        <v>740</v>
      </c>
      <c r="F391" s="178" t="s">
        <v>741</v>
      </c>
      <c r="G391" s="179" t="s">
        <v>742</v>
      </c>
      <c r="H391" s="180">
        <v>1</v>
      </c>
      <c r="I391" s="181"/>
      <c r="J391" s="182">
        <f>ROUND(I391*H391,2)</f>
        <v>0</v>
      </c>
      <c r="K391" s="178" t="s">
        <v>19</v>
      </c>
      <c r="L391" s="42"/>
      <c r="M391" s="183" t="s">
        <v>19</v>
      </c>
      <c r="N391" s="184" t="s">
        <v>48</v>
      </c>
      <c r="O391" s="67"/>
      <c r="P391" s="185">
        <f>O391*H391</f>
        <v>0</v>
      </c>
      <c r="Q391" s="185">
        <v>0</v>
      </c>
      <c r="R391" s="185">
        <f>Q391*H391</f>
        <v>0</v>
      </c>
      <c r="S391" s="185">
        <v>0</v>
      </c>
      <c r="T391" s="186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187" t="s">
        <v>152</v>
      </c>
      <c r="AT391" s="187" t="s">
        <v>147</v>
      </c>
      <c r="AU391" s="187" t="s">
        <v>145</v>
      </c>
      <c r="AY391" s="20" t="s">
        <v>144</v>
      </c>
      <c r="BE391" s="188">
        <f>IF(N391="základní",J391,0)</f>
        <v>0</v>
      </c>
      <c r="BF391" s="188">
        <f>IF(N391="snížená",J391,0)</f>
        <v>0</v>
      </c>
      <c r="BG391" s="188">
        <f>IF(N391="zákl. přenesená",J391,0)</f>
        <v>0</v>
      </c>
      <c r="BH391" s="188">
        <f>IF(N391="sníž. přenesená",J391,0)</f>
        <v>0</v>
      </c>
      <c r="BI391" s="188">
        <f>IF(N391="nulová",J391,0)</f>
        <v>0</v>
      </c>
      <c r="BJ391" s="20" t="s">
        <v>85</v>
      </c>
      <c r="BK391" s="188">
        <f>ROUND(I391*H391,2)</f>
        <v>0</v>
      </c>
      <c r="BL391" s="20" t="s">
        <v>152</v>
      </c>
      <c r="BM391" s="187" t="s">
        <v>743</v>
      </c>
    </row>
    <row r="392" spans="1:65" s="13" customFormat="1">
      <c r="B392" s="194"/>
      <c r="C392" s="195"/>
      <c r="D392" s="196" t="s">
        <v>156</v>
      </c>
      <c r="E392" s="197" t="s">
        <v>19</v>
      </c>
      <c r="F392" s="198" t="s">
        <v>85</v>
      </c>
      <c r="G392" s="195"/>
      <c r="H392" s="199">
        <v>1</v>
      </c>
      <c r="I392" s="200"/>
      <c r="J392" s="195"/>
      <c r="K392" s="195"/>
      <c r="L392" s="201"/>
      <c r="M392" s="202"/>
      <c r="N392" s="203"/>
      <c r="O392" s="203"/>
      <c r="P392" s="203"/>
      <c r="Q392" s="203"/>
      <c r="R392" s="203"/>
      <c r="S392" s="203"/>
      <c r="T392" s="204"/>
      <c r="AT392" s="205" t="s">
        <v>156</v>
      </c>
      <c r="AU392" s="205" t="s">
        <v>145</v>
      </c>
      <c r="AV392" s="13" t="s">
        <v>87</v>
      </c>
      <c r="AW392" s="13" t="s">
        <v>37</v>
      </c>
      <c r="AX392" s="13" t="s">
        <v>77</v>
      </c>
      <c r="AY392" s="205" t="s">
        <v>144</v>
      </c>
    </row>
    <row r="393" spans="1:65" s="14" customFormat="1">
      <c r="B393" s="206"/>
      <c r="C393" s="207"/>
      <c r="D393" s="196" t="s">
        <v>156</v>
      </c>
      <c r="E393" s="208" t="s">
        <v>19</v>
      </c>
      <c r="F393" s="209" t="s">
        <v>158</v>
      </c>
      <c r="G393" s="207"/>
      <c r="H393" s="210">
        <v>1</v>
      </c>
      <c r="I393" s="211"/>
      <c r="J393" s="207"/>
      <c r="K393" s="207"/>
      <c r="L393" s="212"/>
      <c r="M393" s="213"/>
      <c r="N393" s="214"/>
      <c r="O393" s="214"/>
      <c r="P393" s="214"/>
      <c r="Q393" s="214"/>
      <c r="R393" s="214"/>
      <c r="S393" s="214"/>
      <c r="T393" s="215"/>
      <c r="AT393" s="216" t="s">
        <v>156</v>
      </c>
      <c r="AU393" s="216" t="s">
        <v>145</v>
      </c>
      <c r="AV393" s="14" t="s">
        <v>152</v>
      </c>
      <c r="AW393" s="14" t="s">
        <v>37</v>
      </c>
      <c r="AX393" s="14" t="s">
        <v>85</v>
      </c>
      <c r="AY393" s="216" t="s">
        <v>144</v>
      </c>
    </row>
    <row r="394" spans="1:65" s="2" customFormat="1" ht="21.75" customHeight="1">
      <c r="A394" s="37"/>
      <c r="B394" s="38"/>
      <c r="C394" s="176" t="s">
        <v>273</v>
      </c>
      <c r="D394" s="176" t="s">
        <v>147</v>
      </c>
      <c r="E394" s="177" t="s">
        <v>744</v>
      </c>
      <c r="F394" s="178" t="s">
        <v>745</v>
      </c>
      <c r="G394" s="179" t="s">
        <v>742</v>
      </c>
      <c r="H394" s="180">
        <v>1</v>
      </c>
      <c r="I394" s="181"/>
      <c r="J394" s="182">
        <f>ROUND(I394*H394,2)</f>
        <v>0</v>
      </c>
      <c r="K394" s="178" t="s">
        <v>19</v>
      </c>
      <c r="L394" s="42"/>
      <c r="M394" s="183" t="s">
        <v>19</v>
      </c>
      <c r="N394" s="184" t="s">
        <v>48</v>
      </c>
      <c r="O394" s="67"/>
      <c r="P394" s="185">
        <f>O394*H394</f>
        <v>0</v>
      </c>
      <c r="Q394" s="185">
        <v>0</v>
      </c>
      <c r="R394" s="185">
        <f>Q394*H394</f>
        <v>0</v>
      </c>
      <c r="S394" s="185">
        <v>0</v>
      </c>
      <c r="T394" s="186">
        <f>S394*H394</f>
        <v>0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187" t="s">
        <v>152</v>
      </c>
      <c r="AT394" s="187" t="s">
        <v>147</v>
      </c>
      <c r="AU394" s="187" t="s">
        <v>145</v>
      </c>
      <c r="AY394" s="20" t="s">
        <v>144</v>
      </c>
      <c r="BE394" s="188">
        <f>IF(N394="základní",J394,0)</f>
        <v>0</v>
      </c>
      <c r="BF394" s="188">
        <f>IF(N394="snížená",J394,0)</f>
        <v>0</v>
      </c>
      <c r="BG394" s="188">
        <f>IF(N394="zákl. přenesená",J394,0)</f>
        <v>0</v>
      </c>
      <c r="BH394" s="188">
        <f>IF(N394="sníž. přenesená",J394,0)</f>
        <v>0</v>
      </c>
      <c r="BI394" s="188">
        <f>IF(N394="nulová",J394,0)</f>
        <v>0</v>
      </c>
      <c r="BJ394" s="20" t="s">
        <v>85</v>
      </c>
      <c r="BK394" s="188">
        <f>ROUND(I394*H394,2)</f>
        <v>0</v>
      </c>
      <c r="BL394" s="20" t="s">
        <v>152</v>
      </c>
      <c r="BM394" s="187" t="s">
        <v>746</v>
      </c>
    </row>
    <row r="395" spans="1:65" s="13" customFormat="1">
      <c r="B395" s="194"/>
      <c r="C395" s="195"/>
      <c r="D395" s="196" t="s">
        <v>156</v>
      </c>
      <c r="E395" s="197" t="s">
        <v>19</v>
      </c>
      <c r="F395" s="198" t="s">
        <v>85</v>
      </c>
      <c r="G395" s="195"/>
      <c r="H395" s="199">
        <v>1</v>
      </c>
      <c r="I395" s="200"/>
      <c r="J395" s="195"/>
      <c r="K395" s="195"/>
      <c r="L395" s="201"/>
      <c r="M395" s="202"/>
      <c r="N395" s="203"/>
      <c r="O395" s="203"/>
      <c r="P395" s="203"/>
      <c r="Q395" s="203"/>
      <c r="R395" s="203"/>
      <c r="S395" s="203"/>
      <c r="T395" s="204"/>
      <c r="AT395" s="205" t="s">
        <v>156</v>
      </c>
      <c r="AU395" s="205" t="s">
        <v>145</v>
      </c>
      <c r="AV395" s="13" t="s">
        <v>87</v>
      </c>
      <c r="AW395" s="13" t="s">
        <v>37</v>
      </c>
      <c r="AX395" s="13" t="s">
        <v>77</v>
      </c>
      <c r="AY395" s="205" t="s">
        <v>144</v>
      </c>
    </row>
    <row r="396" spans="1:65" s="14" customFormat="1">
      <c r="B396" s="206"/>
      <c r="C396" s="207"/>
      <c r="D396" s="196" t="s">
        <v>156</v>
      </c>
      <c r="E396" s="208" t="s">
        <v>19</v>
      </c>
      <c r="F396" s="209" t="s">
        <v>158</v>
      </c>
      <c r="G396" s="207"/>
      <c r="H396" s="210">
        <v>1</v>
      </c>
      <c r="I396" s="211"/>
      <c r="J396" s="207"/>
      <c r="K396" s="207"/>
      <c r="L396" s="212"/>
      <c r="M396" s="213"/>
      <c r="N396" s="214"/>
      <c r="O396" s="214"/>
      <c r="P396" s="214"/>
      <c r="Q396" s="214"/>
      <c r="R396" s="214"/>
      <c r="S396" s="214"/>
      <c r="T396" s="215"/>
      <c r="AT396" s="216" t="s">
        <v>156</v>
      </c>
      <c r="AU396" s="216" t="s">
        <v>145</v>
      </c>
      <c r="AV396" s="14" t="s">
        <v>152</v>
      </c>
      <c r="AW396" s="14" t="s">
        <v>37</v>
      </c>
      <c r="AX396" s="14" t="s">
        <v>85</v>
      </c>
      <c r="AY396" s="216" t="s">
        <v>144</v>
      </c>
    </row>
    <row r="397" spans="1:65" s="12" customFormat="1" ht="22.9" customHeight="1">
      <c r="B397" s="160"/>
      <c r="C397" s="161"/>
      <c r="D397" s="162" t="s">
        <v>76</v>
      </c>
      <c r="E397" s="174" t="s">
        <v>350</v>
      </c>
      <c r="F397" s="174" t="s">
        <v>351</v>
      </c>
      <c r="G397" s="161"/>
      <c r="H397" s="161"/>
      <c r="I397" s="164"/>
      <c r="J397" s="175">
        <f>BK397</f>
        <v>0</v>
      </c>
      <c r="K397" s="161"/>
      <c r="L397" s="166"/>
      <c r="M397" s="167"/>
      <c r="N397" s="168"/>
      <c r="O397" s="168"/>
      <c r="P397" s="169">
        <f>SUM(P398:P399)</f>
        <v>0</v>
      </c>
      <c r="Q397" s="168"/>
      <c r="R397" s="169">
        <f>SUM(R398:R399)</f>
        <v>0</v>
      </c>
      <c r="S397" s="168"/>
      <c r="T397" s="170">
        <f>SUM(T398:T399)</f>
        <v>0</v>
      </c>
      <c r="AR397" s="171" t="s">
        <v>85</v>
      </c>
      <c r="AT397" s="172" t="s">
        <v>76</v>
      </c>
      <c r="AU397" s="172" t="s">
        <v>85</v>
      </c>
      <c r="AY397" s="171" t="s">
        <v>144</v>
      </c>
      <c r="BK397" s="173">
        <f>SUM(BK398:BK399)</f>
        <v>0</v>
      </c>
    </row>
    <row r="398" spans="1:65" s="2" customFormat="1" ht="55.5" customHeight="1">
      <c r="A398" s="37"/>
      <c r="B398" s="38"/>
      <c r="C398" s="176" t="s">
        <v>296</v>
      </c>
      <c r="D398" s="176" t="s">
        <v>147</v>
      </c>
      <c r="E398" s="177" t="s">
        <v>353</v>
      </c>
      <c r="F398" s="178" t="s">
        <v>354</v>
      </c>
      <c r="G398" s="179" t="s">
        <v>150</v>
      </c>
      <c r="H398" s="180">
        <v>35.787999999999997</v>
      </c>
      <c r="I398" s="181"/>
      <c r="J398" s="182">
        <f>ROUND(I398*H398,2)</f>
        <v>0</v>
      </c>
      <c r="K398" s="178" t="s">
        <v>151</v>
      </c>
      <c r="L398" s="42"/>
      <c r="M398" s="183" t="s">
        <v>19</v>
      </c>
      <c r="N398" s="184" t="s">
        <v>48</v>
      </c>
      <c r="O398" s="67"/>
      <c r="P398" s="185">
        <f>O398*H398</f>
        <v>0</v>
      </c>
      <c r="Q398" s="185">
        <v>0</v>
      </c>
      <c r="R398" s="185">
        <f>Q398*H398</f>
        <v>0</v>
      </c>
      <c r="S398" s="185">
        <v>0</v>
      </c>
      <c r="T398" s="186">
        <f>S398*H398</f>
        <v>0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R398" s="187" t="s">
        <v>152</v>
      </c>
      <c r="AT398" s="187" t="s">
        <v>147</v>
      </c>
      <c r="AU398" s="187" t="s">
        <v>87</v>
      </c>
      <c r="AY398" s="20" t="s">
        <v>144</v>
      </c>
      <c r="BE398" s="188">
        <f>IF(N398="základní",J398,0)</f>
        <v>0</v>
      </c>
      <c r="BF398" s="188">
        <f>IF(N398="snížená",J398,0)</f>
        <v>0</v>
      </c>
      <c r="BG398" s="188">
        <f>IF(N398="zákl. přenesená",J398,0)</f>
        <v>0</v>
      </c>
      <c r="BH398" s="188">
        <f>IF(N398="sníž. přenesená",J398,0)</f>
        <v>0</v>
      </c>
      <c r="BI398" s="188">
        <f>IF(N398="nulová",J398,0)</f>
        <v>0</v>
      </c>
      <c r="BJ398" s="20" t="s">
        <v>85</v>
      </c>
      <c r="BK398" s="188">
        <f>ROUND(I398*H398,2)</f>
        <v>0</v>
      </c>
      <c r="BL398" s="20" t="s">
        <v>152</v>
      </c>
      <c r="BM398" s="187" t="s">
        <v>747</v>
      </c>
    </row>
    <row r="399" spans="1:65" s="2" customFormat="1">
      <c r="A399" s="37"/>
      <c r="B399" s="38"/>
      <c r="C399" s="39"/>
      <c r="D399" s="189" t="s">
        <v>154</v>
      </c>
      <c r="E399" s="39"/>
      <c r="F399" s="190" t="s">
        <v>356</v>
      </c>
      <c r="G399" s="39"/>
      <c r="H399" s="39"/>
      <c r="I399" s="191"/>
      <c r="J399" s="39"/>
      <c r="K399" s="39"/>
      <c r="L399" s="42"/>
      <c r="M399" s="192"/>
      <c r="N399" s="193"/>
      <c r="O399" s="67"/>
      <c r="P399" s="67"/>
      <c r="Q399" s="67"/>
      <c r="R399" s="67"/>
      <c r="S399" s="67"/>
      <c r="T399" s="68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T399" s="20" t="s">
        <v>154</v>
      </c>
      <c r="AU399" s="20" t="s">
        <v>87</v>
      </c>
    </row>
    <row r="400" spans="1:65" s="12" customFormat="1" ht="25.9" customHeight="1">
      <c r="B400" s="160"/>
      <c r="C400" s="161"/>
      <c r="D400" s="162" t="s">
        <v>76</v>
      </c>
      <c r="E400" s="163" t="s">
        <v>357</v>
      </c>
      <c r="F400" s="163" t="s">
        <v>358</v>
      </c>
      <c r="G400" s="161"/>
      <c r="H400" s="161"/>
      <c r="I400" s="164"/>
      <c r="J400" s="165">
        <f>BK400</f>
        <v>0</v>
      </c>
      <c r="K400" s="161"/>
      <c r="L400" s="166"/>
      <c r="M400" s="167"/>
      <c r="N400" s="168"/>
      <c r="O400" s="168"/>
      <c r="P400" s="169">
        <f>P401+P438+P654+P672+P1004+P1163+P1294</f>
        <v>0</v>
      </c>
      <c r="Q400" s="168"/>
      <c r="R400" s="169">
        <f>R401+R438+R654+R672+R1004+R1163+R1294</f>
        <v>28.71217747</v>
      </c>
      <c r="S400" s="168"/>
      <c r="T400" s="170">
        <f>T401+T438+T654+T672+T1004+T1163+T1294</f>
        <v>0</v>
      </c>
      <c r="AR400" s="171" t="s">
        <v>87</v>
      </c>
      <c r="AT400" s="172" t="s">
        <v>76</v>
      </c>
      <c r="AU400" s="172" t="s">
        <v>77</v>
      </c>
      <c r="AY400" s="171" t="s">
        <v>144</v>
      </c>
      <c r="BK400" s="173">
        <f>BK401+BK438+BK654+BK672+BK1004+BK1163+BK1294</f>
        <v>0</v>
      </c>
    </row>
    <row r="401" spans="1:65" s="12" customFormat="1" ht="22.9" customHeight="1">
      <c r="B401" s="160"/>
      <c r="C401" s="161"/>
      <c r="D401" s="162" t="s">
        <v>76</v>
      </c>
      <c r="E401" s="174" t="s">
        <v>748</v>
      </c>
      <c r="F401" s="174" t="s">
        <v>749</v>
      </c>
      <c r="G401" s="161"/>
      <c r="H401" s="161"/>
      <c r="I401" s="164"/>
      <c r="J401" s="175">
        <f>BK401</f>
        <v>0</v>
      </c>
      <c r="K401" s="161"/>
      <c r="L401" s="166"/>
      <c r="M401" s="167"/>
      <c r="N401" s="168"/>
      <c r="O401" s="168"/>
      <c r="P401" s="169">
        <f>SUM(P402:P437)</f>
        <v>0</v>
      </c>
      <c r="Q401" s="168"/>
      <c r="R401" s="169">
        <f>SUM(R402:R437)</f>
        <v>6.6750000000000004E-2</v>
      </c>
      <c r="S401" s="168"/>
      <c r="T401" s="170">
        <f>SUM(T402:T437)</f>
        <v>0</v>
      </c>
      <c r="AR401" s="171" t="s">
        <v>87</v>
      </c>
      <c r="AT401" s="172" t="s">
        <v>76</v>
      </c>
      <c r="AU401" s="172" t="s">
        <v>85</v>
      </c>
      <c r="AY401" s="171" t="s">
        <v>144</v>
      </c>
      <c r="BK401" s="173">
        <f>SUM(BK402:BK437)</f>
        <v>0</v>
      </c>
    </row>
    <row r="402" spans="1:65" s="2" customFormat="1" ht="37.9" customHeight="1">
      <c r="A402" s="37"/>
      <c r="B402" s="38"/>
      <c r="C402" s="176" t="s">
        <v>325</v>
      </c>
      <c r="D402" s="176" t="s">
        <v>147</v>
      </c>
      <c r="E402" s="177" t="s">
        <v>750</v>
      </c>
      <c r="F402" s="178" t="s">
        <v>751</v>
      </c>
      <c r="G402" s="179" t="s">
        <v>172</v>
      </c>
      <c r="H402" s="180">
        <v>7.4480000000000004</v>
      </c>
      <c r="I402" s="181"/>
      <c r="J402" s="182">
        <f>ROUND(I402*H402,2)</f>
        <v>0</v>
      </c>
      <c r="K402" s="178" t="s">
        <v>151</v>
      </c>
      <c r="L402" s="42"/>
      <c r="M402" s="183" t="s">
        <v>19</v>
      </c>
      <c r="N402" s="184" t="s">
        <v>48</v>
      </c>
      <c r="O402" s="67"/>
      <c r="P402" s="185">
        <f>O402*H402</f>
        <v>0</v>
      </c>
      <c r="Q402" s="185">
        <v>0</v>
      </c>
      <c r="R402" s="185">
        <f>Q402*H402</f>
        <v>0</v>
      </c>
      <c r="S402" s="185">
        <v>0</v>
      </c>
      <c r="T402" s="186">
        <f>S402*H402</f>
        <v>0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187" t="s">
        <v>296</v>
      </c>
      <c r="AT402" s="187" t="s">
        <v>147</v>
      </c>
      <c r="AU402" s="187" t="s">
        <v>87</v>
      </c>
      <c r="AY402" s="20" t="s">
        <v>144</v>
      </c>
      <c r="BE402" s="188">
        <f>IF(N402="základní",J402,0)</f>
        <v>0</v>
      </c>
      <c r="BF402" s="188">
        <f>IF(N402="snížená",J402,0)</f>
        <v>0</v>
      </c>
      <c r="BG402" s="188">
        <f>IF(N402="zákl. přenesená",J402,0)</f>
        <v>0</v>
      </c>
      <c r="BH402" s="188">
        <f>IF(N402="sníž. přenesená",J402,0)</f>
        <v>0</v>
      </c>
      <c r="BI402" s="188">
        <f>IF(N402="nulová",J402,0)</f>
        <v>0</v>
      </c>
      <c r="BJ402" s="20" t="s">
        <v>85</v>
      </c>
      <c r="BK402" s="188">
        <f>ROUND(I402*H402,2)</f>
        <v>0</v>
      </c>
      <c r="BL402" s="20" t="s">
        <v>296</v>
      </c>
      <c r="BM402" s="187" t="s">
        <v>752</v>
      </c>
    </row>
    <row r="403" spans="1:65" s="2" customFormat="1">
      <c r="A403" s="37"/>
      <c r="B403" s="38"/>
      <c r="C403" s="39"/>
      <c r="D403" s="189" t="s">
        <v>154</v>
      </c>
      <c r="E403" s="39"/>
      <c r="F403" s="190" t="s">
        <v>753</v>
      </c>
      <c r="G403" s="39"/>
      <c r="H403" s="39"/>
      <c r="I403" s="191"/>
      <c r="J403" s="39"/>
      <c r="K403" s="39"/>
      <c r="L403" s="42"/>
      <c r="M403" s="192"/>
      <c r="N403" s="193"/>
      <c r="O403" s="67"/>
      <c r="P403" s="67"/>
      <c r="Q403" s="67"/>
      <c r="R403" s="67"/>
      <c r="S403" s="67"/>
      <c r="T403" s="68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T403" s="20" t="s">
        <v>154</v>
      </c>
      <c r="AU403" s="20" t="s">
        <v>87</v>
      </c>
    </row>
    <row r="404" spans="1:65" s="15" customFormat="1">
      <c r="B404" s="217"/>
      <c r="C404" s="218"/>
      <c r="D404" s="196" t="s">
        <v>156</v>
      </c>
      <c r="E404" s="219" t="s">
        <v>19</v>
      </c>
      <c r="F404" s="220" t="s">
        <v>754</v>
      </c>
      <c r="G404" s="218"/>
      <c r="H404" s="219" t="s">
        <v>19</v>
      </c>
      <c r="I404" s="221"/>
      <c r="J404" s="218"/>
      <c r="K404" s="218"/>
      <c r="L404" s="222"/>
      <c r="M404" s="223"/>
      <c r="N404" s="224"/>
      <c r="O404" s="224"/>
      <c r="P404" s="224"/>
      <c r="Q404" s="224"/>
      <c r="R404" s="224"/>
      <c r="S404" s="224"/>
      <c r="T404" s="225"/>
      <c r="AT404" s="226" t="s">
        <v>156</v>
      </c>
      <c r="AU404" s="226" t="s">
        <v>87</v>
      </c>
      <c r="AV404" s="15" t="s">
        <v>85</v>
      </c>
      <c r="AW404" s="15" t="s">
        <v>37</v>
      </c>
      <c r="AX404" s="15" t="s">
        <v>77</v>
      </c>
      <c r="AY404" s="226" t="s">
        <v>144</v>
      </c>
    </row>
    <row r="405" spans="1:65" s="13" customFormat="1">
      <c r="B405" s="194"/>
      <c r="C405" s="195"/>
      <c r="D405" s="196" t="s">
        <v>156</v>
      </c>
      <c r="E405" s="197" t="s">
        <v>19</v>
      </c>
      <c r="F405" s="198" t="s">
        <v>755</v>
      </c>
      <c r="G405" s="195"/>
      <c r="H405" s="199">
        <v>0.53500000000000003</v>
      </c>
      <c r="I405" s="200"/>
      <c r="J405" s="195"/>
      <c r="K405" s="195"/>
      <c r="L405" s="201"/>
      <c r="M405" s="202"/>
      <c r="N405" s="203"/>
      <c r="O405" s="203"/>
      <c r="P405" s="203"/>
      <c r="Q405" s="203"/>
      <c r="R405" s="203"/>
      <c r="S405" s="203"/>
      <c r="T405" s="204"/>
      <c r="AT405" s="205" t="s">
        <v>156</v>
      </c>
      <c r="AU405" s="205" t="s">
        <v>87</v>
      </c>
      <c r="AV405" s="13" t="s">
        <v>87</v>
      </c>
      <c r="AW405" s="13" t="s">
        <v>37</v>
      </c>
      <c r="AX405" s="13" t="s">
        <v>77</v>
      </c>
      <c r="AY405" s="205" t="s">
        <v>144</v>
      </c>
    </row>
    <row r="406" spans="1:65" s="13" customFormat="1">
      <c r="B406" s="194"/>
      <c r="C406" s="195"/>
      <c r="D406" s="196" t="s">
        <v>156</v>
      </c>
      <c r="E406" s="197" t="s">
        <v>19</v>
      </c>
      <c r="F406" s="198" t="s">
        <v>756</v>
      </c>
      <c r="G406" s="195"/>
      <c r="H406" s="199">
        <v>0.53600000000000003</v>
      </c>
      <c r="I406" s="200"/>
      <c r="J406" s="195"/>
      <c r="K406" s="195"/>
      <c r="L406" s="201"/>
      <c r="M406" s="202"/>
      <c r="N406" s="203"/>
      <c r="O406" s="203"/>
      <c r="P406" s="203"/>
      <c r="Q406" s="203"/>
      <c r="R406" s="203"/>
      <c r="S406" s="203"/>
      <c r="T406" s="204"/>
      <c r="AT406" s="205" t="s">
        <v>156</v>
      </c>
      <c r="AU406" s="205" t="s">
        <v>87</v>
      </c>
      <c r="AV406" s="13" t="s">
        <v>87</v>
      </c>
      <c r="AW406" s="13" t="s">
        <v>37</v>
      </c>
      <c r="AX406" s="13" t="s">
        <v>77</v>
      </c>
      <c r="AY406" s="205" t="s">
        <v>144</v>
      </c>
    </row>
    <row r="407" spans="1:65" s="13" customFormat="1">
      <c r="B407" s="194"/>
      <c r="C407" s="195"/>
      <c r="D407" s="196" t="s">
        <v>156</v>
      </c>
      <c r="E407" s="197" t="s">
        <v>19</v>
      </c>
      <c r="F407" s="198" t="s">
        <v>757</v>
      </c>
      <c r="G407" s="195"/>
      <c r="H407" s="199">
        <v>0.53500000000000003</v>
      </c>
      <c r="I407" s="200"/>
      <c r="J407" s="195"/>
      <c r="K407" s="195"/>
      <c r="L407" s="201"/>
      <c r="M407" s="202"/>
      <c r="N407" s="203"/>
      <c r="O407" s="203"/>
      <c r="P407" s="203"/>
      <c r="Q407" s="203"/>
      <c r="R407" s="203"/>
      <c r="S407" s="203"/>
      <c r="T407" s="204"/>
      <c r="AT407" s="205" t="s">
        <v>156</v>
      </c>
      <c r="AU407" s="205" t="s">
        <v>87</v>
      </c>
      <c r="AV407" s="13" t="s">
        <v>87</v>
      </c>
      <c r="AW407" s="13" t="s">
        <v>37</v>
      </c>
      <c r="AX407" s="13" t="s">
        <v>77</v>
      </c>
      <c r="AY407" s="205" t="s">
        <v>144</v>
      </c>
    </row>
    <row r="408" spans="1:65" s="13" customFormat="1">
      <c r="B408" s="194"/>
      <c r="C408" s="195"/>
      <c r="D408" s="196" t="s">
        <v>156</v>
      </c>
      <c r="E408" s="197" t="s">
        <v>19</v>
      </c>
      <c r="F408" s="198" t="s">
        <v>758</v>
      </c>
      <c r="G408" s="195"/>
      <c r="H408" s="199">
        <v>0.53600000000000003</v>
      </c>
      <c r="I408" s="200"/>
      <c r="J408" s="195"/>
      <c r="K408" s="195"/>
      <c r="L408" s="201"/>
      <c r="M408" s="202"/>
      <c r="N408" s="203"/>
      <c r="O408" s="203"/>
      <c r="P408" s="203"/>
      <c r="Q408" s="203"/>
      <c r="R408" s="203"/>
      <c r="S408" s="203"/>
      <c r="T408" s="204"/>
      <c r="AT408" s="205" t="s">
        <v>156</v>
      </c>
      <c r="AU408" s="205" t="s">
        <v>87</v>
      </c>
      <c r="AV408" s="13" t="s">
        <v>87</v>
      </c>
      <c r="AW408" s="13" t="s">
        <v>37</v>
      </c>
      <c r="AX408" s="13" t="s">
        <v>77</v>
      </c>
      <c r="AY408" s="205" t="s">
        <v>144</v>
      </c>
    </row>
    <row r="409" spans="1:65" s="13" customFormat="1">
      <c r="B409" s="194"/>
      <c r="C409" s="195"/>
      <c r="D409" s="196" t="s">
        <v>156</v>
      </c>
      <c r="E409" s="197" t="s">
        <v>19</v>
      </c>
      <c r="F409" s="198" t="s">
        <v>759</v>
      </c>
      <c r="G409" s="195"/>
      <c r="H409" s="199">
        <v>0.53500000000000003</v>
      </c>
      <c r="I409" s="200"/>
      <c r="J409" s="195"/>
      <c r="K409" s="195"/>
      <c r="L409" s="201"/>
      <c r="M409" s="202"/>
      <c r="N409" s="203"/>
      <c r="O409" s="203"/>
      <c r="P409" s="203"/>
      <c r="Q409" s="203"/>
      <c r="R409" s="203"/>
      <c r="S409" s="203"/>
      <c r="T409" s="204"/>
      <c r="AT409" s="205" t="s">
        <v>156</v>
      </c>
      <c r="AU409" s="205" t="s">
        <v>87</v>
      </c>
      <c r="AV409" s="13" t="s">
        <v>87</v>
      </c>
      <c r="AW409" s="13" t="s">
        <v>37</v>
      </c>
      <c r="AX409" s="13" t="s">
        <v>77</v>
      </c>
      <c r="AY409" s="205" t="s">
        <v>144</v>
      </c>
    </row>
    <row r="410" spans="1:65" s="13" customFormat="1">
      <c r="B410" s="194"/>
      <c r="C410" s="195"/>
      <c r="D410" s="196" t="s">
        <v>156</v>
      </c>
      <c r="E410" s="197" t="s">
        <v>19</v>
      </c>
      <c r="F410" s="198" t="s">
        <v>760</v>
      </c>
      <c r="G410" s="195"/>
      <c r="H410" s="199">
        <v>0.53600000000000003</v>
      </c>
      <c r="I410" s="200"/>
      <c r="J410" s="195"/>
      <c r="K410" s="195"/>
      <c r="L410" s="201"/>
      <c r="M410" s="202"/>
      <c r="N410" s="203"/>
      <c r="O410" s="203"/>
      <c r="P410" s="203"/>
      <c r="Q410" s="203"/>
      <c r="R410" s="203"/>
      <c r="S410" s="203"/>
      <c r="T410" s="204"/>
      <c r="AT410" s="205" t="s">
        <v>156</v>
      </c>
      <c r="AU410" s="205" t="s">
        <v>87</v>
      </c>
      <c r="AV410" s="13" t="s">
        <v>87</v>
      </c>
      <c r="AW410" s="13" t="s">
        <v>37</v>
      </c>
      <c r="AX410" s="13" t="s">
        <v>77</v>
      </c>
      <c r="AY410" s="205" t="s">
        <v>144</v>
      </c>
    </row>
    <row r="411" spans="1:65" s="13" customFormat="1">
      <c r="B411" s="194"/>
      <c r="C411" s="195"/>
      <c r="D411" s="196" t="s">
        <v>156</v>
      </c>
      <c r="E411" s="197" t="s">
        <v>19</v>
      </c>
      <c r="F411" s="198" t="s">
        <v>761</v>
      </c>
      <c r="G411" s="195"/>
      <c r="H411" s="199">
        <v>0.53500000000000003</v>
      </c>
      <c r="I411" s="200"/>
      <c r="J411" s="195"/>
      <c r="K411" s="195"/>
      <c r="L411" s="201"/>
      <c r="M411" s="202"/>
      <c r="N411" s="203"/>
      <c r="O411" s="203"/>
      <c r="P411" s="203"/>
      <c r="Q411" s="203"/>
      <c r="R411" s="203"/>
      <c r="S411" s="203"/>
      <c r="T411" s="204"/>
      <c r="AT411" s="205" t="s">
        <v>156</v>
      </c>
      <c r="AU411" s="205" t="s">
        <v>87</v>
      </c>
      <c r="AV411" s="13" t="s">
        <v>87</v>
      </c>
      <c r="AW411" s="13" t="s">
        <v>37</v>
      </c>
      <c r="AX411" s="13" t="s">
        <v>77</v>
      </c>
      <c r="AY411" s="205" t="s">
        <v>144</v>
      </c>
    </row>
    <row r="412" spans="1:65" s="13" customFormat="1">
      <c r="B412" s="194"/>
      <c r="C412" s="195"/>
      <c r="D412" s="196" t="s">
        <v>156</v>
      </c>
      <c r="E412" s="197" t="s">
        <v>19</v>
      </c>
      <c r="F412" s="198" t="s">
        <v>762</v>
      </c>
      <c r="G412" s="195"/>
      <c r="H412" s="199">
        <v>0.53600000000000003</v>
      </c>
      <c r="I412" s="200"/>
      <c r="J412" s="195"/>
      <c r="K412" s="195"/>
      <c r="L412" s="201"/>
      <c r="M412" s="202"/>
      <c r="N412" s="203"/>
      <c r="O412" s="203"/>
      <c r="P412" s="203"/>
      <c r="Q412" s="203"/>
      <c r="R412" s="203"/>
      <c r="S412" s="203"/>
      <c r="T412" s="204"/>
      <c r="AT412" s="205" t="s">
        <v>156</v>
      </c>
      <c r="AU412" s="205" t="s">
        <v>87</v>
      </c>
      <c r="AV412" s="13" t="s">
        <v>87</v>
      </c>
      <c r="AW412" s="13" t="s">
        <v>37</v>
      </c>
      <c r="AX412" s="13" t="s">
        <v>77</v>
      </c>
      <c r="AY412" s="205" t="s">
        <v>144</v>
      </c>
    </row>
    <row r="413" spans="1:65" s="13" customFormat="1">
      <c r="B413" s="194"/>
      <c r="C413" s="195"/>
      <c r="D413" s="196" t="s">
        <v>156</v>
      </c>
      <c r="E413" s="197" t="s">
        <v>19</v>
      </c>
      <c r="F413" s="198" t="s">
        <v>763</v>
      </c>
      <c r="G413" s="195"/>
      <c r="H413" s="199">
        <v>0.53500000000000003</v>
      </c>
      <c r="I413" s="200"/>
      <c r="J413" s="195"/>
      <c r="K413" s="195"/>
      <c r="L413" s="201"/>
      <c r="M413" s="202"/>
      <c r="N413" s="203"/>
      <c r="O413" s="203"/>
      <c r="P413" s="203"/>
      <c r="Q413" s="203"/>
      <c r="R413" s="203"/>
      <c r="S413" s="203"/>
      <c r="T413" s="204"/>
      <c r="AT413" s="205" t="s">
        <v>156</v>
      </c>
      <c r="AU413" s="205" t="s">
        <v>87</v>
      </c>
      <c r="AV413" s="13" t="s">
        <v>87</v>
      </c>
      <c r="AW413" s="13" t="s">
        <v>37</v>
      </c>
      <c r="AX413" s="13" t="s">
        <v>77</v>
      </c>
      <c r="AY413" s="205" t="s">
        <v>144</v>
      </c>
    </row>
    <row r="414" spans="1:65" s="13" customFormat="1">
      <c r="B414" s="194"/>
      <c r="C414" s="195"/>
      <c r="D414" s="196" t="s">
        <v>156</v>
      </c>
      <c r="E414" s="197" t="s">
        <v>19</v>
      </c>
      <c r="F414" s="198" t="s">
        <v>764</v>
      </c>
      <c r="G414" s="195"/>
      <c r="H414" s="199">
        <v>0.53600000000000003</v>
      </c>
      <c r="I414" s="200"/>
      <c r="J414" s="195"/>
      <c r="K414" s="195"/>
      <c r="L414" s="201"/>
      <c r="M414" s="202"/>
      <c r="N414" s="203"/>
      <c r="O414" s="203"/>
      <c r="P414" s="203"/>
      <c r="Q414" s="203"/>
      <c r="R414" s="203"/>
      <c r="S414" s="203"/>
      <c r="T414" s="204"/>
      <c r="AT414" s="205" t="s">
        <v>156</v>
      </c>
      <c r="AU414" s="205" t="s">
        <v>87</v>
      </c>
      <c r="AV414" s="13" t="s">
        <v>87</v>
      </c>
      <c r="AW414" s="13" t="s">
        <v>37</v>
      </c>
      <c r="AX414" s="13" t="s">
        <v>77</v>
      </c>
      <c r="AY414" s="205" t="s">
        <v>144</v>
      </c>
    </row>
    <row r="415" spans="1:65" s="13" customFormat="1">
      <c r="B415" s="194"/>
      <c r="C415" s="195"/>
      <c r="D415" s="196" t="s">
        <v>156</v>
      </c>
      <c r="E415" s="197" t="s">
        <v>19</v>
      </c>
      <c r="F415" s="198" t="s">
        <v>765</v>
      </c>
      <c r="G415" s="195"/>
      <c r="H415" s="199">
        <v>0.53500000000000003</v>
      </c>
      <c r="I415" s="200"/>
      <c r="J415" s="195"/>
      <c r="K415" s="195"/>
      <c r="L415" s="201"/>
      <c r="M415" s="202"/>
      <c r="N415" s="203"/>
      <c r="O415" s="203"/>
      <c r="P415" s="203"/>
      <c r="Q415" s="203"/>
      <c r="R415" s="203"/>
      <c r="S415" s="203"/>
      <c r="T415" s="204"/>
      <c r="AT415" s="205" t="s">
        <v>156</v>
      </c>
      <c r="AU415" s="205" t="s">
        <v>87</v>
      </c>
      <c r="AV415" s="13" t="s">
        <v>87</v>
      </c>
      <c r="AW415" s="13" t="s">
        <v>37</v>
      </c>
      <c r="AX415" s="13" t="s">
        <v>77</v>
      </c>
      <c r="AY415" s="205" t="s">
        <v>144</v>
      </c>
    </row>
    <row r="416" spans="1:65" s="13" customFormat="1">
      <c r="B416" s="194"/>
      <c r="C416" s="195"/>
      <c r="D416" s="196" t="s">
        <v>156</v>
      </c>
      <c r="E416" s="197" t="s">
        <v>19</v>
      </c>
      <c r="F416" s="198" t="s">
        <v>766</v>
      </c>
      <c r="G416" s="195"/>
      <c r="H416" s="199">
        <v>0.53600000000000003</v>
      </c>
      <c r="I416" s="200"/>
      <c r="J416" s="195"/>
      <c r="K416" s="195"/>
      <c r="L416" s="201"/>
      <c r="M416" s="202"/>
      <c r="N416" s="203"/>
      <c r="O416" s="203"/>
      <c r="P416" s="203"/>
      <c r="Q416" s="203"/>
      <c r="R416" s="203"/>
      <c r="S416" s="203"/>
      <c r="T416" s="204"/>
      <c r="AT416" s="205" t="s">
        <v>156</v>
      </c>
      <c r="AU416" s="205" t="s">
        <v>87</v>
      </c>
      <c r="AV416" s="13" t="s">
        <v>87</v>
      </c>
      <c r="AW416" s="13" t="s">
        <v>37</v>
      </c>
      <c r="AX416" s="13" t="s">
        <v>77</v>
      </c>
      <c r="AY416" s="205" t="s">
        <v>144</v>
      </c>
    </row>
    <row r="417" spans="1:65" s="13" customFormat="1">
      <c r="B417" s="194"/>
      <c r="C417" s="195"/>
      <c r="D417" s="196" t="s">
        <v>156</v>
      </c>
      <c r="E417" s="197" t="s">
        <v>19</v>
      </c>
      <c r="F417" s="198" t="s">
        <v>767</v>
      </c>
      <c r="G417" s="195"/>
      <c r="H417" s="199">
        <v>0.48599999999999999</v>
      </c>
      <c r="I417" s="200"/>
      <c r="J417" s="195"/>
      <c r="K417" s="195"/>
      <c r="L417" s="201"/>
      <c r="M417" s="202"/>
      <c r="N417" s="203"/>
      <c r="O417" s="203"/>
      <c r="P417" s="203"/>
      <c r="Q417" s="203"/>
      <c r="R417" s="203"/>
      <c r="S417" s="203"/>
      <c r="T417" s="204"/>
      <c r="AT417" s="205" t="s">
        <v>156</v>
      </c>
      <c r="AU417" s="205" t="s">
        <v>87</v>
      </c>
      <c r="AV417" s="13" t="s">
        <v>87</v>
      </c>
      <c r="AW417" s="13" t="s">
        <v>37</v>
      </c>
      <c r="AX417" s="13" t="s">
        <v>77</v>
      </c>
      <c r="AY417" s="205" t="s">
        <v>144</v>
      </c>
    </row>
    <row r="418" spans="1:65" s="13" customFormat="1">
      <c r="B418" s="194"/>
      <c r="C418" s="195"/>
      <c r="D418" s="196" t="s">
        <v>156</v>
      </c>
      <c r="E418" s="197" t="s">
        <v>19</v>
      </c>
      <c r="F418" s="198" t="s">
        <v>768</v>
      </c>
      <c r="G418" s="195"/>
      <c r="H418" s="199">
        <v>0.53600000000000003</v>
      </c>
      <c r="I418" s="200"/>
      <c r="J418" s="195"/>
      <c r="K418" s="195"/>
      <c r="L418" s="201"/>
      <c r="M418" s="202"/>
      <c r="N418" s="203"/>
      <c r="O418" s="203"/>
      <c r="P418" s="203"/>
      <c r="Q418" s="203"/>
      <c r="R418" s="203"/>
      <c r="S418" s="203"/>
      <c r="T418" s="204"/>
      <c r="AT418" s="205" t="s">
        <v>156</v>
      </c>
      <c r="AU418" s="205" t="s">
        <v>87</v>
      </c>
      <c r="AV418" s="13" t="s">
        <v>87</v>
      </c>
      <c r="AW418" s="13" t="s">
        <v>37</v>
      </c>
      <c r="AX418" s="13" t="s">
        <v>77</v>
      </c>
      <c r="AY418" s="205" t="s">
        <v>144</v>
      </c>
    </row>
    <row r="419" spans="1:65" s="14" customFormat="1">
      <c r="B419" s="206"/>
      <c r="C419" s="207"/>
      <c r="D419" s="196" t="s">
        <v>156</v>
      </c>
      <c r="E419" s="208" t="s">
        <v>19</v>
      </c>
      <c r="F419" s="209" t="s">
        <v>158</v>
      </c>
      <c r="G419" s="207"/>
      <c r="H419" s="210">
        <v>7.4480000000000004</v>
      </c>
      <c r="I419" s="211"/>
      <c r="J419" s="207"/>
      <c r="K419" s="207"/>
      <c r="L419" s="212"/>
      <c r="M419" s="213"/>
      <c r="N419" s="214"/>
      <c r="O419" s="214"/>
      <c r="P419" s="214"/>
      <c r="Q419" s="214"/>
      <c r="R419" s="214"/>
      <c r="S419" s="214"/>
      <c r="T419" s="215"/>
      <c r="AT419" s="216" t="s">
        <v>156</v>
      </c>
      <c r="AU419" s="216" t="s">
        <v>87</v>
      </c>
      <c r="AV419" s="14" t="s">
        <v>152</v>
      </c>
      <c r="AW419" s="14" t="s">
        <v>37</v>
      </c>
      <c r="AX419" s="14" t="s">
        <v>85</v>
      </c>
      <c r="AY419" s="216" t="s">
        <v>144</v>
      </c>
    </row>
    <row r="420" spans="1:65" s="2" customFormat="1" ht="24.2" customHeight="1">
      <c r="A420" s="37"/>
      <c r="B420" s="38"/>
      <c r="C420" s="241" t="s">
        <v>330</v>
      </c>
      <c r="D420" s="241" t="s">
        <v>769</v>
      </c>
      <c r="E420" s="242" t="s">
        <v>770</v>
      </c>
      <c r="F420" s="243" t="s">
        <v>771</v>
      </c>
      <c r="G420" s="244" t="s">
        <v>166</v>
      </c>
      <c r="H420" s="245">
        <v>1.335</v>
      </c>
      <c r="I420" s="246"/>
      <c r="J420" s="247">
        <f>ROUND(I420*H420,2)</f>
        <v>0</v>
      </c>
      <c r="K420" s="243" t="s">
        <v>151</v>
      </c>
      <c r="L420" s="248"/>
      <c r="M420" s="249" t="s">
        <v>19</v>
      </c>
      <c r="N420" s="250" t="s">
        <v>48</v>
      </c>
      <c r="O420" s="67"/>
      <c r="P420" s="185">
        <f>O420*H420</f>
        <v>0</v>
      </c>
      <c r="Q420" s="185">
        <v>0.05</v>
      </c>
      <c r="R420" s="185">
        <f>Q420*H420</f>
        <v>6.6750000000000004E-2</v>
      </c>
      <c r="S420" s="185">
        <v>0</v>
      </c>
      <c r="T420" s="186">
        <f>S420*H420</f>
        <v>0</v>
      </c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R420" s="187" t="s">
        <v>464</v>
      </c>
      <c r="AT420" s="187" t="s">
        <v>769</v>
      </c>
      <c r="AU420" s="187" t="s">
        <v>87</v>
      </c>
      <c r="AY420" s="20" t="s">
        <v>144</v>
      </c>
      <c r="BE420" s="188">
        <f>IF(N420="základní",J420,0)</f>
        <v>0</v>
      </c>
      <c r="BF420" s="188">
        <f>IF(N420="snížená",J420,0)</f>
        <v>0</v>
      </c>
      <c r="BG420" s="188">
        <f>IF(N420="zákl. přenesená",J420,0)</f>
        <v>0</v>
      </c>
      <c r="BH420" s="188">
        <f>IF(N420="sníž. přenesená",J420,0)</f>
        <v>0</v>
      </c>
      <c r="BI420" s="188">
        <f>IF(N420="nulová",J420,0)</f>
        <v>0</v>
      </c>
      <c r="BJ420" s="20" t="s">
        <v>85</v>
      </c>
      <c r="BK420" s="188">
        <f>ROUND(I420*H420,2)</f>
        <v>0</v>
      </c>
      <c r="BL420" s="20" t="s">
        <v>296</v>
      </c>
      <c r="BM420" s="187" t="s">
        <v>772</v>
      </c>
    </row>
    <row r="421" spans="1:65" s="13" customFormat="1">
      <c r="B421" s="194"/>
      <c r="C421" s="195"/>
      <c r="D421" s="196" t="s">
        <v>156</v>
      </c>
      <c r="E421" s="197" t="s">
        <v>19</v>
      </c>
      <c r="F421" s="198" t="s">
        <v>773</v>
      </c>
      <c r="G421" s="195"/>
      <c r="H421" s="199">
        <v>9.6000000000000002E-2</v>
      </c>
      <c r="I421" s="200"/>
      <c r="J421" s="195"/>
      <c r="K421" s="195"/>
      <c r="L421" s="201"/>
      <c r="M421" s="202"/>
      <c r="N421" s="203"/>
      <c r="O421" s="203"/>
      <c r="P421" s="203"/>
      <c r="Q421" s="203"/>
      <c r="R421" s="203"/>
      <c r="S421" s="203"/>
      <c r="T421" s="204"/>
      <c r="AT421" s="205" t="s">
        <v>156</v>
      </c>
      <c r="AU421" s="205" t="s">
        <v>87</v>
      </c>
      <c r="AV421" s="13" t="s">
        <v>87</v>
      </c>
      <c r="AW421" s="13" t="s">
        <v>37</v>
      </c>
      <c r="AX421" s="13" t="s">
        <v>77</v>
      </c>
      <c r="AY421" s="205" t="s">
        <v>144</v>
      </c>
    </row>
    <row r="422" spans="1:65" s="13" customFormat="1">
      <c r="B422" s="194"/>
      <c r="C422" s="195"/>
      <c r="D422" s="196" t="s">
        <v>156</v>
      </c>
      <c r="E422" s="197" t="s">
        <v>19</v>
      </c>
      <c r="F422" s="198" t="s">
        <v>774</v>
      </c>
      <c r="G422" s="195"/>
      <c r="H422" s="199">
        <v>9.6000000000000002E-2</v>
      </c>
      <c r="I422" s="200"/>
      <c r="J422" s="195"/>
      <c r="K422" s="195"/>
      <c r="L422" s="201"/>
      <c r="M422" s="202"/>
      <c r="N422" s="203"/>
      <c r="O422" s="203"/>
      <c r="P422" s="203"/>
      <c r="Q422" s="203"/>
      <c r="R422" s="203"/>
      <c r="S422" s="203"/>
      <c r="T422" s="204"/>
      <c r="AT422" s="205" t="s">
        <v>156</v>
      </c>
      <c r="AU422" s="205" t="s">
        <v>87</v>
      </c>
      <c r="AV422" s="13" t="s">
        <v>87</v>
      </c>
      <c r="AW422" s="13" t="s">
        <v>37</v>
      </c>
      <c r="AX422" s="13" t="s">
        <v>77</v>
      </c>
      <c r="AY422" s="205" t="s">
        <v>144</v>
      </c>
    </row>
    <row r="423" spans="1:65" s="13" customFormat="1">
      <c r="B423" s="194"/>
      <c r="C423" s="195"/>
      <c r="D423" s="196" t="s">
        <v>156</v>
      </c>
      <c r="E423" s="197" t="s">
        <v>19</v>
      </c>
      <c r="F423" s="198" t="s">
        <v>773</v>
      </c>
      <c r="G423" s="195"/>
      <c r="H423" s="199">
        <v>9.6000000000000002E-2</v>
      </c>
      <c r="I423" s="200"/>
      <c r="J423" s="195"/>
      <c r="K423" s="195"/>
      <c r="L423" s="201"/>
      <c r="M423" s="202"/>
      <c r="N423" s="203"/>
      <c r="O423" s="203"/>
      <c r="P423" s="203"/>
      <c r="Q423" s="203"/>
      <c r="R423" s="203"/>
      <c r="S423" s="203"/>
      <c r="T423" s="204"/>
      <c r="AT423" s="205" t="s">
        <v>156</v>
      </c>
      <c r="AU423" s="205" t="s">
        <v>87</v>
      </c>
      <c r="AV423" s="13" t="s">
        <v>87</v>
      </c>
      <c r="AW423" s="13" t="s">
        <v>37</v>
      </c>
      <c r="AX423" s="13" t="s">
        <v>77</v>
      </c>
      <c r="AY423" s="205" t="s">
        <v>144</v>
      </c>
    </row>
    <row r="424" spans="1:65" s="13" customFormat="1">
      <c r="B424" s="194"/>
      <c r="C424" s="195"/>
      <c r="D424" s="196" t="s">
        <v>156</v>
      </c>
      <c r="E424" s="197" t="s">
        <v>19</v>
      </c>
      <c r="F424" s="198" t="s">
        <v>774</v>
      </c>
      <c r="G424" s="195"/>
      <c r="H424" s="199">
        <v>9.6000000000000002E-2</v>
      </c>
      <c r="I424" s="200"/>
      <c r="J424" s="195"/>
      <c r="K424" s="195"/>
      <c r="L424" s="201"/>
      <c r="M424" s="202"/>
      <c r="N424" s="203"/>
      <c r="O424" s="203"/>
      <c r="P424" s="203"/>
      <c r="Q424" s="203"/>
      <c r="R424" s="203"/>
      <c r="S424" s="203"/>
      <c r="T424" s="204"/>
      <c r="AT424" s="205" t="s">
        <v>156</v>
      </c>
      <c r="AU424" s="205" t="s">
        <v>87</v>
      </c>
      <c r="AV424" s="13" t="s">
        <v>87</v>
      </c>
      <c r="AW424" s="13" t="s">
        <v>37</v>
      </c>
      <c r="AX424" s="13" t="s">
        <v>77</v>
      </c>
      <c r="AY424" s="205" t="s">
        <v>144</v>
      </c>
    </row>
    <row r="425" spans="1:65" s="13" customFormat="1">
      <c r="B425" s="194"/>
      <c r="C425" s="195"/>
      <c r="D425" s="196" t="s">
        <v>156</v>
      </c>
      <c r="E425" s="197" t="s">
        <v>19</v>
      </c>
      <c r="F425" s="198" t="s">
        <v>773</v>
      </c>
      <c r="G425" s="195"/>
      <c r="H425" s="199">
        <v>9.6000000000000002E-2</v>
      </c>
      <c r="I425" s="200"/>
      <c r="J425" s="195"/>
      <c r="K425" s="195"/>
      <c r="L425" s="201"/>
      <c r="M425" s="202"/>
      <c r="N425" s="203"/>
      <c r="O425" s="203"/>
      <c r="P425" s="203"/>
      <c r="Q425" s="203"/>
      <c r="R425" s="203"/>
      <c r="S425" s="203"/>
      <c r="T425" s="204"/>
      <c r="AT425" s="205" t="s">
        <v>156</v>
      </c>
      <c r="AU425" s="205" t="s">
        <v>87</v>
      </c>
      <c r="AV425" s="13" t="s">
        <v>87</v>
      </c>
      <c r="AW425" s="13" t="s">
        <v>37</v>
      </c>
      <c r="AX425" s="13" t="s">
        <v>77</v>
      </c>
      <c r="AY425" s="205" t="s">
        <v>144</v>
      </c>
    </row>
    <row r="426" spans="1:65" s="13" customFormat="1">
      <c r="B426" s="194"/>
      <c r="C426" s="195"/>
      <c r="D426" s="196" t="s">
        <v>156</v>
      </c>
      <c r="E426" s="197" t="s">
        <v>19</v>
      </c>
      <c r="F426" s="198" t="s">
        <v>774</v>
      </c>
      <c r="G426" s="195"/>
      <c r="H426" s="199">
        <v>9.6000000000000002E-2</v>
      </c>
      <c r="I426" s="200"/>
      <c r="J426" s="195"/>
      <c r="K426" s="195"/>
      <c r="L426" s="201"/>
      <c r="M426" s="202"/>
      <c r="N426" s="203"/>
      <c r="O426" s="203"/>
      <c r="P426" s="203"/>
      <c r="Q426" s="203"/>
      <c r="R426" s="203"/>
      <c r="S426" s="203"/>
      <c r="T426" s="204"/>
      <c r="AT426" s="205" t="s">
        <v>156</v>
      </c>
      <c r="AU426" s="205" t="s">
        <v>87</v>
      </c>
      <c r="AV426" s="13" t="s">
        <v>87</v>
      </c>
      <c r="AW426" s="13" t="s">
        <v>37</v>
      </c>
      <c r="AX426" s="13" t="s">
        <v>77</v>
      </c>
      <c r="AY426" s="205" t="s">
        <v>144</v>
      </c>
    </row>
    <row r="427" spans="1:65" s="13" customFormat="1">
      <c r="B427" s="194"/>
      <c r="C427" s="195"/>
      <c r="D427" s="196" t="s">
        <v>156</v>
      </c>
      <c r="E427" s="197" t="s">
        <v>19</v>
      </c>
      <c r="F427" s="198" t="s">
        <v>773</v>
      </c>
      <c r="G427" s="195"/>
      <c r="H427" s="199">
        <v>9.6000000000000002E-2</v>
      </c>
      <c r="I427" s="200"/>
      <c r="J427" s="195"/>
      <c r="K427" s="195"/>
      <c r="L427" s="201"/>
      <c r="M427" s="202"/>
      <c r="N427" s="203"/>
      <c r="O427" s="203"/>
      <c r="P427" s="203"/>
      <c r="Q427" s="203"/>
      <c r="R427" s="203"/>
      <c r="S427" s="203"/>
      <c r="T427" s="204"/>
      <c r="AT427" s="205" t="s">
        <v>156</v>
      </c>
      <c r="AU427" s="205" t="s">
        <v>87</v>
      </c>
      <c r="AV427" s="13" t="s">
        <v>87</v>
      </c>
      <c r="AW427" s="13" t="s">
        <v>37</v>
      </c>
      <c r="AX427" s="13" t="s">
        <v>77</v>
      </c>
      <c r="AY427" s="205" t="s">
        <v>144</v>
      </c>
    </row>
    <row r="428" spans="1:65" s="13" customFormat="1">
      <c r="B428" s="194"/>
      <c r="C428" s="195"/>
      <c r="D428" s="196" t="s">
        <v>156</v>
      </c>
      <c r="E428" s="197" t="s">
        <v>19</v>
      </c>
      <c r="F428" s="198" t="s">
        <v>774</v>
      </c>
      <c r="G428" s="195"/>
      <c r="H428" s="199">
        <v>9.6000000000000002E-2</v>
      </c>
      <c r="I428" s="200"/>
      <c r="J428" s="195"/>
      <c r="K428" s="195"/>
      <c r="L428" s="201"/>
      <c r="M428" s="202"/>
      <c r="N428" s="203"/>
      <c r="O428" s="203"/>
      <c r="P428" s="203"/>
      <c r="Q428" s="203"/>
      <c r="R428" s="203"/>
      <c r="S428" s="203"/>
      <c r="T428" s="204"/>
      <c r="AT428" s="205" t="s">
        <v>156</v>
      </c>
      <c r="AU428" s="205" t="s">
        <v>87</v>
      </c>
      <c r="AV428" s="13" t="s">
        <v>87</v>
      </c>
      <c r="AW428" s="13" t="s">
        <v>37</v>
      </c>
      <c r="AX428" s="13" t="s">
        <v>77</v>
      </c>
      <c r="AY428" s="205" t="s">
        <v>144</v>
      </c>
    </row>
    <row r="429" spans="1:65" s="13" customFormat="1">
      <c r="B429" s="194"/>
      <c r="C429" s="195"/>
      <c r="D429" s="196" t="s">
        <v>156</v>
      </c>
      <c r="E429" s="197" t="s">
        <v>19</v>
      </c>
      <c r="F429" s="198" t="s">
        <v>773</v>
      </c>
      <c r="G429" s="195"/>
      <c r="H429" s="199">
        <v>9.6000000000000002E-2</v>
      </c>
      <c r="I429" s="200"/>
      <c r="J429" s="195"/>
      <c r="K429" s="195"/>
      <c r="L429" s="201"/>
      <c r="M429" s="202"/>
      <c r="N429" s="203"/>
      <c r="O429" s="203"/>
      <c r="P429" s="203"/>
      <c r="Q429" s="203"/>
      <c r="R429" s="203"/>
      <c r="S429" s="203"/>
      <c r="T429" s="204"/>
      <c r="AT429" s="205" t="s">
        <v>156</v>
      </c>
      <c r="AU429" s="205" t="s">
        <v>87</v>
      </c>
      <c r="AV429" s="13" t="s">
        <v>87</v>
      </c>
      <c r="AW429" s="13" t="s">
        <v>37</v>
      </c>
      <c r="AX429" s="13" t="s">
        <v>77</v>
      </c>
      <c r="AY429" s="205" t="s">
        <v>144</v>
      </c>
    </row>
    <row r="430" spans="1:65" s="13" customFormat="1">
      <c r="B430" s="194"/>
      <c r="C430" s="195"/>
      <c r="D430" s="196" t="s">
        <v>156</v>
      </c>
      <c r="E430" s="197" t="s">
        <v>19</v>
      </c>
      <c r="F430" s="198" t="s">
        <v>774</v>
      </c>
      <c r="G430" s="195"/>
      <c r="H430" s="199">
        <v>9.6000000000000002E-2</v>
      </c>
      <c r="I430" s="200"/>
      <c r="J430" s="195"/>
      <c r="K430" s="195"/>
      <c r="L430" s="201"/>
      <c r="M430" s="202"/>
      <c r="N430" s="203"/>
      <c r="O430" s="203"/>
      <c r="P430" s="203"/>
      <c r="Q430" s="203"/>
      <c r="R430" s="203"/>
      <c r="S430" s="203"/>
      <c r="T430" s="204"/>
      <c r="AT430" s="205" t="s">
        <v>156</v>
      </c>
      <c r="AU430" s="205" t="s">
        <v>87</v>
      </c>
      <c r="AV430" s="13" t="s">
        <v>87</v>
      </c>
      <c r="AW430" s="13" t="s">
        <v>37</v>
      </c>
      <c r="AX430" s="13" t="s">
        <v>77</v>
      </c>
      <c r="AY430" s="205" t="s">
        <v>144</v>
      </c>
    </row>
    <row r="431" spans="1:65" s="13" customFormat="1">
      <c r="B431" s="194"/>
      <c r="C431" s="195"/>
      <c r="D431" s="196" t="s">
        <v>156</v>
      </c>
      <c r="E431" s="197" t="s">
        <v>19</v>
      </c>
      <c r="F431" s="198" t="s">
        <v>773</v>
      </c>
      <c r="G431" s="195"/>
      <c r="H431" s="199">
        <v>9.6000000000000002E-2</v>
      </c>
      <c r="I431" s="200"/>
      <c r="J431" s="195"/>
      <c r="K431" s="195"/>
      <c r="L431" s="201"/>
      <c r="M431" s="202"/>
      <c r="N431" s="203"/>
      <c r="O431" s="203"/>
      <c r="P431" s="203"/>
      <c r="Q431" s="203"/>
      <c r="R431" s="203"/>
      <c r="S431" s="203"/>
      <c r="T431" s="204"/>
      <c r="AT431" s="205" t="s">
        <v>156</v>
      </c>
      <c r="AU431" s="205" t="s">
        <v>87</v>
      </c>
      <c r="AV431" s="13" t="s">
        <v>87</v>
      </c>
      <c r="AW431" s="13" t="s">
        <v>37</v>
      </c>
      <c r="AX431" s="13" t="s">
        <v>77</v>
      </c>
      <c r="AY431" s="205" t="s">
        <v>144</v>
      </c>
    </row>
    <row r="432" spans="1:65" s="13" customFormat="1">
      <c r="B432" s="194"/>
      <c r="C432" s="195"/>
      <c r="D432" s="196" t="s">
        <v>156</v>
      </c>
      <c r="E432" s="197" t="s">
        <v>19</v>
      </c>
      <c r="F432" s="198" t="s">
        <v>774</v>
      </c>
      <c r="G432" s="195"/>
      <c r="H432" s="199">
        <v>9.6000000000000002E-2</v>
      </c>
      <c r="I432" s="200"/>
      <c r="J432" s="195"/>
      <c r="K432" s="195"/>
      <c r="L432" s="201"/>
      <c r="M432" s="202"/>
      <c r="N432" s="203"/>
      <c r="O432" s="203"/>
      <c r="P432" s="203"/>
      <c r="Q432" s="203"/>
      <c r="R432" s="203"/>
      <c r="S432" s="203"/>
      <c r="T432" s="204"/>
      <c r="AT432" s="205" t="s">
        <v>156</v>
      </c>
      <c r="AU432" s="205" t="s">
        <v>87</v>
      </c>
      <c r="AV432" s="13" t="s">
        <v>87</v>
      </c>
      <c r="AW432" s="13" t="s">
        <v>37</v>
      </c>
      <c r="AX432" s="13" t="s">
        <v>77</v>
      </c>
      <c r="AY432" s="205" t="s">
        <v>144</v>
      </c>
    </row>
    <row r="433" spans="1:65" s="13" customFormat="1">
      <c r="B433" s="194"/>
      <c r="C433" s="195"/>
      <c r="D433" s="196" t="s">
        <v>156</v>
      </c>
      <c r="E433" s="197" t="s">
        <v>19</v>
      </c>
      <c r="F433" s="198" t="s">
        <v>775</v>
      </c>
      <c r="G433" s="195"/>
      <c r="H433" s="199">
        <v>8.6999999999999994E-2</v>
      </c>
      <c r="I433" s="200"/>
      <c r="J433" s="195"/>
      <c r="K433" s="195"/>
      <c r="L433" s="201"/>
      <c r="M433" s="202"/>
      <c r="N433" s="203"/>
      <c r="O433" s="203"/>
      <c r="P433" s="203"/>
      <c r="Q433" s="203"/>
      <c r="R433" s="203"/>
      <c r="S433" s="203"/>
      <c r="T433" s="204"/>
      <c r="AT433" s="205" t="s">
        <v>156</v>
      </c>
      <c r="AU433" s="205" t="s">
        <v>87</v>
      </c>
      <c r="AV433" s="13" t="s">
        <v>87</v>
      </c>
      <c r="AW433" s="13" t="s">
        <v>37</v>
      </c>
      <c r="AX433" s="13" t="s">
        <v>77</v>
      </c>
      <c r="AY433" s="205" t="s">
        <v>144</v>
      </c>
    </row>
    <row r="434" spans="1:65" s="13" customFormat="1">
      <c r="B434" s="194"/>
      <c r="C434" s="195"/>
      <c r="D434" s="196" t="s">
        <v>156</v>
      </c>
      <c r="E434" s="197" t="s">
        <v>19</v>
      </c>
      <c r="F434" s="198" t="s">
        <v>774</v>
      </c>
      <c r="G434" s="195"/>
      <c r="H434" s="199">
        <v>9.6000000000000002E-2</v>
      </c>
      <c r="I434" s="200"/>
      <c r="J434" s="195"/>
      <c r="K434" s="195"/>
      <c r="L434" s="201"/>
      <c r="M434" s="202"/>
      <c r="N434" s="203"/>
      <c r="O434" s="203"/>
      <c r="P434" s="203"/>
      <c r="Q434" s="203"/>
      <c r="R434" s="203"/>
      <c r="S434" s="203"/>
      <c r="T434" s="204"/>
      <c r="AT434" s="205" t="s">
        <v>156</v>
      </c>
      <c r="AU434" s="205" t="s">
        <v>87</v>
      </c>
      <c r="AV434" s="13" t="s">
        <v>87</v>
      </c>
      <c r="AW434" s="13" t="s">
        <v>37</v>
      </c>
      <c r="AX434" s="13" t="s">
        <v>77</v>
      </c>
      <c r="AY434" s="205" t="s">
        <v>144</v>
      </c>
    </row>
    <row r="435" spans="1:65" s="14" customFormat="1">
      <c r="B435" s="206"/>
      <c r="C435" s="207"/>
      <c r="D435" s="196" t="s">
        <v>156</v>
      </c>
      <c r="E435" s="208" t="s">
        <v>19</v>
      </c>
      <c r="F435" s="209" t="s">
        <v>158</v>
      </c>
      <c r="G435" s="207"/>
      <c r="H435" s="210">
        <v>1.335</v>
      </c>
      <c r="I435" s="211"/>
      <c r="J435" s="207"/>
      <c r="K435" s="207"/>
      <c r="L435" s="212"/>
      <c r="M435" s="213"/>
      <c r="N435" s="214"/>
      <c r="O435" s="214"/>
      <c r="P435" s="214"/>
      <c r="Q435" s="214"/>
      <c r="R435" s="214"/>
      <c r="S435" s="214"/>
      <c r="T435" s="215"/>
      <c r="AT435" s="216" t="s">
        <v>156</v>
      </c>
      <c r="AU435" s="216" t="s">
        <v>87</v>
      </c>
      <c r="AV435" s="14" t="s">
        <v>152</v>
      </c>
      <c r="AW435" s="14" t="s">
        <v>37</v>
      </c>
      <c r="AX435" s="14" t="s">
        <v>85</v>
      </c>
      <c r="AY435" s="216" t="s">
        <v>144</v>
      </c>
    </row>
    <row r="436" spans="1:65" s="2" customFormat="1" ht="49.15" customHeight="1">
      <c r="A436" s="37"/>
      <c r="B436" s="38"/>
      <c r="C436" s="176" t="s">
        <v>335</v>
      </c>
      <c r="D436" s="176" t="s">
        <v>147</v>
      </c>
      <c r="E436" s="177" t="s">
        <v>776</v>
      </c>
      <c r="F436" s="178" t="s">
        <v>777</v>
      </c>
      <c r="G436" s="179" t="s">
        <v>150</v>
      </c>
      <c r="H436" s="180">
        <v>6.7000000000000004E-2</v>
      </c>
      <c r="I436" s="181"/>
      <c r="J436" s="182">
        <f>ROUND(I436*H436,2)</f>
        <v>0</v>
      </c>
      <c r="K436" s="178" t="s">
        <v>151</v>
      </c>
      <c r="L436" s="42"/>
      <c r="M436" s="183" t="s">
        <v>19</v>
      </c>
      <c r="N436" s="184" t="s">
        <v>48</v>
      </c>
      <c r="O436" s="67"/>
      <c r="P436" s="185">
        <f>O436*H436</f>
        <v>0</v>
      </c>
      <c r="Q436" s="185">
        <v>0</v>
      </c>
      <c r="R436" s="185">
        <f>Q436*H436</f>
        <v>0</v>
      </c>
      <c r="S436" s="185">
        <v>0</v>
      </c>
      <c r="T436" s="186">
        <f>S436*H436</f>
        <v>0</v>
      </c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R436" s="187" t="s">
        <v>296</v>
      </c>
      <c r="AT436" s="187" t="s">
        <v>147</v>
      </c>
      <c r="AU436" s="187" t="s">
        <v>87</v>
      </c>
      <c r="AY436" s="20" t="s">
        <v>144</v>
      </c>
      <c r="BE436" s="188">
        <f>IF(N436="základní",J436,0)</f>
        <v>0</v>
      </c>
      <c r="BF436" s="188">
        <f>IF(N436="snížená",J436,0)</f>
        <v>0</v>
      </c>
      <c r="BG436" s="188">
        <f>IF(N436="zákl. přenesená",J436,0)</f>
        <v>0</v>
      </c>
      <c r="BH436" s="188">
        <f>IF(N436="sníž. přenesená",J436,0)</f>
        <v>0</v>
      </c>
      <c r="BI436" s="188">
        <f>IF(N436="nulová",J436,0)</f>
        <v>0</v>
      </c>
      <c r="BJ436" s="20" t="s">
        <v>85</v>
      </c>
      <c r="BK436" s="188">
        <f>ROUND(I436*H436,2)</f>
        <v>0</v>
      </c>
      <c r="BL436" s="20" t="s">
        <v>296</v>
      </c>
      <c r="BM436" s="187" t="s">
        <v>778</v>
      </c>
    </row>
    <row r="437" spans="1:65" s="2" customFormat="1">
      <c r="A437" s="37"/>
      <c r="B437" s="38"/>
      <c r="C437" s="39"/>
      <c r="D437" s="189" t="s">
        <v>154</v>
      </c>
      <c r="E437" s="39"/>
      <c r="F437" s="190" t="s">
        <v>779</v>
      </c>
      <c r="G437" s="39"/>
      <c r="H437" s="39"/>
      <c r="I437" s="191"/>
      <c r="J437" s="39"/>
      <c r="K437" s="39"/>
      <c r="L437" s="42"/>
      <c r="M437" s="192"/>
      <c r="N437" s="193"/>
      <c r="O437" s="67"/>
      <c r="P437" s="67"/>
      <c r="Q437" s="67"/>
      <c r="R437" s="67"/>
      <c r="S437" s="67"/>
      <c r="T437" s="68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T437" s="20" t="s">
        <v>154</v>
      </c>
      <c r="AU437" s="20" t="s">
        <v>87</v>
      </c>
    </row>
    <row r="438" spans="1:65" s="12" customFormat="1" ht="22.9" customHeight="1">
      <c r="B438" s="160"/>
      <c r="C438" s="161"/>
      <c r="D438" s="162" t="s">
        <v>76</v>
      </c>
      <c r="E438" s="174" t="s">
        <v>359</v>
      </c>
      <c r="F438" s="174" t="s">
        <v>360</v>
      </c>
      <c r="G438" s="161"/>
      <c r="H438" s="161"/>
      <c r="I438" s="164"/>
      <c r="J438" s="175">
        <f>BK438</f>
        <v>0</v>
      </c>
      <c r="K438" s="161"/>
      <c r="L438" s="166"/>
      <c r="M438" s="167"/>
      <c r="N438" s="168"/>
      <c r="O438" s="168"/>
      <c r="P438" s="169">
        <f>SUM(P439:P653)</f>
        <v>0</v>
      </c>
      <c r="Q438" s="168"/>
      <c r="R438" s="169">
        <f>SUM(R439:R653)</f>
        <v>12.479572080000001</v>
      </c>
      <c r="S438" s="168"/>
      <c r="T438" s="170">
        <f>SUM(T439:T653)</f>
        <v>0</v>
      </c>
      <c r="AR438" s="171" t="s">
        <v>87</v>
      </c>
      <c r="AT438" s="172" t="s">
        <v>76</v>
      </c>
      <c r="AU438" s="172" t="s">
        <v>85</v>
      </c>
      <c r="AY438" s="171" t="s">
        <v>144</v>
      </c>
      <c r="BK438" s="173">
        <f>SUM(BK439:BK653)</f>
        <v>0</v>
      </c>
    </row>
    <row r="439" spans="1:65" s="2" customFormat="1" ht="62.65" customHeight="1">
      <c r="A439" s="37"/>
      <c r="B439" s="38"/>
      <c r="C439" s="176" t="s">
        <v>340</v>
      </c>
      <c r="D439" s="176" t="s">
        <v>147</v>
      </c>
      <c r="E439" s="177" t="s">
        <v>780</v>
      </c>
      <c r="F439" s="178" t="s">
        <v>781</v>
      </c>
      <c r="G439" s="179" t="s">
        <v>172</v>
      </c>
      <c r="H439" s="180">
        <v>155.619</v>
      </c>
      <c r="I439" s="181"/>
      <c r="J439" s="182">
        <f>ROUND(I439*H439,2)</f>
        <v>0</v>
      </c>
      <c r="K439" s="178" t="s">
        <v>151</v>
      </c>
      <c r="L439" s="42"/>
      <c r="M439" s="183" t="s">
        <v>19</v>
      </c>
      <c r="N439" s="184" t="s">
        <v>48</v>
      </c>
      <c r="O439" s="67"/>
      <c r="P439" s="185">
        <f>O439*H439</f>
        <v>0</v>
      </c>
      <c r="Q439" s="185">
        <v>2.614E-2</v>
      </c>
      <c r="R439" s="185">
        <f>Q439*H439</f>
        <v>4.0678806600000001</v>
      </c>
      <c r="S439" s="185">
        <v>0</v>
      </c>
      <c r="T439" s="186">
        <f>S439*H439</f>
        <v>0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R439" s="187" t="s">
        <v>296</v>
      </c>
      <c r="AT439" s="187" t="s">
        <v>147</v>
      </c>
      <c r="AU439" s="187" t="s">
        <v>87</v>
      </c>
      <c r="AY439" s="20" t="s">
        <v>144</v>
      </c>
      <c r="BE439" s="188">
        <f>IF(N439="základní",J439,0)</f>
        <v>0</v>
      </c>
      <c r="BF439" s="188">
        <f>IF(N439="snížená",J439,0)</f>
        <v>0</v>
      </c>
      <c r="BG439" s="188">
        <f>IF(N439="zákl. přenesená",J439,0)</f>
        <v>0</v>
      </c>
      <c r="BH439" s="188">
        <f>IF(N439="sníž. přenesená",J439,0)</f>
        <v>0</v>
      </c>
      <c r="BI439" s="188">
        <f>IF(N439="nulová",J439,0)</f>
        <v>0</v>
      </c>
      <c r="BJ439" s="20" t="s">
        <v>85</v>
      </c>
      <c r="BK439" s="188">
        <f>ROUND(I439*H439,2)</f>
        <v>0</v>
      </c>
      <c r="BL439" s="20" t="s">
        <v>296</v>
      </c>
      <c r="BM439" s="187" t="s">
        <v>782</v>
      </c>
    </row>
    <row r="440" spans="1:65" s="2" customFormat="1">
      <c r="A440" s="37"/>
      <c r="B440" s="38"/>
      <c r="C440" s="39"/>
      <c r="D440" s="189" t="s">
        <v>154</v>
      </c>
      <c r="E440" s="39"/>
      <c r="F440" s="190" t="s">
        <v>783</v>
      </c>
      <c r="G440" s="39"/>
      <c r="H440" s="39"/>
      <c r="I440" s="191"/>
      <c r="J440" s="39"/>
      <c r="K440" s="39"/>
      <c r="L440" s="42"/>
      <c r="M440" s="192"/>
      <c r="N440" s="193"/>
      <c r="O440" s="67"/>
      <c r="P440" s="67"/>
      <c r="Q440" s="67"/>
      <c r="R440" s="67"/>
      <c r="S440" s="67"/>
      <c r="T440" s="68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T440" s="20" t="s">
        <v>154</v>
      </c>
      <c r="AU440" s="20" t="s">
        <v>87</v>
      </c>
    </row>
    <row r="441" spans="1:65" s="15" customFormat="1">
      <c r="B441" s="217"/>
      <c r="C441" s="218"/>
      <c r="D441" s="196" t="s">
        <v>156</v>
      </c>
      <c r="E441" s="219" t="s">
        <v>19</v>
      </c>
      <c r="F441" s="220" t="s">
        <v>784</v>
      </c>
      <c r="G441" s="218"/>
      <c r="H441" s="219" t="s">
        <v>19</v>
      </c>
      <c r="I441" s="221"/>
      <c r="J441" s="218"/>
      <c r="K441" s="218"/>
      <c r="L441" s="222"/>
      <c r="M441" s="223"/>
      <c r="N441" s="224"/>
      <c r="O441" s="224"/>
      <c r="P441" s="224"/>
      <c r="Q441" s="224"/>
      <c r="R441" s="224"/>
      <c r="S441" s="224"/>
      <c r="T441" s="225"/>
      <c r="AT441" s="226" t="s">
        <v>156</v>
      </c>
      <c r="AU441" s="226" t="s">
        <v>87</v>
      </c>
      <c r="AV441" s="15" t="s">
        <v>85</v>
      </c>
      <c r="AW441" s="15" t="s">
        <v>37</v>
      </c>
      <c r="AX441" s="15" t="s">
        <v>77</v>
      </c>
      <c r="AY441" s="226" t="s">
        <v>144</v>
      </c>
    </row>
    <row r="442" spans="1:65" s="13" customFormat="1" ht="22.5">
      <c r="B442" s="194"/>
      <c r="C442" s="195"/>
      <c r="D442" s="196" t="s">
        <v>156</v>
      </c>
      <c r="E442" s="197" t="s">
        <v>19</v>
      </c>
      <c r="F442" s="198" t="s">
        <v>785</v>
      </c>
      <c r="G442" s="195"/>
      <c r="H442" s="199">
        <v>103.324</v>
      </c>
      <c r="I442" s="200"/>
      <c r="J442" s="195"/>
      <c r="K442" s="195"/>
      <c r="L442" s="201"/>
      <c r="M442" s="202"/>
      <c r="N442" s="203"/>
      <c r="O442" s="203"/>
      <c r="P442" s="203"/>
      <c r="Q442" s="203"/>
      <c r="R442" s="203"/>
      <c r="S442" s="203"/>
      <c r="T442" s="204"/>
      <c r="AT442" s="205" t="s">
        <v>156</v>
      </c>
      <c r="AU442" s="205" t="s">
        <v>87</v>
      </c>
      <c r="AV442" s="13" t="s">
        <v>87</v>
      </c>
      <c r="AW442" s="13" t="s">
        <v>37</v>
      </c>
      <c r="AX442" s="13" t="s">
        <v>77</v>
      </c>
      <c r="AY442" s="205" t="s">
        <v>144</v>
      </c>
    </row>
    <row r="443" spans="1:65" s="13" customFormat="1" ht="22.5">
      <c r="B443" s="194"/>
      <c r="C443" s="195"/>
      <c r="D443" s="196" t="s">
        <v>156</v>
      </c>
      <c r="E443" s="197" t="s">
        <v>19</v>
      </c>
      <c r="F443" s="198" t="s">
        <v>786</v>
      </c>
      <c r="G443" s="195"/>
      <c r="H443" s="199">
        <v>101.08499999999999</v>
      </c>
      <c r="I443" s="200"/>
      <c r="J443" s="195"/>
      <c r="K443" s="195"/>
      <c r="L443" s="201"/>
      <c r="M443" s="202"/>
      <c r="N443" s="203"/>
      <c r="O443" s="203"/>
      <c r="P443" s="203"/>
      <c r="Q443" s="203"/>
      <c r="R443" s="203"/>
      <c r="S443" s="203"/>
      <c r="T443" s="204"/>
      <c r="AT443" s="205" t="s">
        <v>156</v>
      </c>
      <c r="AU443" s="205" t="s">
        <v>87</v>
      </c>
      <c r="AV443" s="13" t="s">
        <v>87</v>
      </c>
      <c r="AW443" s="13" t="s">
        <v>37</v>
      </c>
      <c r="AX443" s="13" t="s">
        <v>77</v>
      </c>
      <c r="AY443" s="205" t="s">
        <v>144</v>
      </c>
    </row>
    <row r="444" spans="1:65" s="13" customFormat="1">
      <c r="B444" s="194"/>
      <c r="C444" s="195"/>
      <c r="D444" s="196" t="s">
        <v>156</v>
      </c>
      <c r="E444" s="197" t="s">
        <v>19</v>
      </c>
      <c r="F444" s="198" t="s">
        <v>787</v>
      </c>
      <c r="G444" s="195"/>
      <c r="H444" s="199">
        <v>-48.79</v>
      </c>
      <c r="I444" s="200"/>
      <c r="J444" s="195"/>
      <c r="K444" s="195"/>
      <c r="L444" s="201"/>
      <c r="M444" s="202"/>
      <c r="N444" s="203"/>
      <c r="O444" s="203"/>
      <c r="P444" s="203"/>
      <c r="Q444" s="203"/>
      <c r="R444" s="203"/>
      <c r="S444" s="203"/>
      <c r="T444" s="204"/>
      <c r="AT444" s="205" t="s">
        <v>156</v>
      </c>
      <c r="AU444" s="205" t="s">
        <v>87</v>
      </c>
      <c r="AV444" s="13" t="s">
        <v>87</v>
      </c>
      <c r="AW444" s="13" t="s">
        <v>37</v>
      </c>
      <c r="AX444" s="13" t="s">
        <v>77</v>
      </c>
      <c r="AY444" s="205" t="s">
        <v>144</v>
      </c>
    </row>
    <row r="445" spans="1:65" s="14" customFormat="1">
      <c r="B445" s="206"/>
      <c r="C445" s="207"/>
      <c r="D445" s="196" t="s">
        <v>156</v>
      </c>
      <c r="E445" s="208" t="s">
        <v>19</v>
      </c>
      <c r="F445" s="209" t="s">
        <v>158</v>
      </c>
      <c r="G445" s="207"/>
      <c r="H445" s="210">
        <v>155.619</v>
      </c>
      <c r="I445" s="211"/>
      <c r="J445" s="207"/>
      <c r="K445" s="207"/>
      <c r="L445" s="212"/>
      <c r="M445" s="213"/>
      <c r="N445" s="214"/>
      <c r="O445" s="214"/>
      <c r="P445" s="214"/>
      <c r="Q445" s="214"/>
      <c r="R445" s="214"/>
      <c r="S445" s="214"/>
      <c r="T445" s="215"/>
      <c r="AT445" s="216" t="s">
        <v>156</v>
      </c>
      <c r="AU445" s="216" t="s">
        <v>87</v>
      </c>
      <c r="AV445" s="14" t="s">
        <v>152</v>
      </c>
      <c r="AW445" s="14" t="s">
        <v>37</v>
      </c>
      <c r="AX445" s="14" t="s">
        <v>85</v>
      </c>
      <c r="AY445" s="216" t="s">
        <v>144</v>
      </c>
    </row>
    <row r="446" spans="1:65" s="2" customFormat="1" ht="66.75" customHeight="1">
      <c r="A446" s="37"/>
      <c r="B446" s="38"/>
      <c r="C446" s="176" t="s">
        <v>7</v>
      </c>
      <c r="D446" s="176" t="s">
        <v>147</v>
      </c>
      <c r="E446" s="177" t="s">
        <v>788</v>
      </c>
      <c r="F446" s="178" t="s">
        <v>789</v>
      </c>
      <c r="G446" s="179" t="s">
        <v>172</v>
      </c>
      <c r="H446" s="180">
        <v>115.074</v>
      </c>
      <c r="I446" s="181"/>
      <c r="J446" s="182">
        <f>ROUND(I446*H446,2)</f>
        <v>0</v>
      </c>
      <c r="K446" s="178" t="s">
        <v>151</v>
      </c>
      <c r="L446" s="42"/>
      <c r="M446" s="183" t="s">
        <v>19</v>
      </c>
      <c r="N446" s="184" t="s">
        <v>48</v>
      </c>
      <c r="O446" s="67"/>
      <c r="P446" s="185">
        <f>O446*H446</f>
        <v>0</v>
      </c>
      <c r="Q446" s="185">
        <v>5.2729999999999999E-2</v>
      </c>
      <c r="R446" s="185">
        <f>Q446*H446</f>
        <v>6.0678520200000001</v>
      </c>
      <c r="S446" s="185">
        <v>0</v>
      </c>
      <c r="T446" s="186">
        <f>S446*H446</f>
        <v>0</v>
      </c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R446" s="187" t="s">
        <v>296</v>
      </c>
      <c r="AT446" s="187" t="s">
        <v>147</v>
      </c>
      <c r="AU446" s="187" t="s">
        <v>87</v>
      </c>
      <c r="AY446" s="20" t="s">
        <v>144</v>
      </c>
      <c r="BE446" s="188">
        <f>IF(N446="základní",J446,0)</f>
        <v>0</v>
      </c>
      <c r="BF446" s="188">
        <f>IF(N446="snížená",J446,0)</f>
        <v>0</v>
      </c>
      <c r="BG446" s="188">
        <f>IF(N446="zákl. přenesená",J446,0)</f>
        <v>0</v>
      </c>
      <c r="BH446" s="188">
        <f>IF(N446="sníž. přenesená",J446,0)</f>
        <v>0</v>
      </c>
      <c r="BI446" s="188">
        <f>IF(N446="nulová",J446,0)</f>
        <v>0</v>
      </c>
      <c r="BJ446" s="20" t="s">
        <v>85</v>
      </c>
      <c r="BK446" s="188">
        <f>ROUND(I446*H446,2)</f>
        <v>0</v>
      </c>
      <c r="BL446" s="20" t="s">
        <v>296</v>
      </c>
      <c r="BM446" s="187" t="s">
        <v>790</v>
      </c>
    </row>
    <row r="447" spans="1:65" s="2" customFormat="1">
      <c r="A447" s="37"/>
      <c r="B447" s="38"/>
      <c r="C447" s="39"/>
      <c r="D447" s="189" t="s">
        <v>154</v>
      </c>
      <c r="E447" s="39"/>
      <c r="F447" s="190" t="s">
        <v>791</v>
      </c>
      <c r="G447" s="39"/>
      <c r="H447" s="39"/>
      <c r="I447" s="191"/>
      <c r="J447" s="39"/>
      <c r="K447" s="39"/>
      <c r="L447" s="42"/>
      <c r="M447" s="192"/>
      <c r="N447" s="193"/>
      <c r="O447" s="67"/>
      <c r="P447" s="67"/>
      <c r="Q447" s="67"/>
      <c r="R447" s="67"/>
      <c r="S447" s="67"/>
      <c r="T447" s="68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T447" s="20" t="s">
        <v>154</v>
      </c>
      <c r="AU447" s="20" t="s">
        <v>87</v>
      </c>
    </row>
    <row r="448" spans="1:65" s="15" customFormat="1">
      <c r="B448" s="217"/>
      <c r="C448" s="218"/>
      <c r="D448" s="196" t="s">
        <v>156</v>
      </c>
      <c r="E448" s="219" t="s">
        <v>19</v>
      </c>
      <c r="F448" s="220" t="s">
        <v>792</v>
      </c>
      <c r="G448" s="218"/>
      <c r="H448" s="219" t="s">
        <v>19</v>
      </c>
      <c r="I448" s="221"/>
      <c r="J448" s="218"/>
      <c r="K448" s="218"/>
      <c r="L448" s="222"/>
      <c r="M448" s="223"/>
      <c r="N448" s="224"/>
      <c r="O448" s="224"/>
      <c r="P448" s="224"/>
      <c r="Q448" s="224"/>
      <c r="R448" s="224"/>
      <c r="S448" s="224"/>
      <c r="T448" s="225"/>
      <c r="AT448" s="226" t="s">
        <v>156</v>
      </c>
      <c r="AU448" s="226" t="s">
        <v>87</v>
      </c>
      <c r="AV448" s="15" t="s">
        <v>85</v>
      </c>
      <c r="AW448" s="15" t="s">
        <v>37</v>
      </c>
      <c r="AX448" s="15" t="s">
        <v>77</v>
      </c>
      <c r="AY448" s="226" t="s">
        <v>144</v>
      </c>
    </row>
    <row r="449" spans="1:65" s="13" customFormat="1">
      <c r="B449" s="194"/>
      <c r="C449" s="195"/>
      <c r="D449" s="196" t="s">
        <v>156</v>
      </c>
      <c r="E449" s="197" t="s">
        <v>19</v>
      </c>
      <c r="F449" s="198" t="s">
        <v>793</v>
      </c>
      <c r="G449" s="195"/>
      <c r="H449" s="199">
        <v>115.074</v>
      </c>
      <c r="I449" s="200"/>
      <c r="J449" s="195"/>
      <c r="K449" s="195"/>
      <c r="L449" s="201"/>
      <c r="M449" s="202"/>
      <c r="N449" s="203"/>
      <c r="O449" s="203"/>
      <c r="P449" s="203"/>
      <c r="Q449" s="203"/>
      <c r="R449" s="203"/>
      <c r="S449" s="203"/>
      <c r="T449" s="204"/>
      <c r="AT449" s="205" t="s">
        <v>156</v>
      </c>
      <c r="AU449" s="205" t="s">
        <v>87</v>
      </c>
      <c r="AV449" s="13" t="s">
        <v>87</v>
      </c>
      <c r="AW449" s="13" t="s">
        <v>37</v>
      </c>
      <c r="AX449" s="13" t="s">
        <v>77</v>
      </c>
      <c r="AY449" s="205" t="s">
        <v>144</v>
      </c>
    </row>
    <row r="450" spans="1:65" s="14" customFormat="1">
      <c r="B450" s="206"/>
      <c r="C450" s="207"/>
      <c r="D450" s="196" t="s">
        <v>156</v>
      </c>
      <c r="E450" s="208" t="s">
        <v>19</v>
      </c>
      <c r="F450" s="209" t="s">
        <v>158</v>
      </c>
      <c r="G450" s="207"/>
      <c r="H450" s="210">
        <v>115.074</v>
      </c>
      <c r="I450" s="211"/>
      <c r="J450" s="207"/>
      <c r="K450" s="207"/>
      <c r="L450" s="212"/>
      <c r="M450" s="213"/>
      <c r="N450" s="214"/>
      <c r="O450" s="214"/>
      <c r="P450" s="214"/>
      <c r="Q450" s="214"/>
      <c r="R450" s="214"/>
      <c r="S450" s="214"/>
      <c r="T450" s="215"/>
      <c r="AT450" s="216" t="s">
        <v>156</v>
      </c>
      <c r="AU450" s="216" t="s">
        <v>87</v>
      </c>
      <c r="AV450" s="14" t="s">
        <v>152</v>
      </c>
      <c r="AW450" s="14" t="s">
        <v>37</v>
      </c>
      <c r="AX450" s="14" t="s">
        <v>85</v>
      </c>
      <c r="AY450" s="216" t="s">
        <v>144</v>
      </c>
    </row>
    <row r="451" spans="1:65" s="2" customFormat="1" ht="37.9" customHeight="1">
      <c r="A451" s="37"/>
      <c r="B451" s="38"/>
      <c r="C451" s="176" t="s">
        <v>352</v>
      </c>
      <c r="D451" s="176" t="s">
        <v>147</v>
      </c>
      <c r="E451" s="177" t="s">
        <v>794</v>
      </c>
      <c r="F451" s="178" t="s">
        <v>795</v>
      </c>
      <c r="G451" s="179" t="s">
        <v>374</v>
      </c>
      <c r="H451" s="180">
        <v>28</v>
      </c>
      <c r="I451" s="181"/>
      <c r="J451" s="182">
        <f>ROUND(I451*H451,2)</f>
        <v>0</v>
      </c>
      <c r="K451" s="178" t="s">
        <v>151</v>
      </c>
      <c r="L451" s="42"/>
      <c r="M451" s="183" t="s">
        <v>19</v>
      </c>
      <c r="N451" s="184" t="s">
        <v>48</v>
      </c>
      <c r="O451" s="67"/>
      <c r="P451" s="185">
        <f>O451*H451</f>
        <v>0</v>
      </c>
      <c r="Q451" s="185">
        <v>1.362E-2</v>
      </c>
      <c r="R451" s="185">
        <f>Q451*H451</f>
        <v>0.38136000000000003</v>
      </c>
      <c r="S451" s="185">
        <v>0</v>
      </c>
      <c r="T451" s="186">
        <f>S451*H451</f>
        <v>0</v>
      </c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R451" s="187" t="s">
        <v>296</v>
      </c>
      <c r="AT451" s="187" t="s">
        <v>147</v>
      </c>
      <c r="AU451" s="187" t="s">
        <v>87</v>
      </c>
      <c r="AY451" s="20" t="s">
        <v>144</v>
      </c>
      <c r="BE451" s="188">
        <f>IF(N451="základní",J451,0)</f>
        <v>0</v>
      </c>
      <c r="BF451" s="188">
        <f>IF(N451="snížená",J451,0)</f>
        <v>0</v>
      </c>
      <c r="BG451" s="188">
        <f>IF(N451="zákl. přenesená",J451,0)</f>
        <v>0</v>
      </c>
      <c r="BH451" s="188">
        <f>IF(N451="sníž. přenesená",J451,0)</f>
        <v>0</v>
      </c>
      <c r="BI451" s="188">
        <f>IF(N451="nulová",J451,0)</f>
        <v>0</v>
      </c>
      <c r="BJ451" s="20" t="s">
        <v>85</v>
      </c>
      <c r="BK451" s="188">
        <f>ROUND(I451*H451,2)</f>
        <v>0</v>
      </c>
      <c r="BL451" s="20" t="s">
        <v>296</v>
      </c>
      <c r="BM451" s="187" t="s">
        <v>796</v>
      </c>
    </row>
    <row r="452" spans="1:65" s="2" customFormat="1">
      <c r="A452" s="37"/>
      <c r="B452" s="38"/>
      <c r="C452" s="39"/>
      <c r="D452" s="189" t="s">
        <v>154</v>
      </c>
      <c r="E452" s="39"/>
      <c r="F452" s="190" t="s">
        <v>797</v>
      </c>
      <c r="G452" s="39"/>
      <c r="H452" s="39"/>
      <c r="I452" s="191"/>
      <c r="J452" s="39"/>
      <c r="K452" s="39"/>
      <c r="L452" s="42"/>
      <c r="M452" s="192"/>
      <c r="N452" s="193"/>
      <c r="O452" s="67"/>
      <c r="P452" s="67"/>
      <c r="Q452" s="67"/>
      <c r="R452" s="67"/>
      <c r="S452" s="67"/>
      <c r="T452" s="68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T452" s="20" t="s">
        <v>154</v>
      </c>
      <c r="AU452" s="20" t="s">
        <v>87</v>
      </c>
    </row>
    <row r="453" spans="1:65" s="15" customFormat="1">
      <c r="B453" s="217"/>
      <c r="C453" s="218"/>
      <c r="D453" s="196" t="s">
        <v>156</v>
      </c>
      <c r="E453" s="219" t="s">
        <v>19</v>
      </c>
      <c r="F453" s="220" t="s">
        <v>784</v>
      </c>
      <c r="G453" s="218"/>
      <c r="H453" s="219" t="s">
        <v>19</v>
      </c>
      <c r="I453" s="221"/>
      <c r="J453" s="218"/>
      <c r="K453" s="218"/>
      <c r="L453" s="222"/>
      <c r="M453" s="223"/>
      <c r="N453" s="224"/>
      <c r="O453" s="224"/>
      <c r="P453" s="224"/>
      <c r="Q453" s="224"/>
      <c r="R453" s="224"/>
      <c r="S453" s="224"/>
      <c r="T453" s="225"/>
      <c r="AT453" s="226" t="s">
        <v>156</v>
      </c>
      <c r="AU453" s="226" t="s">
        <v>87</v>
      </c>
      <c r="AV453" s="15" t="s">
        <v>85</v>
      </c>
      <c r="AW453" s="15" t="s">
        <v>37</v>
      </c>
      <c r="AX453" s="15" t="s">
        <v>77</v>
      </c>
      <c r="AY453" s="226" t="s">
        <v>144</v>
      </c>
    </row>
    <row r="454" spans="1:65" s="13" customFormat="1">
      <c r="B454" s="194"/>
      <c r="C454" s="195"/>
      <c r="D454" s="196" t="s">
        <v>156</v>
      </c>
      <c r="E454" s="197" t="s">
        <v>19</v>
      </c>
      <c r="F454" s="198" t="s">
        <v>798</v>
      </c>
      <c r="G454" s="195"/>
      <c r="H454" s="199">
        <v>28</v>
      </c>
      <c r="I454" s="200"/>
      <c r="J454" s="195"/>
      <c r="K454" s="195"/>
      <c r="L454" s="201"/>
      <c r="M454" s="202"/>
      <c r="N454" s="203"/>
      <c r="O454" s="203"/>
      <c r="P454" s="203"/>
      <c r="Q454" s="203"/>
      <c r="R454" s="203"/>
      <c r="S454" s="203"/>
      <c r="T454" s="204"/>
      <c r="AT454" s="205" t="s">
        <v>156</v>
      </c>
      <c r="AU454" s="205" t="s">
        <v>87</v>
      </c>
      <c r="AV454" s="13" t="s">
        <v>87</v>
      </c>
      <c r="AW454" s="13" t="s">
        <v>37</v>
      </c>
      <c r="AX454" s="13" t="s">
        <v>77</v>
      </c>
      <c r="AY454" s="205" t="s">
        <v>144</v>
      </c>
    </row>
    <row r="455" spans="1:65" s="14" customFormat="1">
      <c r="B455" s="206"/>
      <c r="C455" s="207"/>
      <c r="D455" s="196" t="s">
        <v>156</v>
      </c>
      <c r="E455" s="208" t="s">
        <v>19</v>
      </c>
      <c r="F455" s="209" t="s">
        <v>158</v>
      </c>
      <c r="G455" s="207"/>
      <c r="H455" s="210">
        <v>28</v>
      </c>
      <c r="I455" s="211"/>
      <c r="J455" s="207"/>
      <c r="K455" s="207"/>
      <c r="L455" s="212"/>
      <c r="M455" s="213"/>
      <c r="N455" s="214"/>
      <c r="O455" s="214"/>
      <c r="P455" s="214"/>
      <c r="Q455" s="214"/>
      <c r="R455" s="214"/>
      <c r="S455" s="214"/>
      <c r="T455" s="215"/>
      <c r="AT455" s="216" t="s">
        <v>156</v>
      </c>
      <c r="AU455" s="216" t="s">
        <v>87</v>
      </c>
      <c r="AV455" s="14" t="s">
        <v>152</v>
      </c>
      <c r="AW455" s="14" t="s">
        <v>37</v>
      </c>
      <c r="AX455" s="14" t="s">
        <v>85</v>
      </c>
      <c r="AY455" s="216" t="s">
        <v>144</v>
      </c>
    </row>
    <row r="456" spans="1:65" s="2" customFormat="1" ht="44.25" customHeight="1">
      <c r="A456" s="37"/>
      <c r="B456" s="38"/>
      <c r="C456" s="176" t="s">
        <v>361</v>
      </c>
      <c r="D456" s="176" t="s">
        <v>147</v>
      </c>
      <c r="E456" s="177" t="s">
        <v>799</v>
      </c>
      <c r="F456" s="178" t="s">
        <v>800</v>
      </c>
      <c r="G456" s="179" t="s">
        <v>172</v>
      </c>
      <c r="H456" s="180">
        <v>267.45299999999997</v>
      </c>
      <c r="I456" s="181"/>
      <c r="J456" s="182">
        <f>ROUND(I456*H456,2)</f>
        <v>0</v>
      </c>
      <c r="K456" s="178" t="s">
        <v>151</v>
      </c>
      <c r="L456" s="42"/>
      <c r="M456" s="183" t="s">
        <v>19</v>
      </c>
      <c r="N456" s="184" t="s">
        <v>48</v>
      </c>
      <c r="O456" s="67"/>
      <c r="P456" s="185">
        <f>O456*H456</f>
        <v>0</v>
      </c>
      <c r="Q456" s="185">
        <v>2.0000000000000001E-4</v>
      </c>
      <c r="R456" s="185">
        <f>Q456*H456</f>
        <v>5.3490599999999999E-2</v>
      </c>
      <c r="S456" s="185">
        <v>0</v>
      </c>
      <c r="T456" s="186">
        <f>S456*H456</f>
        <v>0</v>
      </c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R456" s="187" t="s">
        <v>296</v>
      </c>
      <c r="AT456" s="187" t="s">
        <v>147</v>
      </c>
      <c r="AU456" s="187" t="s">
        <v>87</v>
      </c>
      <c r="AY456" s="20" t="s">
        <v>144</v>
      </c>
      <c r="BE456" s="188">
        <f>IF(N456="základní",J456,0)</f>
        <v>0</v>
      </c>
      <c r="BF456" s="188">
        <f>IF(N456="snížená",J456,0)</f>
        <v>0</v>
      </c>
      <c r="BG456" s="188">
        <f>IF(N456="zákl. přenesená",J456,0)</f>
        <v>0</v>
      </c>
      <c r="BH456" s="188">
        <f>IF(N456="sníž. přenesená",J456,0)</f>
        <v>0</v>
      </c>
      <c r="BI456" s="188">
        <f>IF(N456="nulová",J456,0)</f>
        <v>0</v>
      </c>
      <c r="BJ456" s="20" t="s">
        <v>85</v>
      </c>
      <c r="BK456" s="188">
        <f>ROUND(I456*H456,2)</f>
        <v>0</v>
      </c>
      <c r="BL456" s="20" t="s">
        <v>296</v>
      </c>
      <c r="BM456" s="187" t="s">
        <v>801</v>
      </c>
    </row>
    <row r="457" spans="1:65" s="2" customFormat="1">
      <c r="A457" s="37"/>
      <c r="B457" s="38"/>
      <c r="C457" s="39"/>
      <c r="D457" s="189" t="s">
        <v>154</v>
      </c>
      <c r="E457" s="39"/>
      <c r="F457" s="190" t="s">
        <v>802</v>
      </c>
      <c r="G457" s="39"/>
      <c r="H457" s="39"/>
      <c r="I457" s="191"/>
      <c r="J457" s="39"/>
      <c r="K457" s="39"/>
      <c r="L457" s="42"/>
      <c r="M457" s="192"/>
      <c r="N457" s="193"/>
      <c r="O457" s="67"/>
      <c r="P457" s="67"/>
      <c r="Q457" s="67"/>
      <c r="R457" s="67"/>
      <c r="S457" s="67"/>
      <c r="T457" s="68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T457" s="20" t="s">
        <v>154</v>
      </c>
      <c r="AU457" s="20" t="s">
        <v>87</v>
      </c>
    </row>
    <row r="458" spans="1:65" s="15" customFormat="1">
      <c r="B458" s="217"/>
      <c r="C458" s="218"/>
      <c r="D458" s="196" t="s">
        <v>156</v>
      </c>
      <c r="E458" s="219" t="s">
        <v>19</v>
      </c>
      <c r="F458" s="220" t="s">
        <v>792</v>
      </c>
      <c r="G458" s="218"/>
      <c r="H458" s="219" t="s">
        <v>19</v>
      </c>
      <c r="I458" s="221"/>
      <c r="J458" s="218"/>
      <c r="K458" s="218"/>
      <c r="L458" s="222"/>
      <c r="M458" s="223"/>
      <c r="N458" s="224"/>
      <c r="O458" s="224"/>
      <c r="P458" s="224"/>
      <c r="Q458" s="224"/>
      <c r="R458" s="224"/>
      <c r="S458" s="224"/>
      <c r="T458" s="225"/>
      <c r="AT458" s="226" t="s">
        <v>156</v>
      </c>
      <c r="AU458" s="226" t="s">
        <v>87</v>
      </c>
      <c r="AV458" s="15" t="s">
        <v>85</v>
      </c>
      <c r="AW458" s="15" t="s">
        <v>37</v>
      </c>
      <c r="AX458" s="15" t="s">
        <v>77</v>
      </c>
      <c r="AY458" s="226" t="s">
        <v>144</v>
      </c>
    </row>
    <row r="459" spans="1:65" s="13" customFormat="1">
      <c r="B459" s="194"/>
      <c r="C459" s="195"/>
      <c r="D459" s="196" t="s">
        <v>156</v>
      </c>
      <c r="E459" s="197" t="s">
        <v>19</v>
      </c>
      <c r="F459" s="198" t="s">
        <v>793</v>
      </c>
      <c r="G459" s="195"/>
      <c r="H459" s="199">
        <v>115.074</v>
      </c>
      <c r="I459" s="200"/>
      <c r="J459" s="195"/>
      <c r="K459" s="195"/>
      <c r="L459" s="201"/>
      <c r="M459" s="202"/>
      <c r="N459" s="203"/>
      <c r="O459" s="203"/>
      <c r="P459" s="203"/>
      <c r="Q459" s="203"/>
      <c r="R459" s="203"/>
      <c r="S459" s="203"/>
      <c r="T459" s="204"/>
      <c r="AT459" s="205" t="s">
        <v>156</v>
      </c>
      <c r="AU459" s="205" t="s">
        <v>87</v>
      </c>
      <c r="AV459" s="13" t="s">
        <v>87</v>
      </c>
      <c r="AW459" s="13" t="s">
        <v>37</v>
      </c>
      <c r="AX459" s="13" t="s">
        <v>77</v>
      </c>
      <c r="AY459" s="205" t="s">
        <v>144</v>
      </c>
    </row>
    <row r="460" spans="1:65" s="16" customFormat="1">
      <c r="B460" s="227"/>
      <c r="C460" s="228"/>
      <c r="D460" s="196" t="s">
        <v>156</v>
      </c>
      <c r="E460" s="229" t="s">
        <v>19</v>
      </c>
      <c r="F460" s="230" t="s">
        <v>442</v>
      </c>
      <c r="G460" s="228"/>
      <c r="H460" s="231">
        <v>115.074</v>
      </c>
      <c r="I460" s="232"/>
      <c r="J460" s="228"/>
      <c r="K460" s="228"/>
      <c r="L460" s="233"/>
      <c r="M460" s="234"/>
      <c r="N460" s="235"/>
      <c r="O460" s="235"/>
      <c r="P460" s="235"/>
      <c r="Q460" s="235"/>
      <c r="R460" s="235"/>
      <c r="S460" s="235"/>
      <c r="T460" s="236"/>
      <c r="AT460" s="237" t="s">
        <v>156</v>
      </c>
      <c r="AU460" s="237" t="s">
        <v>87</v>
      </c>
      <c r="AV460" s="16" t="s">
        <v>145</v>
      </c>
      <c r="AW460" s="16" t="s">
        <v>37</v>
      </c>
      <c r="AX460" s="16" t="s">
        <v>77</v>
      </c>
      <c r="AY460" s="237" t="s">
        <v>144</v>
      </c>
    </row>
    <row r="461" spans="1:65" s="15" customFormat="1">
      <c r="B461" s="217"/>
      <c r="C461" s="218"/>
      <c r="D461" s="196" t="s">
        <v>156</v>
      </c>
      <c r="E461" s="219" t="s">
        <v>19</v>
      </c>
      <c r="F461" s="220" t="s">
        <v>784</v>
      </c>
      <c r="G461" s="218"/>
      <c r="H461" s="219" t="s">
        <v>19</v>
      </c>
      <c r="I461" s="221"/>
      <c r="J461" s="218"/>
      <c r="K461" s="218"/>
      <c r="L461" s="222"/>
      <c r="M461" s="223"/>
      <c r="N461" s="224"/>
      <c r="O461" s="224"/>
      <c r="P461" s="224"/>
      <c r="Q461" s="224"/>
      <c r="R461" s="224"/>
      <c r="S461" s="224"/>
      <c r="T461" s="225"/>
      <c r="AT461" s="226" t="s">
        <v>156</v>
      </c>
      <c r="AU461" s="226" t="s">
        <v>87</v>
      </c>
      <c r="AV461" s="15" t="s">
        <v>85</v>
      </c>
      <c r="AW461" s="15" t="s">
        <v>37</v>
      </c>
      <c r="AX461" s="15" t="s">
        <v>77</v>
      </c>
      <c r="AY461" s="226" t="s">
        <v>144</v>
      </c>
    </row>
    <row r="462" spans="1:65" s="13" customFormat="1" ht="22.5">
      <c r="B462" s="194"/>
      <c r="C462" s="195"/>
      <c r="D462" s="196" t="s">
        <v>156</v>
      </c>
      <c r="E462" s="197" t="s">
        <v>19</v>
      </c>
      <c r="F462" s="198" t="s">
        <v>803</v>
      </c>
      <c r="G462" s="195"/>
      <c r="H462" s="199">
        <v>100.084</v>
      </c>
      <c r="I462" s="200"/>
      <c r="J462" s="195"/>
      <c r="K462" s="195"/>
      <c r="L462" s="201"/>
      <c r="M462" s="202"/>
      <c r="N462" s="203"/>
      <c r="O462" s="203"/>
      <c r="P462" s="203"/>
      <c r="Q462" s="203"/>
      <c r="R462" s="203"/>
      <c r="S462" s="203"/>
      <c r="T462" s="204"/>
      <c r="AT462" s="205" t="s">
        <v>156</v>
      </c>
      <c r="AU462" s="205" t="s">
        <v>87</v>
      </c>
      <c r="AV462" s="13" t="s">
        <v>87</v>
      </c>
      <c r="AW462" s="13" t="s">
        <v>37</v>
      </c>
      <c r="AX462" s="13" t="s">
        <v>77</v>
      </c>
      <c r="AY462" s="205" t="s">
        <v>144</v>
      </c>
    </row>
    <row r="463" spans="1:65" s="13" customFormat="1" ht="22.5">
      <c r="B463" s="194"/>
      <c r="C463" s="195"/>
      <c r="D463" s="196" t="s">
        <v>156</v>
      </c>
      <c r="E463" s="197" t="s">
        <v>19</v>
      </c>
      <c r="F463" s="198" t="s">
        <v>786</v>
      </c>
      <c r="G463" s="195"/>
      <c r="H463" s="199">
        <v>101.08499999999999</v>
      </c>
      <c r="I463" s="200"/>
      <c r="J463" s="195"/>
      <c r="K463" s="195"/>
      <c r="L463" s="201"/>
      <c r="M463" s="202"/>
      <c r="N463" s="203"/>
      <c r="O463" s="203"/>
      <c r="P463" s="203"/>
      <c r="Q463" s="203"/>
      <c r="R463" s="203"/>
      <c r="S463" s="203"/>
      <c r="T463" s="204"/>
      <c r="AT463" s="205" t="s">
        <v>156</v>
      </c>
      <c r="AU463" s="205" t="s">
        <v>87</v>
      </c>
      <c r="AV463" s="13" t="s">
        <v>87</v>
      </c>
      <c r="AW463" s="13" t="s">
        <v>37</v>
      </c>
      <c r="AX463" s="13" t="s">
        <v>77</v>
      </c>
      <c r="AY463" s="205" t="s">
        <v>144</v>
      </c>
    </row>
    <row r="464" spans="1:65" s="13" customFormat="1">
      <c r="B464" s="194"/>
      <c r="C464" s="195"/>
      <c r="D464" s="196" t="s">
        <v>156</v>
      </c>
      <c r="E464" s="197" t="s">
        <v>19</v>
      </c>
      <c r="F464" s="198" t="s">
        <v>787</v>
      </c>
      <c r="G464" s="195"/>
      <c r="H464" s="199">
        <v>-48.79</v>
      </c>
      <c r="I464" s="200"/>
      <c r="J464" s="195"/>
      <c r="K464" s="195"/>
      <c r="L464" s="201"/>
      <c r="M464" s="202"/>
      <c r="N464" s="203"/>
      <c r="O464" s="203"/>
      <c r="P464" s="203"/>
      <c r="Q464" s="203"/>
      <c r="R464" s="203"/>
      <c r="S464" s="203"/>
      <c r="T464" s="204"/>
      <c r="AT464" s="205" t="s">
        <v>156</v>
      </c>
      <c r="AU464" s="205" t="s">
        <v>87</v>
      </c>
      <c r="AV464" s="13" t="s">
        <v>87</v>
      </c>
      <c r="AW464" s="13" t="s">
        <v>37</v>
      </c>
      <c r="AX464" s="13" t="s">
        <v>77</v>
      </c>
      <c r="AY464" s="205" t="s">
        <v>144</v>
      </c>
    </row>
    <row r="465" spans="1:65" s="16" customFormat="1">
      <c r="B465" s="227"/>
      <c r="C465" s="228"/>
      <c r="D465" s="196" t="s">
        <v>156</v>
      </c>
      <c r="E465" s="229" t="s">
        <v>19</v>
      </c>
      <c r="F465" s="230" t="s">
        <v>442</v>
      </c>
      <c r="G465" s="228"/>
      <c r="H465" s="231">
        <v>152.37899999999999</v>
      </c>
      <c r="I465" s="232"/>
      <c r="J465" s="228"/>
      <c r="K465" s="228"/>
      <c r="L465" s="233"/>
      <c r="M465" s="234"/>
      <c r="N465" s="235"/>
      <c r="O465" s="235"/>
      <c r="P465" s="235"/>
      <c r="Q465" s="235"/>
      <c r="R465" s="235"/>
      <c r="S465" s="235"/>
      <c r="T465" s="236"/>
      <c r="AT465" s="237" t="s">
        <v>156</v>
      </c>
      <c r="AU465" s="237" t="s">
        <v>87</v>
      </c>
      <c r="AV465" s="16" t="s">
        <v>145</v>
      </c>
      <c r="AW465" s="16" t="s">
        <v>37</v>
      </c>
      <c r="AX465" s="16" t="s">
        <v>77</v>
      </c>
      <c r="AY465" s="237" t="s">
        <v>144</v>
      </c>
    </row>
    <row r="466" spans="1:65" s="14" customFormat="1">
      <c r="B466" s="206"/>
      <c r="C466" s="207"/>
      <c r="D466" s="196" t="s">
        <v>156</v>
      </c>
      <c r="E466" s="208" t="s">
        <v>19</v>
      </c>
      <c r="F466" s="209" t="s">
        <v>158</v>
      </c>
      <c r="G466" s="207"/>
      <c r="H466" s="210">
        <v>267.45299999999997</v>
      </c>
      <c r="I466" s="211"/>
      <c r="J466" s="207"/>
      <c r="K466" s="207"/>
      <c r="L466" s="212"/>
      <c r="M466" s="213"/>
      <c r="N466" s="214"/>
      <c r="O466" s="214"/>
      <c r="P466" s="214"/>
      <c r="Q466" s="214"/>
      <c r="R466" s="214"/>
      <c r="S466" s="214"/>
      <c r="T466" s="215"/>
      <c r="AT466" s="216" t="s">
        <v>156</v>
      </c>
      <c r="AU466" s="216" t="s">
        <v>87</v>
      </c>
      <c r="AV466" s="14" t="s">
        <v>152</v>
      </c>
      <c r="AW466" s="14" t="s">
        <v>37</v>
      </c>
      <c r="AX466" s="14" t="s">
        <v>85</v>
      </c>
      <c r="AY466" s="216" t="s">
        <v>144</v>
      </c>
    </row>
    <row r="467" spans="1:65" s="2" customFormat="1" ht="62.65" customHeight="1">
      <c r="A467" s="37"/>
      <c r="B467" s="38"/>
      <c r="C467" s="176" t="s">
        <v>371</v>
      </c>
      <c r="D467" s="176" t="s">
        <v>147</v>
      </c>
      <c r="E467" s="177" t="s">
        <v>804</v>
      </c>
      <c r="F467" s="178" t="s">
        <v>805</v>
      </c>
      <c r="G467" s="179" t="s">
        <v>172</v>
      </c>
      <c r="H467" s="180">
        <v>2.835</v>
      </c>
      <c r="I467" s="181"/>
      <c r="J467" s="182">
        <f>ROUND(I467*H467,2)</f>
        <v>0</v>
      </c>
      <c r="K467" s="178" t="s">
        <v>151</v>
      </c>
      <c r="L467" s="42"/>
      <c r="M467" s="183" t="s">
        <v>19</v>
      </c>
      <c r="N467" s="184" t="s">
        <v>48</v>
      </c>
      <c r="O467" s="67"/>
      <c r="P467" s="185">
        <f>O467*H467</f>
        <v>0</v>
      </c>
      <c r="Q467" s="185">
        <v>2.964E-2</v>
      </c>
      <c r="R467" s="185">
        <f>Q467*H467</f>
        <v>8.4029400000000004E-2</v>
      </c>
      <c r="S467" s="185">
        <v>0</v>
      </c>
      <c r="T467" s="186">
        <f>S467*H467</f>
        <v>0</v>
      </c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R467" s="187" t="s">
        <v>296</v>
      </c>
      <c r="AT467" s="187" t="s">
        <v>147</v>
      </c>
      <c r="AU467" s="187" t="s">
        <v>87</v>
      </c>
      <c r="AY467" s="20" t="s">
        <v>144</v>
      </c>
      <c r="BE467" s="188">
        <f>IF(N467="základní",J467,0)</f>
        <v>0</v>
      </c>
      <c r="BF467" s="188">
        <f>IF(N467="snížená",J467,0)</f>
        <v>0</v>
      </c>
      <c r="BG467" s="188">
        <f>IF(N467="zákl. přenesená",J467,0)</f>
        <v>0</v>
      </c>
      <c r="BH467" s="188">
        <f>IF(N467="sníž. přenesená",J467,0)</f>
        <v>0</v>
      </c>
      <c r="BI467" s="188">
        <f>IF(N467="nulová",J467,0)</f>
        <v>0</v>
      </c>
      <c r="BJ467" s="20" t="s">
        <v>85</v>
      </c>
      <c r="BK467" s="188">
        <f>ROUND(I467*H467,2)</f>
        <v>0</v>
      </c>
      <c r="BL467" s="20" t="s">
        <v>296</v>
      </c>
      <c r="BM467" s="187" t="s">
        <v>806</v>
      </c>
    </row>
    <row r="468" spans="1:65" s="2" customFormat="1">
      <c r="A468" s="37"/>
      <c r="B468" s="38"/>
      <c r="C468" s="39"/>
      <c r="D468" s="189" t="s">
        <v>154</v>
      </c>
      <c r="E468" s="39"/>
      <c r="F468" s="190" t="s">
        <v>807</v>
      </c>
      <c r="G468" s="39"/>
      <c r="H468" s="39"/>
      <c r="I468" s="191"/>
      <c r="J468" s="39"/>
      <c r="K468" s="39"/>
      <c r="L468" s="42"/>
      <c r="M468" s="192"/>
      <c r="N468" s="193"/>
      <c r="O468" s="67"/>
      <c r="P468" s="67"/>
      <c r="Q468" s="67"/>
      <c r="R468" s="67"/>
      <c r="S468" s="67"/>
      <c r="T468" s="68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T468" s="20" t="s">
        <v>154</v>
      </c>
      <c r="AU468" s="20" t="s">
        <v>87</v>
      </c>
    </row>
    <row r="469" spans="1:65" s="13" customFormat="1">
      <c r="B469" s="194"/>
      <c r="C469" s="195"/>
      <c r="D469" s="196" t="s">
        <v>156</v>
      </c>
      <c r="E469" s="197" t="s">
        <v>19</v>
      </c>
      <c r="F469" s="198" t="s">
        <v>808</v>
      </c>
      <c r="G469" s="195"/>
      <c r="H469" s="199">
        <v>0.94499999999999995</v>
      </c>
      <c r="I469" s="200"/>
      <c r="J469" s="195"/>
      <c r="K469" s="195"/>
      <c r="L469" s="201"/>
      <c r="M469" s="202"/>
      <c r="N469" s="203"/>
      <c r="O469" s="203"/>
      <c r="P469" s="203"/>
      <c r="Q469" s="203"/>
      <c r="R469" s="203"/>
      <c r="S469" s="203"/>
      <c r="T469" s="204"/>
      <c r="AT469" s="205" t="s">
        <v>156</v>
      </c>
      <c r="AU469" s="205" t="s">
        <v>87</v>
      </c>
      <c r="AV469" s="13" t="s">
        <v>87</v>
      </c>
      <c r="AW469" s="13" t="s">
        <v>37</v>
      </c>
      <c r="AX469" s="13" t="s">
        <v>77</v>
      </c>
      <c r="AY469" s="205" t="s">
        <v>144</v>
      </c>
    </row>
    <row r="470" spans="1:65" s="13" customFormat="1">
      <c r="B470" s="194"/>
      <c r="C470" s="195"/>
      <c r="D470" s="196" t="s">
        <v>156</v>
      </c>
      <c r="E470" s="197" t="s">
        <v>19</v>
      </c>
      <c r="F470" s="198" t="s">
        <v>809</v>
      </c>
      <c r="G470" s="195"/>
      <c r="H470" s="199">
        <v>0.94499999999999995</v>
      </c>
      <c r="I470" s="200"/>
      <c r="J470" s="195"/>
      <c r="K470" s="195"/>
      <c r="L470" s="201"/>
      <c r="M470" s="202"/>
      <c r="N470" s="203"/>
      <c r="O470" s="203"/>
      <c r="P470" s="203"/>
      <c r="Q470" s="203"/>
      <c r="R470" s="203"/>
      <c r="S470" s="203"/>
      <c r="T470" s="204"/>
      <c r="AT470" s="205" t="s">
        <v>156</v>
      </c>
      <c r="AU470" s="205" t="s">
        <v>87</v>
      </c>
      <c r="AV470" s="13" t="s">
        <v>87</v>
      </c>
      <c r="AW470" s="13" t="s">
        <v>37</v>
      </c>
      <c r="AX470" s="13" t="s">
        <v>77</v>
      </c>
      <c r="AY470" s="205" t="s">
        <v>144</v>
      </c>
    </row>
    <row r="471" spans="1:65" s="13" customFormat="1">
      <c r="B471" s="194"/>
      <c r="C471" s="195"/>
      <c r="D471" s="196" t="s">
        <v>156</v>
      </c>
      <c r="E471" s="197" t="s">
        <v>19</v>
      </c>
      <c r="F471" s="198" t="s">
        <v>810</v>
      </c>
      <c r="G471" s="195"/>
      <c r="H471" s="199">
        <v>0.94499999999999995</v>
      </c>
      <c r="I471" s="200"/>
      <c r="J471" s="195"/>
      <c r="K471" s="195"/>
      <c r="L471" s="201"/>
      <c r="M471" s="202"/>
      <c r="N471" s="203"/>
      <c r="O471" s="203"/>
      <c r="P471" s="203"/>
      <c r="Q471" s="203"/>
      <c r="R471" s="203"/>
      <c r="S471" s="203"/>
      <c r="T471" s="204"/>
      <c r="AT471" s="205" t="s">
        <v>156</v>
      </c>
      <c r="AU471" s="205" t="s">
        <v>87</v>
      </c>
      <c r="AV471" s="13" t="s">
        <v>87</v>
      </c>
      <c r="AW471" s="13" t="s">
        <v>37</v>
      </c>
      <c r="AX471" s="13" t="s">
        <v>77</v>
      </c>
      <c r="AY471" s="205" t="s">
        <v>144</v>
      </c>
    </row>
    <row r="472" spans="1:65" s="14" customFormat="1">
      <c r="B472" s="206"/>
      <c r="C472" s="207"/>
      <c r="D472" s="196" t="s">
        <v>156</v>
      </c>
      <c r="E472" s="208" t="s">
        <v>19</v>
      </c>
      <c r="F472" s="209" t="s">
        <v>158</v>
      </c>
      <c r="G472" s="207"/>
      <c r="H472" s="210">
        <v>2.835</v>
      </c>
      <c r="I472" s="211"/>
      <c r="J472" s="207"/>
      <c r="K472" s="207"/>
      <c r="L472" s="212"/>
      <c r="M472" s="213"/>
      <c r="N472" s="214"/>
      <c r="O472" s="214"/>
      <c r="P472" s="214"/>
      <c r="Q472" s="214"/>
      <c r="R472" s="214"/>
      <c r="S472" s="214"/>
      <c r="T472" s="215"/>
      <c r="AT472" s="216" t="s">
        <v>156</v>
      </c>
      <c r="AU472" s="216" t="s">
        <v>87</v>
      </c>
      <c r="AV472" s="14" t="s">
        <v>152</v>
      </c>
      <c r="AW472" s="14" t="s">
        <v>37</v>
      </c>
      <c r="AX472" s="14" t="s">
        <v>85</v>
      </c>
      <c r="AY472" s="216" t="s">
        <v>144</v>
      </c>
    </row>
    <row r="473" spans="1:65" s="2" customFormat="1" ht="33" customHeight="1">
      <c r="A473" s="37"/>
      <c r="B473" s="38"/>
      <c r="C473" s="176" t="s">
        <v>379</v>
      </c>
      <c r="D473" s="176" t="s">
        <v>147</v>
      </c>
      <c r="E473" s="177" t="s">
        <v>811</v>
      </c>
      <c r="F473" s="178" t="s">
        <v>812</v>
      </c>
      <c r="G473" s="179" t="s">
        <v>172</v>
      </c>
      <c r="H473" s="180">
        <v>2.835</v>
      </c>
      <c r="I473" s="181"/>
      <c r="J473" s="182">
        <f>ROUND(I473*H473,2)</f>
        <v>0</v>
      </c>
      <c r="K473" s="178" t="s">
        <v>151</v>
      </c>
      <c r="L473" s="42"/>
      <c r="M473" s="183" t="s">
        <v>19</v>
      </c>
      <c r="N473" s="184" t="s">
        <v>48</v>
      </c>
      <c r="O473" s="67"/>
      <c r="P473" s="185">
        <f>O473*H473</f>
        <v>0</v>
      </c>
      <c r="Q473" s="185">
        <v>0</v>
      </c>
      <c r="R473" s="185">
        <f>Q473*H473</f>
        <v>0</v>
      </c>
      <c r="S473" s="185">
        <v>0</v>
      </c>
      <c r="T473" s="186">
        <f>S473*H473</f>
        <v>0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R473" s="187" t="s">
        <v>296</v>
      </c>
      <c r="AT473" s="187" t="s">
        <v>147</v>
      </c>
      <c r="AU473" s="187" t="s">
        <v>87</v>
      </c>
      <c r="AY473" s="20" t="s">
        <v>144</v>
      </c>
      <c r="BE473" s="188">
        <f>IF(N473="základní",J473,0)</f>
        <v>0</v>
      </c>
      <c r="BF473" s="188">
        <f>IF(N473="snížená",J473,0)</f>
        <v>0</v>
      </c>
      <c r="BG473" s="188">
        <f>IF(N473="zákl. přenesená",J473,0)</f>
        <v>0</v>
      </c>
      <c r="BH473" s="188">
        <f>IF(N473="sníž. přenesená",J473,0)</f>
        <v>0</v>
      </c>
      <c r="BI473" s="188">
        <f>IF(N473="nulová",J473,0)</f>
        <v>0</v>
      </c>
      <c r="BJ473" s="20" t="s">
        <v>85</v>
      </c>
      <c r="BK473" s="188">
        <f>ROUND(I473*H473,2)</f>
        <v>0</v>
      </c>
      <c r="BL473" s="20" t="s">
        <v>296</v>
      </c>
      <c r="BM473" s="187" t="s">
        <v>813</v>
      </c>
    </row>
    <row r="474" spans="1:65" s="2" customFormat="1">
      <c r="A474" s="37"/>
      <c r="B474" s="38"/>
      <c r="C474" s="39"/>
      <c r="D474" s="189" t="s">
        <v>154</v>
      </c>
      <c r="E474" s="39"/>
      <c r="F474" s="190" t="s">
        <v>814</v>
      </c>
      <c r="G474" s="39"/>
      <c r="H474" s="39"/>
      <c r="I474" s="191"/>
      <c r="J474" s="39"/>
      <c r="K474" s="39"/>
      <c r="L474" s="42"/>
      <c r="M474" s="192"/>
      <c r="N474" s="193"/>
      <c r="O474" s="67"/>
      <c r="P474" s="67"/>
      <c r="Q474" s="67"/>
      <c r="R474" s="67"/>
      <c r="S474" s="67"/>
      <c r="T474" s="68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T474" s="20" t="s">
        <v>154</v>
      </c>
      <c r="AU474" s="20" t="s">
        <v>87</v>
      </c>
    </row>
    <row r="475" spans="1:65" s="13" customFormat="1">
      <c r="B475" s="194"/>
      <c r="C475" s="195"/>
      <c r="D475" s="196" t="s">
        <v>156</v>
      </c>
      <c r="E475" s="197" t="s">
        <v>19</v>
      </c>
      <c r="F475" s="198" t="s">
        <v>808</v>
      </c>
      <c r="G475" s="195"/>
      <c r="H475" s="199">
        <v>0.94499999999999995</v>
      </c>
      <c r="I475" s="200"/>
      <c r="J475" s="195"/>
      <c r="K475" s="195"/>
      <c r="L475" s="201"/>
      <c r="M475" s="202"/>
      <c r="N475" s="203"/>
      <c r="O475" s="203"/>
      <c r="P475" s="203"/>
      <c r="Q475" s="203"/>
      <c r="R475" s="203"/>
      <c r="S475" s="203"/>
      <c r="T475" s="204"/>
      <c r="AT475" s="205" t="s">
        <v>156</v>
      </c>
      <c r="AU475" s="205" t="s">
        <v>87</v>
      </c>
      <c r="AV475" s="13" t="s">
        <v>87</v>
      </c>
      <c r="AW475" s="13" t="s">
        <v>37</v>
      </c>
      <c r="AX475" s="13" t="s">
        <v>77</v>
      </c>
      <c r="AY475" s="205" t="s">
        <v>144</v>
      </c>
    </row>
    <row r="476" spans="1:65" s="13" customFormat="1">
      <c r="B476" s="194"/>
      <c r="C476" s="195"/>
      <c r="D476" s="196" t="s">
        <v>156</v>
      </c>
      <c r="E476" s="197" t="s">
        <v>19</v>
      </c>
      <c r="F476" s="198" t="s">
        <v>809</v>
      </c>
      <c r="G476" s="195"/>
      <c r="H476" s="199">
        <v>0.94499999999999995</v>
      </c>
      <c r="I476" s="200"/>
      <c r="J476" s="195"/>
      <c r="K476" s="195"/>
      <c r="L476" s="201"/>
      <c r="M476" s="202"/>
      <c r="N476" s="203"/>
      <c r="O476" s="203"/>
      <c r="P476" s="203"/>
      <c r="Q476" s="203"/>
      <c r="R476" s="203"/>
      <c r="S476" s="203"/>
      <c r="T476" s="204"/>
      <c r="AT476" s="205" t="s">
        <v>156</v>
      </c>
      <c r="AU476" s="205" t="s">
        <v>87</v>
      </c>
      <c r="AV476" s="13" t="s">
        <v>87</v>
      </c>
      <c r="AW476" s="13" t="s">
        <v>37</v>
      </c>
      <c r="AX476" s="13" t="s">
        <v>77</v>
      </c>
      <c r="AY476" s="205" t="s">
        <v>144</v>
      </c>
    </row>
    <row r="477" spans="1:65" s="13" customFormat="1">
      <c r="B477" s="194"/>
      <c r="C477" s="195"/>
      <c r="D477" s="196" t="s">
        <v>156</v>
      </c>
      <c r="E477" s="197" t="s">
        <v>19</v>
      </c>
      <c r="F477" s="198" t="s">
        <v>810</v>
      </c>
      <c r="G477" s="195"/>
      <c r="H477" s="199">
        <v>0.94499999999999995</v>
      </c>
      <c r="I477" s="200"/>
      <c r="J477" s="195"/>
      <c r="K477" s="195"/>
      <c r="L477" s="201"/>
      <c r="M477" s="202"/>
      <c r="N477" s="203"/>
      <c r="O477" s="203"/>
      <c r="P477" s="203"/>
      <c r="Q477" s="203"/>
      <c r="R477" s="203"/>
      <c r="S477" s="203"/>
      <c r="T477" s="204"/>
      <c r="AT477" s="205" t="s">
        <v>156</v>
      </c>
      <c r="AU477" s="205" t="s">
        <v>87</v>
      </c>
      <c r="AV477" s="13" t="s">
        <v>87</v>
      </c>
      <c r="AW477" s="13" t="s">
        <v>37</v>
      </c>
      <c r="AX477" s="13" t="s">
        <v>77</v>
      </c>
      <c r="AY477" s="205" t="s">
        <v>144</v>
      </c>
    </row>
    <row r="478" spans="1:65" s="14" customFormat="1">
      <c r="B478" s="206"/>
      <c r="C478" s="207"/>
      <c r="D478" s="196" t="s">
        <v>156</v>
      </c>
      <c r="E478" s="208" t="s">
        <v>19</v>
      </c>
      <c r="F478" s="209" t="s">
        <v>158</v>
      </c>
      <c r="G478" s="207"/>
      <c r="H478" s="210">
        <v>2.835</v>
      </c>
      <c r="I478" s="211"/>
      <c r="J478" s="207"/>
      <c r="K478" s="207"/>
      <c r="L478" s="212"/>
      <c r="M478" s="213"/>
      <c r="N478" s="214"/>
      <c r="O478" s="214"/>
      <c r="P478" s="214"/>
      <c r="Q478" s="214"/>
      <c r="R478" s="214"/>
      <c r="S478" s="214"/>
      <c r="T478" s="215"/>
      <c r="AT478" s="216" t="s">
        <v>156</v>
      </c>
      <c r="AU478" s="216" t="s">
        <v>87</v>
      </c>
      <c r="AV478" s="14" t="s">
        <v>152</v>
      </c>
      <c r="AW478" s="14" t="s">
        <v>37</v>
      </c>
      <c r="AX478" s="14" t="s">
        <v>85</v>
      </c>
      <c r="AY478" s="216" t="s">
        <v>144</v>
      </c>
    </row>
    <row r="479" spans="1:65" s="2" customFormat="1" ht="44.25" customHeight="1">
      <c r="A479" s="37"/>
      <c r="B479" s="38"/>
      <c r="C479" s="176" t="s">
        <v>389</v>
      </c>
      <c r="D479" s="176" t="s">
        <v>147</v>
      </c>
      <c r="E479" s="177" t="s">
        <v>815</v>
      </c>
      <c r="F479" s="178" t="s">
        <v>816</v>
      </c>
      <c r="G479" s="179" t="s">
        <v>172</v>
      </c>
      <c r="H479" s="180">
        <v>2.835</v>
      </c>
      <c r="I479" s="181"/>
      <c r="J479" s="182">
        <f>ROUND(I479*H479,2)</f>
        <v>0</v>
      </c>
      <c r="K479" s="178" t="s">
        <v>151</v>
      </c>
      <c r="L479" s="42"/>
      <c r="M479" s="183" t="s">
        <v>19</v>
      </c>
      <c r="N479" s="184" t="s">
        <v>48</v>
      </c>
      <c r="O479" s="67"/>
      <c r="P479" s="185">
        <f>O479*H479</f>
        <v>0</v>
      </c>
      <c r="Q479" s="185">
        <v>1E-4</v>
      </c>
      <c r="R479" s="185">
        <f>Q479*H479</f>
        <v>2.8350000000000001E-4</v>
      </c>
      <c r="S479" s="185">
        <v>0</v>
      </c>
      <c r="T479" s="186">
        <f>S479*H479</f>
        <v>0</v>
      </c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R479" s="187" t="s">
        <v>296</v>
      </c>
      <c r="AT479" s="187" t="s">
        <v>147</v>
      </c>
      <c r="AU479" s="187" t="s">
        <v>87</v>
      </c>
      <c r="AY479" s="20" t="s">
        <v>144</v>
      </c>
      <c r="BE479" s="188">
        <f>IF(N479="základní",J479,0)</f>
        <v>0</v>
      </c>
      <c r="BF479" s="188">
        <f>IF(N479="snížená",J479,0)</f>
        <v>0</v>
      </c>
      <c r="BG479" s="188">
        <f>IF(N479="zákl. přenesená",J479,0)</f>
        <v>0</v>
      </c>
      <c r="BH479" s="188">
        <f>IF(N479="sníž. přenesená",J479,0)</f>
        <v>0</v>
      </c>
      <c r="BI479" s="188">
        <f>IF(N479="nulová",J479,0)</f>
        <v>0</v>
      </c>
      <c r="BJ479" s="20" t="s">
        <v>85</v>
      </c>
      <c r="BK479" s="188">
        <f>ROUND(I479*H479,2)</f>
        <v>0</v>
      </c>
      <c r="BL479" s="20" t="s">
        <v>296</v>
      </c>
      <c r="BM479" s="187" t="s">
        <v>817</v>
      </c>
    </row>
    <row r="480" spans="1:65" s="2" customFormat="1">
      <c r="A480" s="37"/>
      <c r="B480" s="38"/>
      <c r="C480" s="39"/>
      <c r="D480" s="189" t="s">
        <v>154</v>
      </c>
      <c r="E480" s="39"/>
      <c r="F480" s="190" t="s">
        <v>818</v>
      </c>
      <c r="G480" s="39"/>
      <c r="H480" s="39"/>
      <c r="I480" s="191"/>
      <c r="J480" s="39"/>
      <c r="K480" s="39"/>
      <c r="L480" s="42"/>
      <c r="M480" s="192"/>
      <c r="N480" s="193"/>
      <c r="O480" s="67"/>
      <c r="P480" s="67"/>
      <c r="Q480" s="67"/>
      <c r="R480" s="67"/>
      <c r="S480" s="67"/>
      <c r="T480" s="68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T480" s="20" t="s">
        <v>154</v>
      </c>
      <c r="AU480" s="20" t="s">
        <v>87</v>
      </c>
    </row>
    <row r="481" spans="1:65" s="13" customFormat="1">
      <c r="B481" s="194"/>
      <c r="C481" s="195"/>
      <c r="D481" s="196" t="s">
        <v>156</v>
      </c>
      <c r="E481" s="197" t="s">
        <v>19</v>
      </c>
      <c r="F481" s="198" t="s">
        <v>808</v>
      </c>
      <c r="G481" s="195"/>
      <c r="H481" s="199">
        <v>0.94499999999999995</v>
      </c>
      <c r="I481" s="200"/>
      <c r="J481" s="195"/>
      <c r="K481" s="195"/>
      <c r="L481" s="201"/>
      <c r="M481" s="202"/>
      <c r="N481" s="203"/>
      <c r="O481" s="203"/>
      <c r="P481" s="203"/>
      <c r="Q481" s="203"/>
      <c r="R481" s="203"/>
      <c r="S481" s="203"/>
      <c r="T481" s="204"/>
      <c r="AT481" s="205" t="s">
        <v>156</v>
      </c>
      <c r="AU481" s="205" t="s">
        <v>87</v>
      </c>
      <c r="AV481" s="13" t="s">
        <v>87</v>
      </c>
      <c r="AW481" s="13" t="s">
        <v>37</v>
      </c>
      <c r="AX481" s="13" t="s">
        <v>77</v>
      </c>
      <c r="AY481" s="205" t="s">
        <v>144</v>
      </c>
    </row>
    <row r="482" spans="1:65" s="13" customFormat="1">
      <c r="B482" s="194"/>
      <c r="C482" s="195"/>
      <c r="D482" s="196" t="s">
        <v>156</v>
      </c>
      <c r="E482" s="197" t="s">
        <v>19</v>
      </c>
      <c r="F482" s="198" t="s">
        <v>809</v>
      </c>
      <c r="G482" s="195"/>
      <c r="H482" s="199">
        <v>0.94499999999999995</v>
      </c>
      <c r="I482" s="200"/>
      <c r="J482" s="195"/>
      <c r="K482" s="195"/>
      <c r="L482" s="201"/>
      <c r="M482" s="202"/>
      <c r="N482" s="203"/>
      <c r="O482" s="203"/>
      <c r="P482" s="203"/>
      <c r="Q482" s="203"/>
      <c r="R482" s="203"/>
      <c r="S482" s="203"/>
      <c r="T482" s="204"/>
      <c r="AT482" s="205" t="s">
        <v>156</v>
      </c>
      <c r="AU482" s="205" t="s">
        <v>87</v>
      </c>
      <c r="AV482" s="13" t="s">
        <v>87</v>
      </c>
      <c r="AW482" s="13" t="s">
        <v>37</v>
      </c>
      <c r="AX482" s="13" t="s">
        <v>77</v>
      </c>
      <c r="AY482" s="205" t="s">
        <v>144</v>
      </c>
    </row>
    <row r="483" spans="1:65" s="13" customFormat="1">
      <c r="B483" s="194"/>
      <c r="C483" s="195"/>
      <c r="D483" s="196" t="s">
        <v>156</v>
      </c>
      <c r="E483" s="197" t="s">
        <v>19</v>
      </c>
      <c r="F483" s="198" t="s">
        <v>810</v>
      </c>
      <c r="G483" s="195"/>
      <c r="H483" s="199">
        <v>0.94499999999999995</v>
      </c>
      <c r="I483" s="200"/>
      <c r="J483" s="195"/>
      <c r="K483" s="195"/>
      <c r="L483" s="201"/>
      <c r="M483" s="202"/>
      <c r="N483" s="203"/>
      <c r="O483" s="203"/>
      <c r="P483" s="203"/>
      <c r="Q483" s="203"/>
      <c r="R483" s="203"/>
      <c r="S483" s="203"/>
      <c r="T483" s="204"/>
      <c r="AT483" s="205" t="s">
        <v>156</v>
      </c>
      <c r="AU483" s="205" t="s">
        <v>87</v>
      </c>
      <c r="AV483" s="13" t="s">
        <v>87</v>
      </c>
      <c r="AW483" s="13" t="s">
        <v>37</v>
      </c>
      <c r="AX483" s="13" t="s">
        <v>77</v>
      </c>
      <c r="AY483" s="205" t="s">
        <v>144</v>
      </c>
    </row>
    <row r="484" spans="1:65" s="14" customFormat="1">
      <c r="B484" s="206"/>
      <c r="C484" s="207"/>
      <c r="D484" s="196" t="s">
        <v>156</v>
      </c>
      <c r="E484" s="208" t="s">
        <v>19</v>
      </c>
      <c r="F484" s="209" t="s">
        <v>158</v>
      </c>
      <c r="G484" s="207"/>
      <c r="H484" s="210">
        <v>2.835</v>
      </c>
      <c r="I484" s="211"/>
      <c r="J484" s="207"/>
      <c r="K484" s="207"/>
      <c r="L484" s="212"/>
      <c r="M484" s="213"/>
      <c r="N484" s="214"/>
      <c r="O484" s="214"/>
      <c r="P484" s="214"/>
      <c r="Q484" s="214"/>
      <c r="R484" s="214"/>
      <c r="S484" s="214"/>
      <c r="T484" s="215"/>
      <c r="AT484" s="216" t="s">
        <v>156</v>
      </c>
      <c r="AU484" s="216" t="s">
        <v>87</v>
      </c>
      <c r="AV484" s="14" t="s">
        <v>152</v>
      </c>
      <c r="AW484" s="14" t="s">
        <v>37</v>
      </c>
      <c r="AX484" s="14" t="s">
        <v>85</v>
      </c>
      <c r="AY484" s="216" t="s">
        <v>144</v>
      </c>
    </row>
    <row r="485" spans="1:65" s="2" customFormat="1" ht="49.15" customHeight="1">
      <c r="A485" s="37"/>
      <c r="B485" s="38"/>
      <c r="C485" s="176" t="s">
        <v>398</v>
      </c>
      <c r="D485" s="176" t="s">
        <v>147</v>
      </c>
      <c r="E485" s="177" t="s">
        <v>819</v>
      </c>
      <c r="F485" s="178" t="s">
        <v>820</v>
      </c>
      <c r="G485" s="179" t="s">
        <v>172</v>
      </c>
      <c r="H485" s="180">
        <v>8.06</v>
      </c>
      <c r="I485" s="181"/>
      <c r="J485" s="182">
        <f>ROUND(I485*H485,2)</f>
        <v>0</v>
      </c>
      <c r="K485" s="178" t="s">
        <v>151</v>
      </c>
      <c r="L485" s="42"/>
      <c r="M485" s="183" t="s">
        <v>19</v>
      </c>
      <c r="N485" s="184" t="s">
        <v>48</v>
      </c>
      <c r="O485" s="67"/>
      <c r="P485" s="185">
        <f>O485*H485</f>
        <v>0</v>
      </c>
      <c r="Q485" s="185">
        <v>1.2200000000000001E-2</v>
      </c>
      <c r="R485" s="185">
        <f>Q485*H485</f>
        <v>9.8332000000000017E-2</v>
      </c>
      <c r="S485" s="185">
        <v>0</v>
      </c>
      <c r="T485" s="186">
        <f>S485*H485</f>
        <v>0</v>
      </c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R485" s="187" t="s">
        <v>296</v>
      </c>
      <c r="AT485" s="187" t="s">
        <v>147</v>
      </c>
      <c r="AU485" s="187" t="s">
        <v>87</v>
      </c>
      <c r="AY485" s="20" t="s">
        <v>144</v>
      </c>
      <c r="BE485" s="188">
        <f>IF(N485="základní",J485,0)</f>
        <v>0</v>
      </c>
      <c r="BF485" s="188">
        <f>IF(N485="snížená",J485,0)</f>
        <v>0</v>
      </c>
      <c r="BG485" s="188">
        <f>IF(N485="zákl. přenesená",J485,0)</f>
        <v>0</v>
      </c>
      <c r="BH485" s="188">
        <f>IF(N485="sníž. přenesená",J485,0)</f>
        <v>0</v>
      </c>
      <c r="BI485" s="188">
        <f>IF(N485="nulová",J485,0)</f>
        <v>0</v>
      </c>
      <c r="BJ485" s="20" t="s">
        <v>85</v>
      </c>
      <c r="BK485" s="188">
        <f>ROUND(I485*H485,2)</f>
        <v>0</v>
      </c>
      <c r="BL485" s="20" t="s">
        <v>296</v>
      </c>
      <c r="BM485" s="187" t="s">
        <v>821</v>
      </c>
    </row>
    <row r="486" spans="1:65" s="2" customFormat="1">
      <c r="A486" s="37"/>
      <c r="B486" s="38"/>
      <c r="C486" s="39"/>
      <c r="D486" s="189" t="s">
        <v>154</v>
      </c>
      <c r="E486" s="39"/>
      <c r="F486" s="190" t="s">
        <v>822</v>
      </c>
      <c r="G486" s="39"/>
      <c r="H486" s="39"/>
      <c r="I486" s="191"/>
      <c r="J486" s="39"/>
      <c r="K486" s="39"/>
      <c r="L486" s="42"/>
      <c r="M486" s="192"/>
      <c r="N486" s="193"/>
      <c r="O486" s="67"/>
      <c r="P486" s="67"/>
      <c r="Q486" s="67"/>
      <c r="R486" s="67"/>
      <c r="S486" s="67"/>
      <c r="T486" s="68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T486" s="20" t="s">
        <v>154</v>
      </c>
      <c r="AU486" s="20" t="s">
        <v>87</v>
      </c>
    </row>
    <row r="487" spans="1:65" s="15" customFormat="1">
      <c r="B487" s="217"/>
      <c r="C487" s="218"/>
      <c r="D487" s="196" t="s">
        <v>156</v>
      </c>
      <c r="E487" s="219" t="s">
        <v>19</v>
      </c>
      <c r="F487" s="220" t="s">
        <v>754</v>
      </c>
      <c r="G487" s="218"/>
      <c r="H487" s="219" t="s">
        <v>19</v>
      </c>
      <c r="I487" s="221"/>
      <c r="J487" s="218"/>
      <c r="K487" s="218"/>
      <c r="L487" s="222"/>
      <c r="M487" s="223"/>
      <c r="N487" s="224"/>
      <c r="O487" s="224"/>
      <c r="P487" s="224"/>
      <c r="Q487" s="224"/>
      <c r="R487" s="224"/>
      <c r="S487" s="224"/>
      <c r="T487" s="225"/>
      <c r="AT487" s="226" t="s">
        <v>156</v>
      </c>
      <c r="AU487" s="226" t="s">
        <v>87</v>
      </c>
      <c r="AV487" s="15" t="s">
        <v>85</v>
      </c>
      <c r="AW487" s="15" t="s">
        <v>37</v>
      </c>
      <c r="AX487" s="15" t="s">
        <v>77</v>
      </c>
      <c r="AY487" s="226" t="s">
        <v>144</v>
      </c>
    </row>
    <row r="488" spans="1:65" s="13" customFormat="1">
      <c r="B488" s="194"/>
      <c r="C488" s="195"/>
      <c r="D488" s="196" t="s">
        <v>156</v>
      </c>
      <c r="E488" s="197" t="s">
        <v>19</v>
      </c>
      <c r="F488" s="198" t="s">
        <v>823</v>
      </c>
      <c r="G488" s="195"/>
      <c r="H488" s="199">
        <v>0.57999999999999996</v>
      </c>
      <c r="I488" s="200"/>
      <c r="J488" s="195"/>
      <c r="K488" s="195"/>
      <c r="L488" s="201"/>
      <c r="M488" s="202"/>
      <c r="N488" s="203"/>
      <c r="O488" s="203"/>
      <c r="P488" s="203"/>
      <c r="Q488" s="203"/>
      <c r="R488" s="203"/>
      <c r="S488" s="203"/>
      <c r="T488" s="204"/>
      <c r="AT488" s="205" t="s">
        <v>156</v>
      </c>
      <c r="AU488" s="205" t="s">
        <v>87</v>
      </c>
      <c r="AV488" s="13" t="s">
        <v>87</v>
      </c>
      <c r="AW488" s="13" t="s">
        <v>37</v>
      </c>
      <c r="AX488" s="13" t="s">
        <v>77</v>
      </c>
      <c r="AY488" s="205" t="s">
        <v>144</v>
      </c>
    </row>
    <row r="489" spans="1:65" s="13" customFormat="1">
      <c r="B489" s="194"/>
      <c r="C489" s="195"/>
      <c r="D489" s="196" t="s">
        <v>156</v>
      </c>
      <c r="E489" s="197" t="s">
        <v>19</v>
      </c>
      <c r="F489" s="198" t="s">
        <v>824</v>
      </c>
      <c r="G489" s="195"/>
      <c r="H489" s="199">
        <v>0.57999999999999996</v>
      </c>
      <c r="I489" s="200"/>
      <c r="J489" s="195"/>
      <c r="K489" s="195"/>
      <c r="L489" s="201"/>
      <c r="M489" s="202"/>
      <c r="N489" s="203"/>
      <c r="O489" s="203"/>
      <c r="P489" s="203"/>
      <c r="Q489" s="203"/>
      <c r="R489" s="203"/>
      <c r="S489" s="203"/>
      <c r="T489" s="204"/>
      <c r="AT489" s="205" t="s">
        <v>156</v>
      </c>
      <c r="AU489" s="205" t="s">
        <v>87</v>
      </c>
      <c r="AV489" s="13" t="s">
        <v>87</v>
      </c>
      <c r="AW489" s="13" t="s">
        <v>37</v>
      </c>
      <c r="AX489" s="13" t="s">
        <v>77</v>
      </c>
      <c r="AY489" s="205" t="s">
        <v>144</v>
      </c>
    </row>
    <row r="490" spans="1:65" s="13" customFormat="1">
      <c r="B490" s="194"/>
      <c r="C490" s="195"/>
      <c r="D490" s="196" t="s">
        <v>156</v>
      </c>
      <c r="E490" s="197" t="s">
        <v>19</v>
      </c>
      <c r="F490" s="198" t="s">
        <v>825</v>
      </c>
      <c r="G490" s="195"/>
      <c r="H490" s="199">
        <v>0.57999999999999996</v>
      </c>
      <c r="I490" s="200"/>
      <c r="J490" s="195"/>
      <c r="K490" s="195"/>
      <c r="L490" s="201"/>
      <c r="M490" s="202"/>
      <c r="N490" s="203"/>
      <c r="O490" s="203"/>
      <c r="P490" s="203"/>
      <c r="Q490" s="203"/>
      <c r="R490" s="203"/>
      <c r="S490" s="203"/>
      <c r="T490" s="204"/>
      <c r="AT490" s="205" t="s">
        <v>156</v>
      </c>
      <c r="AU490" s="205" t="s">
        <v>87</v>
      </c>
      <c r="AV490" s="13" t="s">
        <v>87</v>
      </c>
      <c r="AW490" s="13" t="s">
        <v>37</v>
      </c>
      <c r="AX490" s="13" t="s">
        <v>77</v>
      </c>
      <c r="AY490" s="205" t="s">
        <v>144</v>
      </c>
    </row>
    <row r="491" spans="1:65" s="13" customFormat="1">
      <c r="B491" s="194"/>
      <c r="C491" s="195"/>
      <c r="D491" s="196" t="s">
        <v>156</v>
      </c>
      <c r="E491" s="197" t="s">
        <v>19</v>
      </c>
      <c r="F491" s="198" t="s">
        <v>826</v>
      </c>
      <c r="G491" s="195"/>
      <c r="H491" s="199">
        <v>0.57999999999999996</v>
      </c>
      <c r="I491" s="200"/>
      <c r="J491" s="195"/>
      <c r="K491" s="195"/>
      <c r="L491" s="201"/>
      <c r="M491" s="202"/>
      <c r="N491" s="203"/>
      <c r="O491" s="203"/>
      <c r="P491" s="203"/>
      <c r="Q491" s="203"/>
      <c r="R491" s="203"/>
      <c r="S491" s="203"/>
      <c r="T491" s="204"/>
      <c r="AT491" s="205" t="s">
        <v>156</v>
      </c>
      <c r="AU491" s="205" t="s">
        <v>87</v>
      </c>
      <c r="AV491" s="13" t="s">
        <v>87</v>
      </c>
      <c r="AW491" s="13" t="s">
        <v>37</v>
      </c>
      <c r="AX491" s="13" t="s">
        <v>77</v>
      </c>
      <c r="AY491" s="205" t="s">
        <v>144</v>
      </c>
    </row>
    <row r="492" spans="1:65" s="13" customFormat="1">
      <c r="B492" s="194"/>
      <c r="C492" s="195"/>
      <c r="D492" s="196" t="s">
        <v>156</v>
      </c>
      <c r="E492" s="197" t="s">
        <v>19</v>
      </c>
      <c r="F492" s="198" t="s">
        <v>827</v>
      </c>
      <c r="G492" s="195"/>
      <c r="H492" s="199">
        <v>0.57999999999999996</v>
      </c>
      <c r="I492" s="200"/>
      <c r="J492" s="195"/>
      <c r="K492" s="195"/>
      <c r="L492" s="201"/>
      <c r="M492" s="202"/>
      <c r="N492" s="203"/>
      <c r="O492" s="203"/>
      <c r="P492" s="203"/>
      <c r="Q492" s="203"/>
      <c r="R492" s="203"/>
      <c r="S492" s="203"/>
      <c r="T492" s="204"/>
      <c r="AT492" s="205" t="s">
        <v>156</v>
      </c>
      <c r="AU492" s="205" t="s">
        <v>87</v>
      </c>
      <c r="AV492" s="13" t="s">
        <v>87</v>
      </c>
      <c r="AW492" s="13" t="s">
        <v>37</v>
      </c>
      <c r="AX492" s="13" t="s">
        <v>77</v>
      </c>
      <c r="AY492" s="205" t="s">
        <v>144</v>
      </c>
    </row>
    <row r="493" spans="1:65" s="13" customFormat="1">
      <c r="B493" s="194"/>
      <c r="C493" s="195"/>
      <c r="D493" s="196" t="s">
        <v>156</v>
      </c>
      <c r="E493" s="197" t="s">
        <v>19</v>
      </c>
      <c r="F493" s="198" t="s">
        <v>828</v>
      </c>
      <c r="G493" s="195"/>
      <c r="H493" s="199">
        <v>0.57999999999999996</v>
      </c>
      <c r="I493" s="200"/>
      <c r="J493" s="195"/>
      <c r="K493" s="195"/>
      <c r="L493" s="201"/>
      <c r="M493" s="202"/>
      <c r="N493" s="203"/>
      <c r="O493" s="203"/>
      <c r="P493" s="203"/>
      <c r="Q493" s="203"/>
      <c r="R493" s="203"/>
      <c r="S493" s="203"/>
      <c r="T493" s="204"/>
      <c r="AT493" s="205" t="s">
        <v>156</v>
      </c>
      <c r="AU493" s="205" t="s">
        <v>87</v>
      </c>
      <c r="AV493" s="13" t="s">
        <v>87</v>
      </c>
      <c r="AW493" s="13" t="s">
        <v>37</v>
      </c>
      <c r="AX493" s="13" t="s">
        <v>77</v>
      </c>
      <c r="AY493" s="205" t="s">
        <v>144</v>
      </c>
    </row>
    <row r="494" spans="1:65" s="13" customFormat="1">
      <c r="B494" s="194"/>
      <c r="C494" s="195"/>
      <c r="D494" s="196" t="s">
        <v>156</v>
      </c>
      <c r="E494" s="197" t="s">
        <v>19</v>
      </c>
      <c r="F494" s="198" t="s">
        <v>829</v>
      </c>
      <c r="G494" s="195"/>
      <c r="H494" s="199">
        <v>0.57999999999999996</v>
      </c>
      <c r="I494" s="200"/>
      <c r="J494" s="195"/>
      <c r="K494" s="195"/>
      <c r="L494" s="201"/>
      <c r="M494" s="202"/>
      <c r="N494" s="203"/>
      <c r="O494" s="203"/>
      <c r="P494" s="203"/>
      <c r="Q494" s="203"/>
      <c r="R494" s="203"/>
      <c r="S494" s="203"/>
      <c r="T494" s="204"/>
      <c r="AT494" s="205" t="s">
        <v>156</v>
      </c>
      <c r="AU494" s="205" t="s">
        <v>87</v>
      </c>
      <c r="AV494" s="13" t="s">
        <v>87</v>
      </c>
      <c r="AW494" s="13" t="s">
        <v>37</v>
      </c>
      <c r="AX494" s="13" t="s">
        <v>77</v>
      </c>
      <c r="AY494" s="205" t="s">
        <v>144</v>
      </c>
    </row>
    <row r="495" spans="1:65" s="13" customFormat="1">
      <c r="B495" s="194"/>
      <c r="C495" s="195"/>
      <c r="D495" s="196" t="s">
        <v>156</v>
      </c>
      <c r="E495" s="197" t="s">
        <v>19</v>
      </c>
      <c r="F495" s="198" t="s">
        <v>830</v>
      </c>
      <c r="G495" s="195"/>
      <c r="H495" s="199">
        <v>0.57999999999999996</v>
      </c>
      <c r="I495" s="200"/>
      <c r="J495" s="195"/>
      <c r="K495" s="195"/>
      <c r="L495" s="201"/>
      <c r="M495" s="202"/>
      <c r="N495" s="203"/>
      <c r="O495" s="203"/>
      <c r="P495" s="203"/>
      <c r="Q495" s="203"/>
      <c r="R495" s="203"/>
      <c r="S495" s="203"/>
      <c r="T495" s="204"/>
      <c r="AT495" s="205" t="s">
        <v>156</v>
      </c>
      <c r="AU495" s="205" t="s">
        <v>87</v>
      </c>
      <c r="AV495" s="13" t="s">
        <v>87</v>
      </c>
      <c r="AW495" s="13" t="s">
        <v>37</v>
      </c>
      <c r="AX495" s="13" t="s">
        <v>77</v>
      </c>
      <c r="AY495" s="205" t="s">
        <v>144</v>
      </c>
    </row>
    <row r="496" spans="1:65" s="13" customFormat="1">
      <c r="B496" s="194"/>
      <c r="C496" s="195"/>
      <c r="D496" s="196" t="s">
        <v>156</v>
      </c>
      <c r="E496" s="197" t="s">
        <v>19</v>
      </c>
      <c r="F496" s="198" t="s">
        <v>831</v>
      </c>
      <c r="G496" s="195"/>
      <c r="H496" s="199">
        <v>0.57999999999999996</v>
      </c>
      <c r="I496" s="200"/>
      <c r="J496" s="195"/>
      <c r="K496" s="195"/>
      <c r="L496" s="201"/>
      <c r="M496" s="202"/>
      <c r="N496" s="203"/>
      <c r="O496" s="203"/>
      <c r="P496" s="203"/>
      <c r="Q496" s="203"/>
      <c r="R496" s="203"/>
      <c r="S496" s="203"/>
      <c r="T496" s="204"/>
      <c r="AT496" s="205" t="s">
        <v>156</v>
      </c>
      <c r="AU496" s="205" t="s">
        <v>87</v>
      </c>
      <c r="AV496" s="13" t="s">
        <v>87</v>
      </c>
      <c r="AW496" s="13" t="s">
        <v>37</v>
      </c>
      <c r="AX496" s="13" t="s">
        <v>77</v>
      </c>
      <c r="AY496" s="205" t="s">
        <v>144</v>
      </c>
    </row>
    <row r="497" spans="1:65" s="13" customFormat="1">
      <c r="B497" s="194"/>
      <c r="C497" s="195"/>
      <c r="D497" s="196" t="s">
        <v>156</v>
      </c>
      <c r="E497" s="197" t="s">
        <v>19</v>
      </c>
      <c r="F497" s="198" t="s">
        <v>832</v>
      </c>
      <c r="G497" s="195"/>
      <c r="H497" s="199">
        <v>0.57999999999999996</v>
      </c>
      <c r="I497" s="200"/>
      <c r="J497" s="195"/>
      <c r="K497" s="195"/>
      <c r="L497" s="201"/>
      <c r="M497" s="202"/>
      <c r="N497" s="203"/>
      <c r="O497" s="203"/>
      <c r="P497" s="203"/>
      <c r="Q497" s="203"/>
      <c r="R497" s="203"/>
      <c r="S497" s="203"/>
      <c r="T497" s="204"/>
      <c r="AT497" s="205" t="s">
        <v>156</v>
      </c>
      <c r="AU497" s="205" t="s">
        <v>87</v>
      </c>
      <c r="AV497" s="13" t="s">
        <v>87</v>
      </c>
      <c r="AW497" s="13" t="s">
        <v>37</v>
      </c>
      <c r="AX497" s="13" t="s">
        <v>77</v>
      </c>
      <c r="AY497" s="205" t="s">
        <v>144</v>
      </c>
    </row>
    <row r="498" spans="1:65" s="13" customFormat="1">
      <c r="B498" s="194"/>
      <c r="C498" s="195"/>
      <c r="D498" s="196" t="s">
        <v>156</v>
      </c>
      <c r="E498" s="197" t="s">
        <v>19</v>
      </c>
      <c r="F498" s="198" t="s">
        <v>833</v>
      </c>
      <c r="G498" s="195"/>
      <c r="H498" s="199">
        <v>0.57999999999999996</v>
      </c>
      <c r="I498" s="200"/>
      <c r="J498" s="195"/>
      <c r="K498" s="195"/>
      <c r="L498" s="201"/>
      <c r="M498" s="202"/>
      <c r="N498" s="203"/>
      <c r="O498" s="203"/>
      <c r="P498" s="203"/>
      <c r="Q498" s="203"/>
      <c r="R498" s="203"/>
      <c r="S498" s="203"/>
      <c r="T498" s="204"/>
      <c r="AT498" s="205" t="s">
        <v>156</v>
      </c>
      <c r="AU498" s="205" t="s">
        <v>87</v>
      </c>
      <c r="AV498" s="13" t="s">
        <v>87</v>
      </c>
      <c r="AW498" s="13" t="s">
        <v>37</v>
      </c>
      <c r="AX498" s="13" t="s">
        <v>77</v>
      </c>
      <c r="AY498" s="205" t="s">
        <v>144</v>
      </c>
    </row>
    <row r="499" spans="1:65" s="13" customFormat="1">
      <c r="B499" s="194"/>
      <c r="C499" s="195"/>
      <c r="D499" s="196" t="s">
        <v>156</v>
      </c>
      <c r="E499" s="197" t="s">
        <v>19</v>
      </c>
      <c r="F499" s="198" t="s">
        <v>834</v>
      </c>
      <c r="G499" s="195"/>
      <c r="H499" s="199">
        <v>0.57999999999999996</v>
      </c>
      <c r="I499" s="200"/>
      <c r="J499" s="195"/>
      <c r="K499" s="195"/>
      <c r="L499" s="201"/>
      <c r="M499" s="202"/>
      <c r="N499" s="203"/>
      <c r="O499" s="203"/>
      <c r="P499" s="203"/>
      <c r="Q499" s="203"/>
      <c r="R499" s="203"/>
      <c r="S499" s="203"/>
      <c r="T499" s="204"/>
      <c r="AT499" s="205" t="s">
        <v>156</v>
      </c>
      <c r="AU499" s="205" t="s">
        <v>87</v>
      </c>
      <c r="AV499" s="13" t="s">
        <v>87</v>
      </c>
      <c r="AW499" s="13" t="s">
        <v>37</v>
      </c>
      <c r="AX499" s="13" t="s">
        <v>77</v>
      </c>
      <c r="AY499" s="205" t="s">
        <v>144</v>
      </c>
    </row>
    <row r="500" spans="1:65" s="13" customFormat="1">
      <c r="B500" s="194"/>
      <c r="C500" s="195"/>
      <c r="D500" s="196" t="s">
        <v>156</v>
      </c>
      <c r="E500" s="197" t="s">
        <v>19</v>
      </c>
      <c r="F500" s="198" t="s">
        <v>835</v>
      </c>
      <c r="G500" s="195"/>
      <c r="H500" s="199">
        <v>0.52</v>
      </c>
      <c r="I500" s="200"/>
      <c r="J500" s="195"/>
      <c r="K500" s="195"/>
      <c r="L500" s="201"/>
      <c r="M500" s="202"/>
      <c r="N500" s="203"/>
      <c r="O500" s="203"/>
      <c r="P500" s="203"/>
      <c r="Q500" s="203"/>
      <c r="R500" s="203"/>
      <c r="S500" s="203"/>
      <c r="T500" s="204"/>
      <c r="AT500" s="205" t="s">
        <v>156</v>
      </c>
      <c r="AU500" s="205" t="s">
        <v>87</v>
      </c>
      <c r="AV500" s="13" t="s">
        <v>87</v>
      </c>
      <c r="AW500" s="13" t="s">
        <v>37</v>
      </c>
      <c r="AX500" s="13" t="s">
        <v>77</v>
      </c>
      <c r="AY500" s="205" t="s">
        <v>144</v>
      </c>
    </row>
    <row r="501" spans="1:65" s="13" customFormat="1">
      <c r="B501" s="194"/>
      <c r="C501" s="195"/>
      <c r="D501" s="196" t="s">
        <v>156</v>
      </c>
      <c r="E501" s="197" t="s">
        <v>19</v>
      </c>
      <c r="F501" s="198" t="s">
        <v>836</v>
      </c>
      <c r="G501" s="195"/>
      <c r="H501" s="199">
        <v>0.57999999999999996</v>
      </c>
      <c r="I501" s="200"/>
      <c r="J501" s="195"/>
      <c r="K501" s="195"/>
      <c r="L501" s="201"/>
      <c r="M501" s="202"/>
      <c r="N501" s="203"/>
      <c r="O501" s="203"/>
      <c r="P501" s="203"/>
      <c r="Q501" s="203"/>
      <c r="R501" s="203"/>
      <c r="S501" s="203"/>
      <c r="T501" s="204"/>
      <c r="AT501" s="205" t="s">
        <v>156</v>
      </c>
      <c r="AU501" s="205" t="s">
        <v>87</v>
      </c>
      <c r="AV501" s="13" t="s">
        <v>87</v>
      </c>
      <c r="AW501" s="13" t="s">
        <v>37</v>
      </c>
      <c r="AX501" s="13" t="s">
        <v>77</v>
      </c>
      <c r="AY501" s="205" t="s">
        <v>144</v>
      </c>
    </row>
    <row r="502" spans="1:65" s="14" customFormat="1">
      <c r="B502" s="206"/>
      <c r="C502" s="207"/>
      <c r="D502" s="196" t="s">
        <v>156</v>
      </c>
      <c r="E502" s="208" t="s">
        <v>19</v>
      </c>
      <c r="F502" s="209" t="s">
        <v>158</v>
      </c>
      <c r="G502" s="207"/>
      <c r="H502" s="210">
        <v>8.06</v>
      </c>
      <c r="I502" s="211"/>
      <c r="J502" s="207"/>
      <c r="K502" s="207"/>
      <c r="L502" s="212"/>
      <c r="M502" s="213"/>
      <c r="N502" s="214"/>
      <c r="O502" s="214"/>
      <c r="P502" s="214"/>
      <c r="Q502" s="214"/>
      <c r="R502" s="214"/>
      <c r="S502" s="214"/>
      <c r="T502" s="215"/>
      <c r="AT502" s="216" t="s">
        <v>156</v>
      </c>
      <c r="AU502" s="216" t="s">
        <v>87</v>
      </c>
      <c r="AV502" s="14" t="s">
        <v>152</v>
      </c>
      <c r="AW502" s="14" t="s">
        <v>37</v>
      </c>
      <c r="AX502" s="14" t="s">
        <v>85</v>
      </c>
      <c r="AY502" s="216" t="s">
        <v>144</v>
      </c>
    </row>
    <row r="503" spans="1:65" s="2" customFormat="1" ht="49.15" customHeight="1">
      <c r="A503" s="37"/>
      <c r="B503" s="38"/>
      <c r="C503" s="176" t="s">
        <v>409</v>
      </c>
      <c r="D503" s="176" t="s">
        <v>147</v>
      </c>
      <c r="E503" s="177" t="s">
        <v>837</v>
      </c>
      <c r="F503" s="178" t="s">
        <v>838</v>
      </c>
      <c r="G503" s="179" t="s">
        <v>172</v>
      </c>
      <c r="H503" s="180">
        <v>120</v>
      </c>
      <c r="I503" s="181"/>
      <c r="J503" s="182">
        <f>ROUND(I503*H503,2)</f>
        <v>0</v>
      </c>
      <c r="K503" s="178" t="s">
        <v>151</v>
      </c>
      <c r="L503" s="42"/>
      <c r="M503" s="183" t="s">
        <v>19</v>
      </c>
      <c r="N503" s="184" t="s">
        <v>48</v>
      </c>
      <c r="O503" s="67"/>
      <c r="P503" s="185">
        <f>O503*H503</f>
        <v>0</v>
      </c>
      <c r="Q503" s="185">
        <v>1.26E-2</v>
      </c>
      <c r="R503" s="185">
        <f>Q503*H503</f>
        <v>1.512</v>
      </c>
      <c r="S503" s="185">
        <v>0</v>
      </c>
      <c r="T503" s="186">
        <f>S503*H503</f>
        <v>0</v>
      </c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R503" s="187" t="s">
        <v>296</v>
      </c>
      <c r="AT503" s="187" t="s">
        <v>147</v>
      </c>
      <c r="AU503" s="187" t="s">
        <v>87</v>
      </c>
      <c r="AY503" s="20" t="s">
        <v>144</v>
      </c>
      <c r="BE503" s="188">
        <f>IF(N503="základní",J503,0)</f>
        <v>0</v>
      </c>
      <c r="BF503" s="188">
        <f>IF(N503="snížená",J503,0)</f>
        <v>0</v>
      </c>
      <c r="BG503" s="188">
        <f>IF(N503="zákl. přenesená",J503,0)</f>
        <v>0</v>
      </c>
      <c r="BH503" s="188">
        <f>IF(N503="sníž. přenesená",J503,0)</f>
        <v>0</v>
      </c>
      <c r="BI503" s="188">
        <f>IF(N503="nulová",J503,0)</f>
        <v>0</v>
      </c>
      <c r="BJ503" s="20" t="s">
        <v>85</v>
      </c>
      <c r="BK503" s="188">
        <f>ROUND(I503*H503,2)</f>
        <v>0</v>
      </c>
      <c r="BL503" s="20" t="s">
        <v>296</v>
      </c>
      <c r="BM503" s="187" t="s">
        <v>839</v>
      </c>
    </row>
    <row r="504" spans="1:65" s="2" customFormat="1">
      <c r="A504" s="37"/>
      <c r="B504" s="38"/>
      <c r="C504" s="39"/>
      <c r="D504" s="189" t="s">
        <v>154</v>
      </c>
      <c r="E504" s="39"/>
      <c r="F504" s="190" t="s">
        <v>840</v>
      </c>
      <c r="G504" s="39"/>
      <c r="H504" s="39"/>
      <c r="I504" s="191"/>
      <c r="J504" s="39"/>
      <c r="K504" s="39"/>
      <c r="L504" s="42"/>
      <c r="M504" s="192"/>
      <c r="N504" s="193"/>
      <c r="O504" s="67"/>
      <c r="P504" s="67"/>
      <c r="Q504" s="67"/>
      <c r="R504" s="67"/>
      <c r="S504" s="67"/>
      <c r="T504" s="68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T504" s="20" t="s">
        <v>154</v>
      </c>
      <c r="AU504" s="20" t="s">
        <v>87</v>
      </c>
    </row>
    <row r="505" spans="1:65" s="15" customFormat="1">
      <c r="B505" s="217"/>
      <c r="C505" s="218"/>
      <c r="D505" s="196" t="s">
        <v>156</v>
      </c>
      <c r="E505" s="219" t="s">
        <v>19</v>
      </c>
      <c r="F505" s="220" t="s">
        <v>841</v>
      </c>
      <c r="G505" s="218"/>
      <c r="H505" s="219" t="s">
        <v>19</v>
      </c>
      <c r="I505" s="221"/>
      <c r="J505" s="218"/>
      <c r="K505" s="218"/>
      <c r="L505" s="222"/>
      <c r="M505" s="223"/>
      <c r="N505" s="224"/>
      <c r="O505" s="224"/>
      <c r="P505" s="224"/>
      <c r="Q505" s="224"/>
      <c r="R505" s="224"/>
      <c r="S505" s="224"/>
      <c r="T505" s="225"/>
      <c r="AT505" s="226" t="s">
        <v>156</v>
      </c>
      <c r="AU505" s="226" t="s">
        <v>87</v>
      </c>
      <c r="AV505" s="15" t="s">
        <v>85</v>
      </c>
      <c r="AW505" s="15" t="s">
        <v>37</v>
      </c>
      <c r="AX505" s="15" t="s">
        <v>77</v>
      </c>
      <c r="AY505" s="226" t="s">
        <v>144</v>
      </c>
    </row>
    <row r="506" spans="1:65" s="13" customFormat="1">
      <c r="B506" s="194"/>
      <c r="C506" s="195"/>
      <c r="D506" s="196" t="s">
        <v>156</v>
      </c>
      <c r="E506" s="197" t="s">
        <v>19</v>
      </c>
      <c r="F506" s="198" t="s">
        <v>842</v>
      </c>
      <c r="G506" s="195"/>
      <c r="H506" s="199">
        <v>51.72</v>
      </c>
      <c r="I506" s="200"/>
      <c r="J506" s="195"/>
      <c r="K506" s="195"/>
      <c r="L506" s="201"/>
      <c r="M506" s="202"/>
      <c r="N506" s="203"/>
      <c r="O506" s="203"/>
      <c r="P506" s="203"/>
      <c r="Q506" s="203"/>
      <c r="R506" s="203"/>
      <c r="S506" s="203"/>
      <c r="T506" s="204"/>
      <c r="AT506" s="205" t="s">
        <v>156</v>
      </c>
      <c r="AU506" s="205" t="s">
        <v>87</v>
      </c>
      <c r="AV506" s="13" t="s">
        <v>87</v>
      </c>
      <c r="AW506" s="13" t="s">
        <v>37</v>
      </c>
      <c r="AX506" s="13" t="s">
        <v>77</v>
      </c>
      <c r="AY506" s="205" t="s">
        <v>144</v>
      </c>
    </row>
    <row r="507" spans="1:65" s="13" customFormat="1">
      <c r="B507" s="194"/>
      <c r="C507" s="195"/>
      <c r="D507" s="196" t="s">
        <v>156</v>
      </c>
      <c r="E507" s="197" t="s">
        <v>19</v>
      </c>
      <c r="F507" s="198" t="s">
        <v>843</v>
      </c>
      <c r="G507" s="195"/>
      <c r="H507" s="199">
        <v>2.12</v>
      </c>
      <c r="I507" s="200"/>
      <c r="J507" s="195"/>
      <c r="K507" s="195"/>
      <c r="L507" s="201"/>
      <c r="M507" s="202"/>
      <c r="N507" s="203"/>
      <c r="O507" s="203"/>
      <c r="P507" s="203"/>
      <c r="Q507" s="203"/>
      <c r="R507" s="203"/>
      <c r="S507" s="203"/>
      <c r="T507" s="204"/>
      <c r="AT507" s="205" t="s">
        <v>156</v>
      </c>
      <c r="AU507" s="205" t="s">
        <v>87</v>
      </c>
      <c r="AV507" s="13" t="s">
        <v>87</v>
      </c>
      <c r="AW507" s="13" t="s">
        <v>37</v>
      </c>
      <c r="AX507" s="13" t="s">
        <v>77</v>
      </c>
      <c r="AY507" s="205" t="s">
        <v>144</v>
      </c>
    </row>
    <row r="508" spans="1:65" s="13" customFormat="1">
      <c r="B508" s="194"/>
      <c r="C508" s="195"/>
      <c r="D508" s="196" t="s">
        <v>156</v>
      </c>
      <c r="E508" s="197" t="s">
        <v>19</v>
      </c>
      <c r="F508" s="198" t="s">
        <v>844</v>
      </c>
      <c r="G508" s="195"/>
      <c r="H508" s="199">
        <v>2.68</v>
      </c>
      <c r="I508" s="200"/>
      <c r="J508" s="195"/>
      <c r="K508" s="195"/>
      <c r="L508" s="201"/>
      <c r="M508" s="202"/>
      <c r="N508" s="203"/>
      <c r="O508" s="203"/>
      <c r="P508" s="203"/>
      <c r="Q508" s="203"/>
      <c r="R508" s="203"/>
      <c r="S508" s="203"/>
      <c r="T508" s="204"/>
      <c r="AT508" s="205" t="s">
        <v>156</v>
      </c>
      <c r="AU508" s="205" t="s">
        <v>87</v>
      </c>
      <c r="AV508" s="13" t="s">
        <v>87</v>
      </c>
      <c r="AW508" s="13" t="s">
        <v>37</v>
      </c>
      <c r="AX508" s="13" t="s">
        <v>77</v>
      </c>
      <c r="AY508" s="205" t="s">
        <v>144</v>
      </c>
    </row>
    <row r="509" spans="1:65" s="13" customFormat="1">
      <c r="B509" s="194"/>
      <c r="C509" s="195"/>
      <c r="D509" s="196" t="s">
        <v>156</v>
      </c>
      <c r="E509" s="197" t="s">
        <v>19</v>
      </c>
      <c r="F509" s="198" t="s">
        <v>845</v>
      </c>
      <c r="G509" s="195"/>
      <c r="H509" s="199">
        <v>2.12</v>
      </c>
      <c r="I509" s="200"/>
      <c r="J509" s="195"/>
      <c r="K509" s="195"/>
      <c r="L509" s="201"/>
      <c r="M509" s="202"/>
      <c r="N509" s="203"/>
      <c r="O509" s="203"/>
      <c r="P509" s="203"/>
      <c r="Q509" s="203"/>
      <c r="R509" s="203"/>
      <c r="S509" s="203"/>
      <c r="T509" s="204"/>
      <c r="AT509" s="205" t="s">
        <v>156</v>
      </c>
      <c r="AU509" s="205" t="s">
        <v>87</v>
      </c>
      <c r="AV509" s="13" t="s">
        <v>87</v>
      </c>
      <c r="AW509" s="13" t="s">
        <v>37</v>
      </c>
      <c r="AX509" s="13" t="s">
        <v>77</v>
      </c>
      <c r="AY509" s="205" t="s">
        <v>144</v>
      </c>
    </row>
    <row r="510" spans="1:65" s="13" customFormat="1">
      <c r="B510" s="194"/>
      <c r="C510" s="195"/>
      <c r="D510" s="196" t="s">
        <v>156</v>
      </c>
      <c r="E510" s="197" t="s">
        <v>19</v>
      </c>
      <c r="F510" s="198" t="s">
        <v>846</v>
      </c>
      <c r="G510" s="195"/>
      <c r="H510" s="199">
        <v>2.68</v>
      </c>
      <c r="I510" s="200"/>
      <c r="J510" s="195"/>
      <c r="K510" s="195"/>
      <c r="L510" s="201"/>
      <c r="M510" s="202"/>
      <c r="N510" s="203"/>
      <c r="O510" s="203"/>
      <c r="P510" s="203"/>
      <c r="Q510" s="203"/>
      <c r="R510" s="203"/>
      <c r="S510" s="203"/>
      <c r="T510" s="204"/>
      <c r="AT510" s="205" t="s">
        <v>156</v>
      </c>
      <c r="AU510" s="205" t="s">
        <v>87</v>
      </c>
      <c r="AV510" s="13" t="s">
        <v>87</v>
      </c>
      <c r="AW510" s="13" t="s">
        <v>37</v>
      </c>
      <c r="AX510" s="13" t="s">
        <v>77</v>
      </c>
      <c r="AY510" s="205" t="s">
        <v>144</v>
      </c>
    </row>
    <row r="511" spans="1:65" s="13" customFormat="1">
      <c r="B511" s="194"/>
      <c r="C511" s="195"/>
      <c r="D511" s="196" t="s">
        <v>156</v>
      </c>
      <c r="E511" s="197" t="s">
        <v>19</v>
      </c>
      <c r="F511" s="198" t="s">
        <v>847</v>
      </c>
      <c r="G511" s="195"/>
      <c r="H511" s="199">
        <v>2.25</v>
      </c>
      <c r="I511" s="200"/>
      <c r="J511" s="195"/>
      <c r="K511" s="195"/>
      <c r="L511" s="201"/>
      <c r="M511" s="202"/>
      <c r="N511" s="203"/>
      <c r="O511" s="203"/>
      <c r="P511" s="203"/>
      <c r="Q511" s="203"/>
      <c r="R511" s="203"/>
      <c r="S511" s="203"/>
      <c r="T511" s="204"/>
      <c r="AT511" s="205" t="s">
        <v>156</v>
      </c>
      <c r="AU511" s="205" t="s">
        <v>87</v>
      </c>
      <c r="AV511" s="13" t="s">
        <v>87</v>
      </c>
      <c r="AW511" s="13" t="s">
        <v>37</v>
      </c>
      <c r="AX511" s="13" t="s">
        <v>77</v>
      </c>
      <c r="AY511" s="205" t="s">
        <v>144</v>
      </c>
    </row>
    <row r="512" spans="1:65" s="13" customFormat="1">
      <c r="B512" s="194"/>
      <c r="C512" s="195"/>
      <c r="D512" s="196" t="s">
        <v>156</v>
      </c>
      <c r="E512" s="197" t="s">
        <v>19</v>
      </c>
      <c r="F512" s="198" t="s">
        <v>848</v>
      </c>
      <c r="G512" s="195"/>
      <c r="H512" s="199">
        <v>2.56</v>
      </c>
      <c r="I512" s="200"/>
      <c r="J512" s="195"/>
      <c r="K512" s="195"/>
      <c r="L512" s="201"/>
      <c r="M512" s="202"/>
      <c r="N512" s="203"/>
      <c r="O512" s="203"/>
      <c r="P512" s="203"/>
      <c r="Q512" s="203"/>
      <c r="R512" s="203"/>
      <c r="S512" s="203"/>
      <c r="T512" s="204"/>
      <c r="AT512" s="205" t="s">
        <v>156</v>
      </c>
      <c r="AU512" s="205" t="s">
        <v>87</v>
      </c>
      <c r="AV512" s="13" t="s">
        <v>87</v>
      </c>
      <c r="AW512" s="13" t="s">
        <v>37</v>
      </c>
      <c r="AX512" s="13" t="s">
        <v>77</v>
      </c>
      <c r="AY512" s="205" t="s">
        <v>144</v>
      </c>
    </row>
    <row r="513" spans="2:51" s="13" customFormat="1">
      <c r="B513" s="194"/>
      <c r="C513" s="195"/>
      <c r="D513" s="196" t="s">
        <v>156</v>
      </c>
      <c r="E513" s="197" t="s">
        <v>19</v>
      </c>
      <c r="F513" s="198" t="s">
        <v>849</v>
      </c>
      <c r="G513" s="195"/>
      <c r="H513" s="199">
        <v>2.2400000000000002</v>
      </c>
      <c r="I513" s="200"/>
      <c r="J513" s="195"/>
      <c r="K513" s="195"/>
      <c r="L513" s="201"/>
      <c r="M513" s="202"/>
      <c r="N513" s="203"/>
      <c r="O513" s="203"/>
      <c r="P513" s="203"/>
      <c r="Q513" s="203"/>
      <c r="R513" s="203"/>
      <c r="S513" s="203"/>
      <c r="T513" s="204"/>
      <c r="AT513" s="205" t="s">
        <v>156</v>
      </c>
      <c r="AU513" s="205" t="s">
        <v>87</v>
      </c>
      <c r="AV513" s="13" t="s">
        <v>87</v>
      </c>
      <c r="AW513" s="13" t="s">
        <v>37</v>
      </c>
      <c r="AX513" s="13" t="s">
        <v>77</v>
      </c>
      <c r="AY513" s="205" t="s">
        <v>144</v>
      </c>
    </row>
    <row r="514" spans="2:51" s="13" customFormat="1">
      <c r="B514" s="194"/>
      <c r="C514" s="195"/>
      <c r="D514" s="196" t="s">
        <v>156</v>
      </c>
      <c r="E514" s="197" t="s">
        <v>19</v>
      </c>
      <c r="F514" s="198" t="s">
        <v>850</v>
      </c>
      <c r="G514" s="195"/>
      <c r="H514" s="199">
        <v>2.54</v>
      </c>
      <c r="I514" s="200"/>
      <c r="J514" s="195"/>
      <c r="K514" s="195"/>
      <c r="L514" s="201"/>
      <c r="M514" s="202"/>
      <c r="N514" s="203"/>
      <c r="O514" s="203"/>
      <c r="P514" s="203"/>
      <c r="Q514" s="203"/>
      <c r="R514" s="203"/>
      <c r="S514" s="203"/>
      <c r="T514" s="204"/>
      <c r="AT514" s="205" t="s">
        <v>156</v>
      </c>
      <c r="AU514" s="205" t="s">
        <v>87</v>
      </c>
      <c r="AV514" s="13" t="s">
        <v>87</v>
      </c>
      <c r="AW514" s="13" t="s">
        <v>37</v>
      </c>
      <c r="AX514" s="13" t="s">
        <v>77</v>
      </c>
      <c r="AY514" s="205" t="s">
        <v>144</v>
      </c>
    </row>
    <row r="515" spans="2:51" s="13" customFormat="1">
      <c r="B515" s="194"/>
      <c r="C515" s="195"/>
      <c r="D515" s="196" t="s">
        <v>156</v>
      </c>
      <c r="E515" s="197" t="s">
        <v>19</v>
      </c>
      <c r="F515" s="198" t="s">
        <v>851</v>
      </c>
      <c r="G515" s="195"/>
      <c r="H515" s="199">
        <v>2.11</v>
      </c>
      <c r="I515" s="200"/>
      <c r="J515" s="195"/>
      <c r="K515" s="195"/>
      <c r="L515" s="201"/>
      <c r="M515" s="202"/>
      <c r="N515" s="203"/>
      <c r="O515" s="203"/>
      <c r="P515" s="203"/>
      <c r="Q515" s="203"/>
      <c r="R515" s="203"/>
      <c r="S515" s="203"/>
      <c r="T515" s="204"/>
      <c r="AT515" s="205" t="s">
        <v>156</v>
      </c>
      <c r="AU515" s="205" t="s">
        <v>87</v>
      </c>
      <c r="AV515" s="13" t="s">
        <v>87</v>
      </c>
      <c r="AW515" s="13" t="s">
        <v>37</v>
      </c>
      <c r="AX515" s="13" t="s">
        <v>77</v>
      </c>
      <c r="AY515" s="205" t="s">
        <v>144</v>
      </c>
    </row>
    <row r="516" spans="2:51" s="13" customFormat="1">
      <c r="B516" s="194"/>
      <c r="C516" s="195"/>
      <c r="D516" s="196" t="s">
        <v>156</v>
      </c>
      <c r="E516" s="197" t="s">
        <v>19</v>
      </c>
      <c r="F516" s="198" t="s">
        <v>852</v>
      </c>
      <c r="G516" s="195"/>
      <c r="H516" s="199">
        <v>2.65</v>
      </c>
      <c r="I516" s="200"/>
      <c r="J516" s="195"/>
      <c r="K516" s="195"/>
      <c r="L516" s="201"/>
      <c r="M516" s="202"/>
      <c r="N516" s="203"/>
      <c r="O516" s="203"/>
      <c r="P516" s="203"/>
      <c r="Q516" s="203"/>
      <c r="R516" s="203"/>
      <c r="S516" s="203"/>
      <c r="T516" s="204"/>
      <c r="AT516" s="205" t="s">
        <v>156</v>
      </c>
      <c r="AU516" s="205" t="s">
        <v>87</v>
      </c>
      <c r="AV516" s="13" t="s">
        <v>87</v>
      </c>
      <c r="AW516" s="13" t="s">
        <v>37</v>
      </c>
      <c r="AX516" s="13" t="s">
        <v>77</v>
      </c>
      <c r="AY516" s="205" t="s">
        <v>144</v>
      </c>
    </row>
    <row r="517" spans="2:51" s="13" customFormat="1">
      <c r="B517" s="194"/>
      <c r="C517" s="195"/>
      <c r="D517" s="196" t="s">
        <v>156</v>
      </c>
      <c r="E517" s="197" t="s">
        <v>19</v>
      </c>
      <c r="F517" s="198" t="s">
        <v>853</v>
      </c>
      <c r="G517" s="195"/>
      <c r="H517" s="199">
        <v>2.14</v>
      </c>
      <c r="I517" s="200"/>
      <c r="J517" s="195"/>
      <c r="K517" s="195"/>
      <c r="L517" s="201"/>
      <c r="M517" s="202"/>
      <c r="N517" s="203"/>
      <c r="O517" s="203"/>
      <c r="P517" s="203"/>
      <c r="Q517" s="203"/>
      <c r="R517" s="203"/>
      <c r="S517" s="203"/>
      <c r="T517" s="204"/>
      <c r="AT517" s="205" t="s">
        <v>156</v>
      </c>
      <c r="AU517" s="205" t="s">
        <v>87</v>
      </c>
      <c r="AV517" s="13" t="s">
        <v>87</v>
      </c>
      <c r="AW517" s="13" t="s">
        <v>37</v>
      </c>
      <c r="AX517" s="13" t="s">
        <v>77</v>
      </c>
      <c r="AY517" s="205" t="s">
        <v>144</v>
      </c>
    </row>
    <row r="518" spans="2:51" s="13" customFormat="1">
      <c r="B518" s="194"/>
      <c r="C518" s="195"/>
      <c r="D518" s="196" t="s">
        <v>156</v>
      </c>
      <c r="E518" s="197" t="s">
        <v>19</v>
      </c>
      <c r="F518" s="198" t="s">
        <v>854</v>
      </c>
      <c r="G518" s="195"/>
      <c r="H518" s="199">
        <v>2.67</v>
      </c>
      <c r="I518" s="200"/>
      <c r="J518" s="195"/>
      <c r="K518" s="195"/>
      <c r="L518" s="201"/>
      <c r="M518" s="202"/>
      <c r="N518" s="203"/>
      <c r="O518" s="203"/>
      <c r="P518" s="203"/>
      <c r="Q518" s="203"/>
      <c r="R518" s="203"/>
      <c r="S518" s="203"/>
      <c r="T518" s="204"/>
      <c r="AT518" s="205" t="s">
        <v>156</v>
      </c>
      <c r="AU518" s="205" t="s">
        <v>87</v>
      </c>
      <c r="AV518" s="13" t="s">
        <v>87</v>
      </c>
      <c r="AW518" s="13" t="s">
        <v>37</v>
      </c>
      <c r="AX518" s="13" t="s">
        <v>77</v>
      </c>
      <c r="AY518" s="205" t="s">
        <v>144</v>
      </c>
    </row>
    <row r="519" spans="2:51" s="13" customFormat="1">
      <c r="B519" s="194"/>
      <c r="C519" s="195"/>
      <c r="D519" s="196" t="s">
        <v>156</v>
      </c>
      <c r="E519" s="197" t="s">
        <v>19</v>
      </c>
      <c r="F519" s="198" t="s">
        <v>855</v>
      </c>
      <c r="G519" s="195"/>
      <c r="H519" s="199">
        <v>2.12</v>
      </c>
      <c r="I519" s="200"/>
      <c r="J519" s="195"/>
      <c r="K519" s="195"/>
      <c r="L519" s="201"/>
      <c r="M519" s="202"/>
      <c r="N519" s="203"/>
      <c r="O519" s="203"/>
      <c r="P519" s="203"/>
      <c r="Q519" s="203"/>
      <c r="R519" s="203"/>
      <c r="S519" s="203"/>
      <c r="T519" s="204"/>
      <c r="AT519" s="205" t="s">
        <v>156</v>
      </c>
      <c r="AU519" s="205" t="s">
        <v>87</v>
      </c>
      <c r="AV519" s="13" t="s">
        <v>87</v>
      </c>
      <c r="AW519" s="13" t="s">
        <v>37</v>
      </c>
      <c r="AX519" s="13" t="s">
        <v>77</v>
      </c>
      <c r="AY519" s="205" t="s">
        <v>144</v>
      </c>
    </row>
    <row r="520" spans="2:51" s="13" customFormat="1">
      <c r="B520" s="194"/>
      <c r="C520" s="195"/>
      <c r="D520" s="196" t="s">
        <v>156</v>
      </c>
      <c r="E520" s="197" t="s">
        <v>19</v>
      </c>
      <c r="F520" s="198" t="s">
        <v>856</v>
      </c>
      <c r="G520" s="195"/>
      <c r="H520" s="199">
        <v>2.69</v>
      </c>
      <c r="I520" s="200"/>
      <c r="J520" s="195"/>
      <c r="K520" s="195"/>
      <c r="L520" s="201"/>
      <c r="M520" s="202"/>
      <c r="N520" s="203"/>
      <c r="O520" s="203"/>
      <c r="P520" s="203"/>
      <c r="Q520" s="203"/>
      <c r="R520" s="203"/>
      <c r="S520" s="203"/>
      <c r="T520" s="204"/>
      <c r="AT520" s="205" t="s">
        <v>156</v>
      </c>
      <c r="AU520" s="205" t="s">
        <v>87</v>
      </c>
      <c r="AV520" s="13" t="s">
        <v>87</v>
      </c>
      <c r="AW520" s="13" t="s">
        <v>37</v>
      </c>
      <c r="AX520" s="13" t="s">
        <v>77</v>
      </c>
      <c r="AY520" s="205" t="s">
        <v>144</v>
      </c>
    </row>
    <row r="521" spans="2:51" s="13" customFormat="1">
      <c r="B521" s="194"/>
      <c r="C521" s="195"/>
      <c r="D521" s="196" t="s">
        <v>156</v>
      </c>
      <c r="E521" s="197" t="s">
        <v>19</v>
      </c>
      <c r="F521" s="198" t="s">
        <v>857</v>
      </c>
      <c r="G521" s="195"/>
      <c r="H521" s="199">
        <v>2.08</v>
      </c>
      <c r="I521" s="200"/>
      <c r="J521" s="195"/>
      <c r="K521" s="195"/>
      <c r="L521" s="201"/>
      <c r="M521" s="202"/>
      <c r="N521" s="203"/>
      <c r="O521" s="203"/>
      <c r="P521" s="203"/>
      <c r="Q521" s="203"/>
      <c r="R521" s="203"/>
      <c r="S521" s="203"/>
      <c r="T521" s="204"/>
      <c r="AT521" s="205" t="s">
        <v>156</v>
      </c>
      <c r="AU521" s="205" t="s">
        <v>87</v>
      </c>
      <c r="AV521" s="13" t="s">
        <v>87</v>
      </c>
      <c r="AW521" s="13" t="s">
        <v>37</v>
      </c>
      <c r="AX521" s="13" t="s">
        <v>77</v>
      </c>
      <c r="AY521" s="205" t="s">
        <v>144</v>
      </c>
    </row>
    <row r="522" spans="2:51" s="13" customFormat="1">
      <c r="B522" s="194"/>
      <c r="C522" s="195"/>
      <c r="D522" s="196" t="s">
        <v>156</v>
      </c>
      <c r="E522" s="197" t="s">
        <v>19</v>
      </c>
      <c r="F522" s="198" t="s">
        <v>858</v>
      </c>
      <c r="G522" s="195"/>
      <c r="H522" s="199">
        <v>2.68</v>
      </c>
      <c r="I522" s="200"/>
      <c r="J522" s="195"/>
      <c r="K522" s="195"/>
      <c r="L522" s="201"/>
      <c r="M522" s="202"/>
      <c r="N522" s="203"/>
      <c r="O522" s="203"/>
      <c r="P522" s="203"/>
      <c r="Q522" s="203"/>
      <c r="R522" s="203"/>
      <c r="S522" s="203"/>
      <c r="T522" s="204"/>
      <c r="AT522" s="205" t="s">
        <v>156</v>
      </c>
      <c r="AU522" s="205" t="s">
        <v>87</v>
      </c>
      <c r="AV522" s="13" t="s">
        <v>87</v>
      </c>
      <c r="AW522" s="13" t="s">
        <v>37</v>
      </c>
      <c r="AX522" s="13" t="s">
        <v>77</v>
      </c>
      <c r="AY522" s="205" t="s">
        <v>144</v>
      </c>
    </row>
    <row r="523" spans="2:51" s="13" customFormat="1">
      <c r="B523" s="194"/>
      <c r="C523" s="195"/>
      <c r="D523" s="196" t="s">
        <v>156</v>
      </c>
      <c r="E523" s="197" t="s">
        <v>19</v>
      </c>
      <c r="F523" s="198" t="s">
        <v>859</v>
      </c>
      <c r="G523" s="195"/>
      <c r="H523" s="199">
        <v>2.2400000000000002</v>
      </c>
      <c r="I523" s="200"/>
      <c r="J523" s="195"/>
      <c r="K523" s="195"/>
      <c r="L523" s="201"/>
      <c r="M523" s="202"/>
      <c r="N523" s="203"/>
      <c r="O523" s="203"/>
      <c r="P523" s="203"/>
      <c r="Q523" s="203"/>
      <c r="R523" s="203"/>
      <c r="S523" s="203"/>
      <c r="T523" s="204"/>
      <c r="AT523" s="205" t="s">
        <v>156</v>
      </c>
      <c r="AU523" s="205" t="s">
        <v>87</v>
      </c>
      <c r="AV523" s="13" t="s">
        <v>87</v>
      </c>
      <c r="AW523" s="13" t="s">
        <v>37</v>
      </c>
      <c r="AX523" s="13" t="s">
        <v>77</v>
      </c>
      <c r="AY523" s="205" t="s">
        <v>144</v>
      </c>
    </row>
    <row r="524" spans="2:51" s="13" customFormat="1">
      <c r="B524" s="194"/>
      <c r="C524" s="195"/>
      <c r="D524" s="196" t="s">
        <v>156</v>
      </c>
      <c r="E524" s="197" t="s">
        <v>19</v>
      </c>
      <c r="F524" s="198" t="s">
        <v>860</v>
      </c>
      <c r="G524" s="195"/>
      <c r="H524" s="199">
        <v>2.56</v>
      </c>
      <c r="I524" s="200"/>
      <c r="J524" s="195"/>
      <c r="K524" s="195"/>
      <c r="L524" s="201"/>
      <c r="M524" s="202"/>
      <c r="N524" s="203"/>
      <c r="O524" s="203"/>
      <c r="P524" s="203"/>
      <c r="Q524" s="203"/>
      <c r="R524" s="203"/>
      <c r="S524" s="203"/>
      <c r="T524" s="204"/>
      <c r="AT524" s="205" t="s">
        <v>156</v>
      </c>
      <c r="AU524" s="205" t="s">
        <v>87</v>
      </c>
      <c r="AV524" s="13" t="s">
        <v>87</v>
      </c>
      <c r="AW524" s="13" t="s">
        <v>37</v>
      </c>
      <c r="AX524" s="13" t="s">
        <v>77</v>
      </c>
      <c r="AY524" s="205" t="s">
        <v>144</v>
      </c>
    </row>
    <row r="525" spans="2:51" s="13" customFormat="1">
      <c r="B525" s="194"/>
      <c r="C525" s="195"/>
      <c r="D525" s="196" t="s">
        <v>156</v>
      </c>
      <c r="E525" s="197" t="s">
        <v>19</v>
      </c>
      <c r="F525" s="198" t="s">
        <v>861</v>
      </c>
      <c r="G525" s="195"/>
      <c r="H525" s="199">
        <v>2.2799999999999998</v>
      </c>
      <c r="I525" s="200"/>
      <c r="J525" s="195"/>
      <c r="K525" s="195"/>
      <c r="L525" s="201"/>
      <c r="M525" s="202"/>
      <c r="N525" s="203"/>
      <c r="O525" s="203"/>
      <c r="P525" s="203"/>
      <c r="Q525" s="203"/>
      <c r="R525" s="203"/>
      <c r="S525" s="203"/>
      <c r="T525" s="204"/>
      <c r="AT525" s="205" t="s">
        <v>156</v>
      </c>
      <c r="AU525" s="205" t="s">
        <v>87</v>
      </c>
      <c r="AV525" s="13" t="s">
        <v>87</v>
      </c>
      <c r="AW525" s="13" t="s">
        <v>37</v>
      </c>
      <c r="AX525" s="13" t="s">
        <v>77</v>
      </c>
      <c r="AY525" s="205" t="s">
        <v>144</v>
      </c>
    </row>
    <row r="526" spans="2:51" s="13" customFormat="1">
      <c r="B526" s="194"/>
      <c r="C526" s="195"/>
      <c r="D526" s="196" t="s">
        <v>156</v>
      </c>
      <c r="E526" s="197" t="s">
        <v>19</v>
      </c>
      <c r="F526" s="198" t="s">
        <v>862</v>
      </c>
      <c r="G526" s="195"/>
      <c r="H526" s="199">
        <v>2.5499999999999998</v>
      </c>
      <c r="I526" s="200"/>
      <c r="J526" s="195"/>
      <c r="K526" s="195"/>
      <c r="L526" s="201"/>
      <c r="M526" s="202"/>
      <c r="N526" s="203"/>
      <c r="O526" s="203"/>
      <c r="P526" s="203"/>
      <c r="Q526" s="203"/>
      <c r="R526" s="203"/>
      <c r="S526" s="203"/>
      <c r="T526" s="204"/>
      <c r="AT526" s="205" t="s">
        <v>156</v>
      </c>
      <c r="AU526" s="205" t="s">
        <v>87</v>
      </c>
      <c r="AV526" s="13" t="s">
        <v>87</v>
      </c>
      <c r="AW526" s="13" t="s">
        <v>37</v>
      </c>
      <c r="AX526" s="13" t="s">
        <v>77</v>
      </c>
      <c r="AY526" s="205" t="s">
        <v>144</v>
      </c>
    </row>
    <row r="527" spans="2:51" s="13" customFormat="1">
      <c r="B527" s="194"/>
      <c r="C527" s="195"/>
      <c r="D527" s="196" t="s">
        <v>156</v>
      </c>
      <c r="E527" s="197" t="s">
        <v>19</v>
      </c>
      <c r="F527" s="198" t="s">
        <v>863</v>
      </c>
      <c r="G527" s="195"/>
      <c r="H527" s="199">
        <v>2.5099999999999998</v>
      </c>
      <c r="I527" s="200"/>
      <c r="J527" s="195"/>
      <c r="K527" s="195"/>
      <c r="L527" s="201"/>
      <c r="M527" s="202"/>
      <c r="N527" s="203"/>
      <c r="O527" s="203"/>
      <c r="P527" s="203"/>
      <c r="Q527" s="203"/>
      <c r="R527" s="203"/>
      <c r="S527" s="203"/>
      <c r="T527" s="204"/>
      <c r="AT527" s="205" t="s">
        <v>156</v>
      </c>
      <c r="AU527" s="205" t="s">
        <v>87</v>
      </c>
      <c r="AV527" s="13" t="s">
        <v>87</v>
      </c>
      <c r="AW527" s="13" t="s">
        <v>37</v>
      </c>
      <c r="AX527" s="13" t="s">
        <v>77</v>
      </c>
      <c r="AY527" s="205" t="s">
        <v>144</v>
      </c>
    </row>
    <row r="528" spans="2:51" s="13" customFormat="1">
      <c r="B528" s="194"/>
      <c r="C528" s="195"/>
      <c r="D528" s="196" t="s">
        <v>156</v>
      </c>
      <c r="E528" s="197" t="s">
        <v>19</v>
      </c>
      <c r="F528" s="198" t="s">
        <v>864</v>
      </c>
      <c r="G528" s="195"/>
      <c r="H528" s="199">
        <v>2.4900000000000002</v>
      </c>
      <c r="I528" s="200"/>
      <c r="J528" s="195"/>
      <c r="K528" s="195"/>
      <c r="L528" s="201"/>
      <c r="M528" s="202"/>
      <c r="N528" s="203"/>
      <c r="O528" s="203"/>
      <c r="P528" s="203"/>
      <c r="Q528" s="203"/>
      <c r="R528" s="203"/>
      <c r="S528" s="203"/>
      <c r="T528" s="204"/>
      <c r="AT528" s="205" t="s">
        <v>156</v>
      </c>
      <c r="AU528" s="205" t="s">
        <v>87</v>
      </c>
      <c r="AV528" s="13" t="s">
        <v>87</v>
      </c>
      <c r="AW528" s="13" t="s">
        <v>37</v>
      </c>
      <c r="AX528" s="13" t="s">
        <v>77</v>
      </c>
      <c r="AY528" s="205" t="s">
        <v>144</v>
      </c>
    </row>
    <row r="529" spans="1:65" s="13" customFormat="1">
      <c r="B529" s="194"/>
      <c r="C529" s="195"/>
      <c r="D529" s="196" t="s">
        <v>156</v>
      </c>
      <c r="E529" s="197" t="s">
        <v>19</v>
      </c>
      <c r="F529" s="198" t="s">
        <v>865</v>
      </c>
      <c r="G529" s="195"/>
      <c r="H529" s="199">
        <v>2.14</v>
      </c>
      <c r="I529" s="200"/>
      <c r="J529" s="195"/>
      <c r="K529" s="195"/>
      <c r="L529" s="201"/>
      <c r="M529" s="202"/>
      <c r="N529" s="203"/>
      <c r="O529" s="203"/>
      <c r="P529" s="203"/>
      <c r="Q529" s="203"/>
      <c r="R529" s="203"/>
      <c r="S529" s="203"/>
      <c r="T529" s="204"/>
      <c r="AT529" s="205" t="s">
        <v>156</v>
      </c>
      <c r="AU529" s="205" t="s">
        <v>87</v>
      </c>
      <c r="AV529" s="13" t="s">
        <v>87</v>
      </c>
      <c r="AW529" s="13" t="s">
        <v>37</v>
      </c>
      <c r="AX529" s="13" t="s">
        <v>77</v>
      </c>
      <c r="AY529" s="205" t="s">
        <v>144</v>
      </c>
    </row>
    <row r="530" spans="1:65" s="13" customFormat="1">
      <c r="B530" s="194"/>
      <c r="C530" s="195"/>
      <c r="D530" s="196" t="s">
        <v>156</v>
      </c>
      <c r="E530" s="197" t="s">
        <v>19</v>
      </c>
      <c r="F530" s="198" t="s">
        <v>866</v>
      </c>
      <c r="G530" s="195"/>
      <c r="H530" s="199">
        <v>2.67</v>
      </c>
      <c r="I530" s="200"/>
      <c r="J530" s="195"/>
      <c r="K530" s="195"/>
      <c r="L530" s="201"/>
      <c r="M530" s="202"/>
      <c r="N530" s="203"/>
      <c r="O530" s="203"/>
      <c r="P530" s="203"/>
      <c r="Q530" s="203"/>
      <c r="R530" s="203"/>
      <c r="S530" s="203"/>
      <c r="T530" s="204"/>
      <c r="AT530" s="205" t="s">
        <v>156</v>
      </c>
      <c r="AU530" s="205" t="s">
        <v>87</v>
      </c>
      <c r="AV530" s="13" t="s">
        <v>87</v>
      </c>
      <c r="AW530" s="13" t="s">
        <v>37</v>
      </c>
      <c r="AX530" s="13" t="s">
        <v>77</v>
      </c>
      <c r="AY530" s="205" t="s">
        <v>144</v>
      </c>
    </row>
    <row r="531" spans="1:65" s="13" customFormat="1">
      <c r="B531" s="194"/>
      <c r="C531" s="195"/>
      <c r="D531" s="196" t="s">
        <v>156</v>
      </c>
      <c r="E531" s="197" t="s">
        <v>19</v>
      </c>
      <c r="F531" s="198" t="s">
        <v>867</v>
      </c>
      <c r="G531" s="195"/>
      <c r="H531" s="199">
        <v>3.36</v>
      </c>
      <c r="I531" s="200"/>
      <c r="J531" s="195"/>
      <c r="K531" s="195"/>
      <c r="L531" s="201"/>
      <c r="M531" s="202"/>
      <c r="N531" s="203"/>
      <c r="O531" s="203"/>
      <c r="P531" s="203"/>
      <c r="Q531" s="203"/>
      <c r="R531" s="203"/>
      <c r="S531" s="203"/>
      <c r="T531" s="204"/>
      <c r="AT531" s="205" t="s">
        <v>156</v>
      </c>
      <c r="AU531" s="205" t="s">
        <v>87</v>
      </c>
      <c r="AV531" s="13" t="s">
        <v>87</v>
      </c>
      <c r="AW531" s="13" t="s">
        <v>37</v>
      </c>
      <c r="AX531" s="13" t="s">
        <v>77</v>
      </c>
      <c r="AY531" s="205" t="s">
        <v>144</v>
      </c>
    </row>
    <row r="532" spans="1:65" s="13" customFormat="1">
      <c r="B532" s="194"/>
      <c r="C532" s="195"/>
      <c r="D532" s="196" t="s">
        <v>156</v>
      </c>
      <c r="E532" s="197" t="s">
        <v>19</v>
      </c>
      <c r="F532" s="198" t="s">
        <v>868</v>
      </c>
      <c r="G532" s="195"/>
      <c r="H532" s="199">
        <v>2.42</v>
      </c>
      <c r="I532" s="200"/>
      <c r="J532" s="195"/>
      <c r="K532" s="195"/>
      <c r="L532" s="201"/>
      <c r="M532" s="202"/>
      <c r="N532" s="203"/>
      <c r="O532" s="203"/>
      <c r="P532" s="203"/>
      <c r="Q532" s="203"/>
      <c r="R532" s="203"/>
      <c r="S532" s="203"/>
      <c r="T532" s="204"/>
      <c r="AT532" s="205" t="s">
        <v>156</v>
      </c>
      <c r="AU532" s="205" t="s">
        <v>87</v>
      </c>
      <c r="AV532" s="13" t="s">
        <v>87</v>
      </c>
      <c r="AW532" s="13" t="s">
        <v>37</v>
      </c>
      <c r="AX532" s="13" t="s">
        <v>77</v>
      </c>
      <c r="AY532" s="205" t="s">
        <v>144</v>
      </c>
    </row>
    <row r="533" spans="1:65" s="13" customFormat="1">
      <c r="B533" s="194"/>
      <c r="C533" s="195"/>
      <c r="D533" s="196" t="s">
        <v>156</v>
      </c>
      <c r="E533" s="197" t="s">
        <v>19</v>
      </c>
      <c r="F533" s="198" t="s">
        <v>869</v>
      </c>
      <c r="G533" s="195"/>
      <c r="H533" s="199">
        <v>2.27</v>
      </c>
      <c r="I533" s="200"/>
      <c r="J533" s="195"/>
      <c r="K533" s="195"/>
      <c r="L533" s="201"/>
      <c r="M533" s="202"/>
      <c r="N533" s="203"/>
      <c r="O533" s="203"/>
      <c r="P533" s="203"/>
      <c r="Q533" s="203"/>
      <c r="R533" s="203"/>
      <c r="S533" s="203"/>
      <c r="T533" s="204"/>
      <c r="AT533" s="205" t="s">
        <v>156</v>
      </c>
      <c r="AU533" s="205" t="s">
        <v>87</v>
      </c>
      <c r="AV533" s="13" t="s">
        <v>87</v>
      </c>
      <c r="AW533" s="13" t="s">
        <v>37</v>
      </c>
      <c r="AX533" s="13" t="s">
        <v>77</v>
      </c>
      <c r="AY533" s="205" t="s">
        <v>144</v>
      </c>
    </row>
    <row r="534" spans="1:65" s="13" customFormat="1">
      <c r="B534" s="194"/>
      <c r="C534" s="195"/>
      <c r="D534" s="196" t="s">
        <v>156</v>
      </c>
      <c r="E534" s="197" t="s">
        <v>19</v>
      </c>
      <c r="F534" s="198" t="s">
        <v>870</v>
      </c>
      <c r="G534" s="195"/>
      <c r="H534" s="199">
        <v>2.46</v>
      </c>
      <c r="I534" s="200"/>
      <c r="J534" s="195"/>
      <c r="K534" s="195"/>
      <c r="L534" s="201"/>
      <c r="M534" s="202"/>
      <c r="N534" s="203"/>
      <c r="O534" s="203"/>
      <c r="P534" s="203"/>
      <c r="Q534" s="203"/>
      <c r="R534" s="203"/>
      <c r="S534" s="203"/>
      <c r="T534" s="204"/>
      <c r="AT534" s="205" t="s">
        <v>156</v>
      </c>
      <c r="AU534" s="205" t="s">
        <v>87</v>
      </c>
      <c r="AV534" s="13" t="s">
        <v>87</v>
      </c>
      <c r="AW534" s="13" t="s">
        <v>37</v>
      </c>
      <c r="AX534" s="13" t="s">
        <v>77</v>
      </c>
      <c r="AY534" s="205" t="s">
        <v>144</v>
      </c>
    </row>
    <row r="535" spans="1:65" s="14" customFormat="1">
      <c r="B535" s="206"/>
      <c r="C535" s="207"/>
      <c r="D535" s="196" t="s">
        <v>156</v>
      </c>
      <c r="E535" s="208" t="s">
        <v>19</v>
      </c>
      <c r="F535" s="209" t="s">
        <v>158</v>
      </c>
      <c r="G535" s="207"/>
      <c r="H535" s="210">
        <v>120</v>
      </c>
      <c r="I535" s="211"/>
      <c r="J535" s="207"/>
      <c r="K535" s="207"/>
      <c r="L535" s="212"/>
      <c r="M535" s="213"/>
      <c r="N535" s="214"/>
      <c r="O535" s="214"/>
      <c r="P535" s="214"/>
      <c r="Q535" s="214"/>
      <c r="R535" s="214"/>
      <c r="S535" s="214"/>
      <c r="T535" s="215"/>
      <c r="AT535" s="216" t="s">
        <v>156</v>
      </c>
      <c r="AU535" s="216" t="s">
        <v>87</v>
      </c>
      <c r="AV535" s="14" t="s">
        <v>152</v>
      </c>
      <c r="AW535" s="14" t="s">
        <v>37</v>
      </c>
      <c r="AX535" s="14" t="s">
        <v>85</v>
      </c>
      <c r="AY535" s="216" t="s">
        <v>144</v>
      </c>
    </row>
    <row r="536" spans="1:65" s="2" customFormat="1" ht="44.25" customHeight="1">
      <c r="A536" s="37"/>
      <c r="B536" s="38"/>
      <c r="C536" s="176" t="s">
        <v>414</v>
      </c>
      <c r="D536" s="176" t="s">
        <v>147</v>
      </c>
      <c r="E536" s="177" t="s">
        <v>871</v>
      </c>
      <c r="F536" s="178" t="s">
        <v>872</v>
      </c>
      <c r="G536" s="179" t="s">
        <v>252</v>
      </c>
      <c r="H536" s="180">
        <v>45.83</v>
      </c>
      <c r="I536" s="181"/>
      <c r="J536" s="182">
        <f>ROUND(I536*H536,2)</f>
        <v>0</v>
      </c>
      <c r="K536" s="178" t="s">
        <v>151</v>
      </c>
      <c r="L536" s="42"/>
      <c r="M536" s="183" t="s">
        <v>19</v>
      </c>
      <c r="N536" s="184" t="s">
        <v>48</v>
      </c>
      <c r="O536" s="67"/>
      <c r="P536" s="185">
        <f>O536*H536</f>
        <v>0</v>
      </c>
      <c r="Q536" s="185">
        <v>4.3800000000000002E-3</v>
      </c>
      <c r="R536" s="185">
        <f>Q536*H536</f>
        <v>0.20073540000000001</v>
      </c>
      <c r="S536" s="185">
        <v>0</v>
      </c>
      <c r="T536" s="186">
        <f>S536*H536</f>
        <v>0</v>
      </c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R536" s="187" t="s">
        <v>296</v>
      </c>
      <c r="AT536" s="187" t="s">
        <v>147</v>
      </c>
      <c r="AU536" s="187" t="s">
        <v>87</v>
      </c>
      <c r="AY536" s="20" t="s">
        <v>144</v>
      </c>
      <c r="BE536" s="188">
        <f>IF(N536="základní",J536,0)</f>
        <v>0</v>
      </c>
      <c r="BF536" s="188">
        <f>IF(N536="snížená",J536,0)</f>
        <v>0</v>
      </c>
      <c r="BG536" s="188">
        <f>IF(N536="zákl. přenesená",J536,0)</f>
        <v>0</v>
      </c>
      <c r="BH536" s="188">
        <f>IF(N536="sníž. přenesená",J536,0)</f>
        <v>0</v>
      </c>
      <c r="BI536" s="188">
        <f>IF(N536="nulová",J536,0)</f>
        <v>0</v>
      </c>
      <c r="BJ536" s="20" t="s">
        <v>85</v>
      </c>
      <c r="BK536" s="188">
        <f>ROUND(I536*H536,2)</f>
        <v>0</v>
      </c>
      <c r="BL536" s="20" t="s">
        <v>296</v>
      </c>
      <c r="BM536" s="187" t="s">
        <v>873</v>
      </c>
    </row>
    <row r="537" spans="1:65" s="2" customFormat="1">
      <c r="A537" s="37"/>
      <c r="B537" s="38"/>
      <c r="C537" s="39"/>
      <c r="D537" s="189" t="s">
        <v>154</v>
      </c>
      <c r="E537" s="39"/>
      <c r="F537" s="190" t="s">
        <v>874</v>
      </c>
      <c r="G537" s="39"/>
      <c r="H537" s="39"/>
      <c r="I537" s="191"/>
      <c r="J537" s="39"/>
      <c r="K537" s="39"/>
      <c r="L537" s="42"/>
      <c r="M537" s="192"/>
      <c r="N537" s="193"/>
      <c r="O537" s="67"/>
      <c r="P537" s="67"/>
      <c r="Q537" s="67"/>
      <c r="R537" s="67"/>
      <c r="S537" s="67"/>
      <c r="T537" s="68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T537" s="20" t="s">
        <v>154</v>
      </c>
      <c r="AU537" s="20" t="s">
        <v>87</v>
      </c>
    </row>
    <row r="538" spans="1:65" s="15" customFormat="1">
      <c r="B538" s="217"/>
      <c r="C538" s="218"/>
      <c r="D538" s="196" t="s">
        <v>156</v>
      </c>
      <c r="E538" s="219" t="s">
        <v>19</v>
      </c>
      <c r="F538" s="220" t="s">
        <v>754</v>
      </c>
      <c r="G538" s="218"/>
      <c r="H538" s="219" t="s">
        <v>19</v>
      </c>
      <c r="I538" s="221"/>
      <c r="J538" s="218"/>
      <c r="K538" s="218"/>
      <c r="L538" s="222"/>
      <c r="M538" s="223"/>
      <c r="N538" s="224"/>
      <c r="O538" s="224"/>
      <c r="P538" s="224"/>
      <c r="Q538" s="224"/>
      <c r="R538" s="224"/>
      <c r="S538" s="224"/>
      <c r="T538" s="225"/>
      <c r="AT538" s="226" t="s">
        <v>156</v>
      </c>
      <c r="AU538" s="226" t="s">
        <v>87</v>
      </c>
      <c r="AV538" s="15" t="s">
        <v>85</v>
      </c>
      <c r="AW538" s="15" t="s">
        <v>37</v>
      </c>
      <c r="AX538" s="15" t="s">
        <v>77</v>
      </c>
      <c r="AY538" s="226" t="s">
        <v>144</v>
      </c>
    </row>
    <row r="539" spans="1:65" s="13" customFormat="1">
      <c r="B539" s="194"/>
      <c r="C539" s="195"/>
      <c r="D539" s="196" t="s">
        <v>156</v>
      </c>
      <c r="E539" s="197" t="s">
        <v>19</v>
      </c>
      <c r="F539" s="198" t="s">
        <v>875</v>
      </c>
      <c r="G539" s="195"/>
      <c r="H539" s="199">
        <v>3.29</v>
      </c>
      <c r="I539" s="200"/>
      <c r="J539" s="195"/>
      <c r="K539" s="195"/>
      <c r="L539" s="201"/>
      <c r="M539" s="202"/>
      <c r="N539" s="203"/>
      <c r="O539" s="203"/>
      <c r="P539" s="203"/>
      <c r="Q539" s="203"/>
      <c r="R539" s="203"/>
      <c r="S539" s="203"/>
      <c r="T539" s="204"/>
      <c r="AT539" s="205" t="s">
        <v>156</v>
      </c>
      <c r="AU539" s="205" t="s">
        <v>87</v>
      </c>
      <c r="AV539" s="13" t="s">
        <v>87</v>
      </c>
      <c r="AW539" s="13" t="s">
        <v>37</v>
      </c>
      <c r="AX539" s="13" t="s">
        <v>77</v>
      </c>
      <c r="AY539" s="205" t="s">
        <v>144</v>
      </c>
    </row>
    <row r="540" spans="1:65" s="13" customFormat="1">
      <c r="B540" s="194"/>
      <c r="C540" s="195"/>
      <c r="D540" s="196" t="s">
        <v>156</v>
      </c>
      <c r="E540" s="197" t="s">
        <v>19</v>
      </c>
      <c r="F540" s="198" t="s">
        <v>876</v>
      </c>
      <c r="G540" s="195"/>
      <c r="H540" s="199">
        <v>3.3</v>
      </c>
      <c r="I540" s="200"/>
      <c r="J540" s="195"/>
      <c r="K540" s="195"/>
      <c r="L540" s="201"/>
      <c r="M540" s="202"/>
      <c r="N540" s="203"/>
      <c r="O540" s="203"/>
      <c r="P540" s="203"/>
      <c r="Q540" s="203"/>
      <c r="R540" s="203"/>
      <c r="S540" s="203"/>
      <c r="T540" s="204"/>
      <c r="AT540" s="205" t="s">
        <v>156</v>
      </c>
      <c r="AU540" s="205" t="s">
        <v>87</v>
      </c>
      <c r="AV540" s="13" t="s">
        <v>87</v>
      </c>
      <c r="AW540" s="13" t="s">
        <v>37</v>
      </c>
      <c r="AX540" s="13" t="s">
        <v>77</v>
      </c>
      <c r="AY540" s="205" t="s">
        <v>144</v>
      </c>
    </row>
    <row r="541" spans="1:65" s="13" customFormat="1">
      <c r="B541" s="194"/>
      <c r="C541" s="195"/>
      <c r="D541" s="196" t="s">
        <v>156</v>
      </c>
      <c r="E541" s="197" t="s">
        <v>19</v>
      </c>
      <c r="F541" s="198" t="s">
        <v>877</v>
      </c>
      <c r="G541" s="195"/>
      <c r="H541" s="199">
        <v>3.29</v>
      </c>
      <c r="I541" s="200"/>
      <c r="J541" s="195"/>
      <c r="K541" s="195"/>
      <c r="L541" s="201"/>
      <c r="M541" s="202"/>
      <c r="N541" s="203"/>
      <c r="O541" s="203"/>
      <c r="P541" s="203"/>
      <c r="Q541" s="203"/>
      <c r="R541" s="203"/>
      <c r="S541" s="203"/>
      <c r="T541" s="204"/>
      <c r="AT541" s="205" t="s">
        <v>156</v>
      </c>
      <c r="AU541" s="205" t="s">
        <v>87</v>
      </c>
      <c r="AV541" s="13" t="s">
        <v>87</v>
      </c>
      <c r="AW541" s="13" t="s">
        <v>37</v>
      </c>
      <c r="AX541" s="13" t="s">
        <v>77</v>
      </c>
      <c r="AY541" s="205" t="s">
        <v>144</v>
      </c>
    </row>
    <row r="542" spans="1:65" s="13" customFormat="1">
      <c r="B542" s="194"/>
      <c r="C542" s="195"/>
      <c r="D542" s="196" t="s">
        <v>156</v>
      </c>
      <c r="E542" s="197" t="s">
        <v>19</v>
      </c>
      <c r="F542" s="198" t="s">
        <v>878</v>
      </c>
      <c r="G542" s="195"/>
      <c r="H542" s="199">
        <v>3.3</v>
      </c>
      <c r="I542" s="200"/>
      <c r="J542" s="195"/>
      <c r="K542" s="195"/>
      <c r="L542" s="201"/>
      <c r="M542" s="202"/>
      <c r="N542" s="203"/>
      <c r="O542" s="203"/>
      <c r="P542" s="203"/>
      <c r="Q542" s="203"/>
      <c r="R542" s="203"/>
      <c r="S542" s="203"/>
      <c r="T542" s="204"/>
      <c r="AT542" s="205" t="s">
        <v>156</v>
      </c>
      <c r="AU542" s="205" t="s">
        <v>87</v>
      </c>
      <c r="AV542" s="13" t="s">
        <v>87</v>
      </c>
      <c r="AW542" s="13" t="s">
        <v>37</v>
      </c>
      <c r="AX542" s="13" t="s">
        <v>77</v>
      </c>
      <c r="AY542" s="205" t="s">
        <v>144</v>
      </c>
    </row>
    <row r="543" spans="1:65" s="13" customFormat="1">
      <c r="B543" s="194"/>
      <c r="C543" s="195"/>
      <c r="D543" s="196" t="s">
        <v>156</v>
      </c>
      <c r="E543" s="197" t="s">
        <v>19</v>
      </c>
      <c r="F543" s="198" t="s">
        <v>879</v>
      </c>
      <c r="G543" s="195"/>
      <c r="H543" s="199">
        <v>3.29</v>
      </c>
      <c r="I543" s="200"/>
      <c r="J543" s="195"/>
      <c r="K543" s="195"/>
      <c r="L543" s="201"/>
      <c r="M543" s="202"/>
      <c r="N543" s="203"/>
      <c r="O543" s="203"/>
      <c r="P543" s="203"/>
      <c r="Q543" s="203"/>
      <c r="R543" s="203"/>
      <c r="S543" s="203"/>
      <c r="T543" s="204"/>
      <c r="AT543" s="205" t="s">
        <v>156</v>
      </c>
      <c r="AU543" s="205" t="s">
        <v>87</v>
      </c>
      <c r="AV543" s="13" t="s">
        <v>87</v>
      </c>
      <c r="AW543" s="13" t="s">
        <v>37</v>
      </c>
      <c r="AX543" s="13" t="s">
        <v>77</v>
      </c>
      <c r="AY543" s="205" t="s">
        <v>144</v>
      </c>
    </row>
    <row r="544" spans="1:65" s="13" customFormat="1">
      <c r="B544" s="194"/>
      <c r="C544" s="195"/>
      <c r="D544" s="196" t="s">
        <v>156</v>
      </c>
      <c r="E544" s="197" t="s">
        <v>19</v>
      </c>
      <c r="F544" s="198" t="s">
        <v>880</v>
      </c>
      <c r="G544" s="195"/>
      <c r="H544" s="199">
        <v>3.3</v>
      </c>
      <c r="I544" s="200"/>
      <c r="J544" s="195"/>
      <c r="K544" s="195"/>
      <c r="L544" s="201"/>
      <c r="M544" s="202"/>
      <c r="N544" s="203"/>
      <c r="O544" s="203"/>
      <c r="P544" s="203"/>
      <c r="Q544" s="203"/>
      <c r="R544" s="203"/>
      <c r="S544" s="203"/>
      <c r="T544" s="204"/>
      <c r="AT544" s="205" t="s">
        <v>156</v>
      </c>
      <c r="AU544" s="205" t="s">
        <v>87</v>
      </c>
      <c r="AV544" s="13" t="s">
        <v>87</v>
      </c>
      <c r="AW544" s="13" t="s">
        <v>37</v>
      </c>
      <c r="AX544" s="13" t="s">
        <v>77</v>
      </c>
      <c r="AY544" s="205" t="s">
        <v>144</v>
      </c>
    </row>
    <row r="545" spans="1:65" s="13" customFormat="1">
      <c r="B545" s="194"/>
      <c r="C545" s="195"/>
      <c r="D545" s="196" t="s">
        <v>156</v>
      </c>
      <c r="E545" s="197" t="s">
        <v>19</v>
      </c>
      <c r="F545" s="198" t="s">
        <v>881</v>
      </c>
      <c r="G545" s="195"/>
      <c r="H545" s="199">
        <v>3.29</v>
      </c>
      <c r="I545" s="200"/>
      <c r="J545" s="195"/>
      <c r="K545" s="195"/>
      <c r="L545" s="201"/>
      <c r="M545" s="202"/>
      <c r="N545" s="203"/>
      <c r="O545" s="203"/>
      <c r="P545" s="203"/>
      <c r="Q545" s="203"/>
      <c r="R545" s="203"/>
      <c r="S545" s="203"/>
      <c r="T545" s="204"/>
      <c r="AT545" s="205" t="s">
        <v>156</v>
      </c>
      <c r="AU545" s="205" t="s">
        <v>87</v>
      </c>
      <c r="AV545" s="13" t="s">
        <v>87</v>
      </c>
      <c r="AW545" s="13" t="s">
        <v>37</v>
      </c>
      <c r="AX545" s="13" t="s">
        <v>77</v>
      </c>
      <c r="AY545" s="205" t="s">
        <v>144</v>
      </c>
    </row>
    <row r="546" spans="1:65" s="13" customFormat="1">
      <c r="B546" s="194"/>
      <c r="C546" s="195"/>
      <c r="D546" s="196" t="s">
        <v>156</v>
      </c>
      <c r="E546" s="197" t="s">
        <v>19</v>
      </c>
      <c r="F546" s="198" t="s">
        <v>882</v>
      </c>
      <c r="G546" s="195"/>
      <c r="H546" s="199">
        <v>3.3</v>
      </c>
      <c r="I546" s="200"/>
      <c r="J546" s="195"/>
      <c r="K546" s="195"/>
      <c r="L546" s="201"/>
      <c r="M546" s="202"/>
      <c r="N546" s="203"/>
      <c r="O546" s="203"/>
      <c r="P546" s="203"/>
      <c r="Q546" s="203"/>
      <c r="R546" s="203"/>
      <c r="S546" s="203"/>
      <c r="T546" s="204"/>
      <c r="AT546" s="205" t="s">
        <v>156</v>
      </c>
      <c r="AU546" s="205" t="s">
        <v>87</v>
      </c>
      <c r="AV546" s="13" t="s">
        <v>87</v>
      </c>
      <c r="AW546" s="13" t="s">
        <v>37</v>
      </c>
      <c r="AX546" s="13" t="s">
        <v>77</v>
      </c>
      <c r="AY546" s="205" t="s">
        <v>144</v>
      </c>
    </row>
    <row r="547" spans="1:65" s="13" customFormat="1">
      <c r="B547" s="194"/>
      <c r="C547" s="195"/>
      <c r="D547" s="196" t="s">
        <v>156</v>
      </c>
      <c r="E547" s="197" t="s">
        <v>19</v>
      </c>
      <c r="F547" s="198" t="s">
        <v>883</v>
      </c>
      <c r="G547" s="195"/>
      <c r="H547" s="199">
        <v>3.29</v>
      </c>
      <c r="I547" s="200"/>
      <c r="J547" s="195"/>
      <c r="K547" s="195"/>
      <c r="L547" s="201"/>
      <c r="M547" s="202"/>
      <c r="N547" s="203"/>
      <c r="O547" s="203"/>
      <c r="P547" s="203"/>
      <c r="Q547" s="203"/>
      <c r="R547" s="203"/>
      <c r="S547" s="203"/>
      <c r="T547" s="204"/>
      <c r="AT547" s="205" t="s">
        <v>156</v>
      </c>
      <c r="AU547" s="205" t="s">
        <v>87</v>
      </c>
      <c r="AV547" s="13" t="s">
        <v>87</v>
      </c>
      <c r="AW547" s="13" t="s">
        <v>37</v>
      </c>
      <c r="AX547" s="13" t="s">
        <v>77</v>
      </c>
      <c r="AY547" s="205" t="s">
        <v>144</v>
      </c>
    </row>
    <row r="548" spans="1:65" s="13" customFormat="1">
      <c r="B548" s="194"/>
      <c r="C548" s="195"/>
      <c r="D548" s="196" t="s">
        <v>156</v>
      </c>
      <c r="E548" s="197" t="s">
        <v>19</v>
      </c>
      <c r="F548" s="198" t="s">
        <v>884</v>
      </c>
      <c r="G548" s="195"/>
      <c r="H548" s="199">
        <v>3.3</v>
      </c>
      <c r="I548" s="200"/>
      <c r="J548" s="195"/>
      <c r="K548" s="195"/>
      <c r="L548" s="201"/>
      <c r="M548" s="202"/>
      <c r="N548" s="203"/>
      <c r="O548" s="203"/>
      <c r="P548" s="203"/>
      <c r="Q548" s="203"/>
      <c r="R548" s="203"/>
      <c r="S548" s="203"/>
      <c r="T548" s="204"/>
      <c r="AT548" s="205" t="s">
        <v>156</v>
      </c>
      <c r="AU548" s="205" t="s">
        <v>87</v>
      </c>
      <c r="AV548" s="13" t="s">
        <v>87</v>
      </c>
      <c r="AW548" s="13" t="s">
        <v>37</v>
      </c>
      <c r="AX548" s="13" t="s">
        <v>77</v>
      </c>
      <c r="AY548" s="205" t="s">
        <v>144</v>
      </c>
    </row>
    <row r="549" spans="1:65" s="13" customFormat="1">
      <c r="B549" s="194"/>
      <c r="C549" s="195"/>
      <c r="D549" s="196" t="s">
        <v>156</v>
      </c>
      <c r="E549" s="197" t="s">
        <v>19</v>
      </c>
      <c r="F549" s="198" t="s">
        <v>885</v>
      </c>
      <c r="G549" s="195"/>
      <c r="H549" s="199">
        <v>3.29</v>
      </c>
      <c r="I549" s="200"/>
      <c r="J549" s="195"/>
      <c r="K549" s="195"/>
      <c r="L549" s="201"/>
      <c r="M549" s="202"/>
      <c r="N549" s="203"/>
      <c r="O549" s="203"/>
      <c r="P549" s="203"/>
      <c r="Q549" s="203"/>
      <c r="R549" s="203"/>
      <c r="S549" s="203"/>
      <c r="T549" s="204"/>
      <c r="AT549" s="205" t="s">
        <v>156</v>
      </c>
      <c r="AU549" s="205" t="s">
        <v>87</v>
      </c>
      <c r="AV549" s="13" t="s">
        <v>87</v>
      </c>
      <c r="AW549" s="13" t="s">
        <v>37</v>
      </c>
      <c r="AX549" s="13" t="s">
        <v>77</v>
      </c>
      <c r="AY549" s="205" t="s">
        <v>144</v>
      </c>
    </row>
    <row r="550" spans="1:65" s="13" customFormat="1">
      <c r="B550" s="194"/>
      <c r="C550" s="195"/>
      <c r="D550" s="196" t="s">
        <v>156</v>
      </c>
      <c r="E550" s="197" t="s">
        <v>19</v>
      </c>
      <c r="F550" s="198" t="s">
        <v>886</v>
      </c>
      <c r="G550" s="195"/>
      <c r="H550" s="199">
        <v>3.3</v>
      </c>
      <c r="I550" s="200"/>
      <c r="J550" s="195"/>
      <c r="K550" s="195"/>
      <c r="L550" s="201"/>
      <c r="M550" s="202"/>
      <c r="N550" s="203"/>
      <c r="O550" s="203"/>
      <c r="P550" s="203"/>
      <c r="Q550" s="203"/>
      <c r="R550" s="203"/>
      <c r="S550" s="203"/>
      <c r="T550" s="204"/>
      <c r="AT550" s="205" t="s">
        <v>156</v>
      </c>
      <c r="AU550" s="205" t="s">
        <v>87</v>
      </c>
      <c r="AV550" s="13" t="s">
        <v>87</v>
      </c>
      <c r="AW550" s="13" t="s">
        <v>37</v>
      </c>
      <c r="AX550" s="13" t="s">
        <v>77</v>
      </c>
      <c r="AY550" s="205" t="s">
        <v>144</v>
      </c>
    </row>
    <row r="551" spans="1:65" s="13" customFormat="1">
      <c r="B551" s="194"/>
      <c r="C551" s="195"/>
      <c r="D551" s="196" t="s">
        <v>156</v>
      </c>
      <c r="E551" s="197" t="s">
        <v>19</v>
      </c>
      <c r="F551" s="198" t="s">
        <v>887</v>
      </c>
      <c r="G551" s="195"/>
      <c r="H551" s="199">
        <v>2.99</v>
      </c>
      <c r="I551" s="200"/>
      <c r="J551" s="195"/>
      <c r="K551" s="195"/>
      <c r="L551" s="201"/>
      <c r="M551" s="202"/>
      <c r="N551" s="203"/>
      <c r="O551" s="203"/>
      <c r="P551" s="203"/>
      <c r="Q551" s="203"/>
      <c r="R551" s="203"/>
      <c r="S551" s="203"/>
      <c r="T551" s="204"/>
      <c r="AT551" s="205" t="s">
        <v>156</v>
      </c>
      <c r="AU551" s="205" t="s">
        <v>87</v>
      </c>
      <c r="AV551" s="13" t="s">
        <v>87</v>
      </c>
      <c r="AW551" s="13" t="s">
        <v>37</v>
      </c>
      <c r="AX551" s="13" t="s">
        <v>77</v>
      </c>
      <c r="AY551" s="205" t="s">
        <v>144</v>
      </c>
    </row>
    <row r="552" spans="1:65" s="13" customFormat="1">
      <c r="B552" s="194"/>
      <c r="C552" s="195"/>
      <c r="D552" s="196" t="s">
        <v>156</v>
      </c>
      <c r="E552" s="197" t="s">
        <v>19</v>
      </c>
      <c r="F552" s="198" t="s">
        <v>888</v>
      </c>
      <c r="G552" s="195"/>
      <c r="H552" s="199">
        <v>3.3</v>
      </c>
      <c r="I552" s="200"/>
      <c r="J552" s="195"/>
      <c r="K552" s="195"/>
      <c r="L552" s="201"/>
      <c r="M552" s="202"/>
      <c r="N552" s="203"/>
      <c r="O552" s="203"/>
      <c r="P552" s="203"/>
      <c r="Q552" s="203"/>
      <c r="R552" s="203"/>
      <c r="S552" s="203"/>
      <c r="T552" s="204"/>
      <c r="AT552" s="205" t="s">
        <v>156</v>
      </c>
      <c r="AU552" s="205" t="s">
        <v>87</v>
      </c>
      <c r="AV552" s="13" t="s">
        <v>87</v>
      </c>
      <c r="AW552" s="13" t="s">
        <v>37</v>
      </c>
      <c r="AX552" s="13" t="s">
        <v>77</v>
      </c>
      <c r="AY552" s="205" t="s">
        <v>144</v>
      </c>
    </row>
    <row r="553" spans="1:65" s="14" customFormat="1">
      <c r="B553" s="206"/>
      <c r="C553" s="207"/>
      <c r="D553" s="196" t="s">
        <v>156</v>
      </c>
      <c r="E553" s="208" t="s">
        <v>19</v>
      </c>
      <c r="F553" s="209" t="s">
        <v>158</v>
      </c>
      <c r="G553" s="207"/>
      <c r="H553" s="210">
        <v>45.829999999999991</v>
      </c>
      <c r="I553" s="211"/>
      <c r="J553" s="207"/>
      <c r="K553" s="207"/>
      <c r="L553" s="212"/>
      <c r="M553" s="213"/>
      <c r="N553" s="214"/>
      <c r="O553" s="214"/>
      <c r="P553" s="214"/>
      <c r="Q553" s="214"/>
      <c r="R553" s="214"/>
      <c r="S553" s="214"/>
      <c r="T553" s="215"/>
      <c r="AT553" s="216" t="s">
        <v>156</v>
      </c>
      <c r="AU553" s="216" t="s">
        <v>87</v>
      </c>
      <c r="AV553" s="14" t="s">
        <v>152</v>
      </c>
      <c r="AW553" s="14" t="s">
        <v>37</v>
      </c>
      <c r="AX553" s="14" t="s">
        <v>85</v>
      </c>
      <c r="AY553" s="216" t="s">
        <v>144</v>
      </c>
    </row>
    <row r="554" spans="1:65" s="2" customFormat="1" ht="24.2" customHeight="1">
      <c r="A554" s="37"/>
      <c r="B554" s="38"/>
      <c r="C554" s="176" t="s">
        <v>427</v>
      </c>
      <c r="D554" s="176" t="s">
        <v>147</v>
      </c>
      <c r="E554" s="177" t="s">
        <v>889</v>
      </c>
      <c r="F554" s="178" t="s">
        <v>890</v>
      </c>
      <c r="G554" s="179" t="s">
        <v>172</v>
      </c>
      <c r="H554" s="180">
        <v>81.004999999999995</v>
      </c>
      <c r="I554" s="181"/>
      <c r="J554" s="182">
        <f>ROUND(I554*H554,2)</f>
        <v>0</v>
      </c>
      <c r="K554" s="178" t="s">
        <v>151</v>
      </c>
      <c r="L554" s="42"/>
      <c r="M554" s="183" t="s">
        <v>19</v>
      </c>
      <c r="N554" s="184" t="s">
        <v>48</v>
      </c>
      <c r="O554" s="67"/>
      <c r="P554" s="185">
        <f>O554*H554</f>
        <v>0</v>
      </c>
      <c r="Q554" s="185">
        <v>0</v>
      </c>
      <c r="R554" s="185">
        <f>Q554*H554</f>
        <v>0</v>
      </c>
      <c r="S554" s="185">
        <v>0</v>
      </c>
      <c r="T554" s="186">
        <f>S554*H554</f>
        <v>0</v>
      </c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R554" s="187" t="s">
        <v>296</v>
      </c>
      <c r="AT554" s="187" t="s">
        <v>147</v>
      </c>
      <c r="AU554" s="187" t="s">
        <v>87</v>
      </c>
      <c r="AY554" s="20" t="s">
        <v>144</v>
      </c>
      <c r="BE554" s="188">
        <f>IF(N554="základní",J554,0)</f>
        <v>0</v>
      </c>
      <c r="BF554" s="188">
        <f>IF(N554="snížená",J554,0)</f>
        <v>0</v>
      </c>
      <c r="BG554" s="188">
        <f>IF(N554="zákl. přenesená",J554,0)</f>
        <v>0</v>
      </c>
      <c r="BH554" s="188">
        <f>IF(N554="sníž. přenesená",J554,0)</f>
        <v>0</v>
      </c>
      <c r="BI554" s="188">
        <f>IF(N554="nulová",J554,0)</f>
        <v>0</v>
      </c>
      <c r="BJ554" s="20" t="s">
        <v>85</v>
      </c>
      <c r="BK554" s="188">
        <f>ROUND(I554*H554,2)</f>
        <v>0</v>
      </c>
      <c r="BL554" s="20" t="s">
        <v>296</v>
      </c>
      <c r="BM554" s="187" t="s">
        <v>891</v>
      </c>
    </row>
    <row r="555" spans="1:65" s="2" customFormat="1">
      <c r="A555" s="37"/>
      <c r="B555" s="38"/>
      <c r="C555" s="39"/>
      <c r="D555" s="189" t="s">
        <v>154</v>
      </c>
      <c r="E555" s="39"/>
      <c r="F555" s="190" t="s">
        <v>892</v>
      </c>
      <c r="G555" s="39"/>
      <c r="H555" s="39"/>
      <c r="I555" s="191"/>
      <c r="J555" s="39"/>
      <c r="K555" s="39"/>
      <c r="L555" s="42"/>
      <c r="M555" s="192"/>
      <c r="N555" s="193"/>
      <c r="O555" s="67"/>
      <c r="P555" s="67"/>
      <c r="Q555" s="67"/>
      <c r="R555" s="67"/>
      <c r="S555" s="67"/>
      <c r="T555" s="68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T555" s="20" t="s">
        <v>154</v>
      </c>
      <c r="AU555" s="20" t="s">
        <v>87</v>
      </c>
    </row>
    <row r="556" spans="1:65" s="15" customFormat="1">
      <c r="B556" s="217"/>
      <c r="C556" s="218"/>
      <c r="D556" s="196" t="s">
        <v>156</v>
      </c>
      <c r="E556" s="219" t="s">
        <v>19</v>
      </c>
      <c r="F556" s="220" t="s">
        <v>754</v>
      </c>
      <c r="G556" s="218"/>
      <c r="H556" s="219" t="s">
        <v>19</v>
      </c>
      <c r="I556" s="221"/>
      <c r="J556" s="218"/>
      <c r="K556" s="218"/>
      <c r="L556" s="222"/>
      <c r="M556" s="223"/>
      <c r="N556" s="224"/>
      <c r="O556" s="224"/>
      <c r="P556" s="224"/>
      <c r="Q556" s="224"/>
      <c r="R556" s="224"/>
      <c r="S556" s="224"/>
      <c r="T556" s="225"/>
      <c r="AT556" s="226" t="s">
        <v>156</v>
      </c>
      <c r="AU556" s="226" t="s">
        <v>87</v>
      </c>
      <c r="AV556" s="15" t="s">
        <v>85</v>
      </c>
      <c r="AW556" s="15" t="s">
        <v>37</v>
      </c>
      <c r="AX556" s="15" t="s">
        <v>77</v>
      </c>
      <c r="AY556" s="226" t="s">
        <v>144</v>
      </c>
    </row>
    <row r="557" spans="1:65" s="13" customFormat="1">
      <c r="B557" s="194"/>
      <c r="C557" s="195"/>
      <c r="D557" s="196" t="s">
        <v>156</v>
      </c>
      <c r="E557" s="197" t="s">
        <v>19</v>
      </c>
      <c r="F557" s="198" t="s">
        <v>893</v>
      </c>
      <c r="G557" s="195"/>
      <c r="H557" s="199">
        <v>1.1559999999999999</v>
      </c>
      <c r="I557" s="200"/>
      <c r="J557" s="195"/>
      <c r="K557" s="195"/>
      <c r="L557" s="201"/>
      <c r="M557" s="202"/>
      <c r="N557" s="203"/>
      <c r="O557" s="203"/>
      <c r="P557" s="203"/>
      <c r="Q557" s="203"/>
      <c r="R557" s="203"/>
      <c r="S557" s="203"/>
      <c r="T557" s="204"/>
      <c r="AT557" s="205" t="s">
        <v>156</v>
      </c>
      <c r="AU557" s="205" t="s">
        <v>87</v>
      </c>
      <c r="AV557" s="13" t="s">
        <v>87</v>
      </c>
      <c r="AW557" s="13" t="s">
        <v>37</v>
      </c>
      <c r="AX557" s="13" t="s">
        <v>77</v>
      </c>
      <c r="AY557" s="205" t="s">
        <v>144</v>
      </c>
    </row>
    <row r="558" spans="1:65" s="13" customFormat="1">
      <c r="B558" s="194"/>
      <c r="C558" s="195"/>
      <c r="D558" s="196" t="s">
        <v>156</v>
      </c>
      <c r="E558" s="197" t="s">
        <v>19</v>
      </c>
      <c r="F558" s="198" t="s">
        <v>894</v>
      </c>
      <c r="G558" s="195"/>
      <c r="H558" s="199">
        <v>1.1579999999999999</v>
      </c>
      <c r="I558" s="200"/>
      <c r="J558" s="195"/>
      <c r="K558" s="195"/>
      <c r="L558" s="201"/>
      <c r="M558" s="202"/>
      <c r="N558" s="203"/>
      <c r="O558" s="203"/>
      <c r="P558" s="203"/>
      <c r="Q558" s="203"/>
      <c r="R558" s="203"/>
      <c r="S558" s="203"/>
      <c r="T558" s="204"/>
      <c r="AT558" s="205" t="s">
        <v>156</v>
      </c>
      <c r="AU558" s="205" t="s">
        <v>87</v>
      </c>
      <c r="AV558" s="13" t="s">
        <v>87</v>
      </c>
      <c r="AW558" s="13" t="s">
        <v>37</v>
      </c>
      <c r="AX558" s="13" t="s">
        <v>77</v>
      </c>
      <c r="AY558" s="205" t="s">
        <v>144</v>
      </c>
    </row>
    <row r="559" spans="1:65" s="13" customFormat="1">
      <c r="B559" s="194"/>
      <c r="C559" s="195"/>
      <c r="D559" s="196" t="s">
        <v>156</v>
      </c>
      <c r="E559" s="197" t="s">
        <v>19</v>
      </c>
      <c r="F559" s="198" t="s">
        <v>895</v>
      </c>
      <c r="G559" s="195"/>
      <c r="H559" s="199">
        <v>1.1559999999999999</v>
      </c>
      <c r="I559" s="200"/>
      <c r="J559" s="195"/>
      <c r="K559" s="195"/>
      <c r="L559" s="201"/>
      <c r="M559" s="202"/>
      <c r="N559" s="203"/>
      <c r="O559" s="203"/>
      <c r="P559" s="203"/>
      <c r="Q559" s="203"/>
      <c r="R559" s="203"/>
      <c r="S559" s="203"/>
      <c r="T559" s="204"/>
      <c r="AT559" s="205" t="s">
        <v>156</v>
      </c>
      <c r="AU559" s="205" t="s">
        <v>87</v>
      </c>
      <c r="AV559" s="13" t="s">
        <v>87</v>
      </c>
      <c r="AW559" s="13" t="s">
        <v>37</v>
      </c>
      <c r="AX559" s="13" t="s">
        <v>77</v>
      </c>
      <c r="AY559" s="205" t="s">
        <v>144</v>
      </c>
    </row>
    <row r="560" spans="1:65" s="13" customFormat="1">
      <c r="B560" s="194"/>
      <c r="C560" s="195"/>
      <c r="D560" s="196" t="s">
        <v>156</v>
      </c>
      <c r="E560" s="197" t="s">
        <v>19</v>
      </c>
      <c r="F560" s="198" t="s">
        <v>896</v>
      </c>
      <c r="G560" s="195"/>
      <c r="H560" s="199">
        <v>1.1579999999999999</v>
      </c>
      <c r="I560" s="200"/>
      <c r="J560" s="195"/>
      <c r="K560" s="195"/>
      <c r="L560" s="201"/>
      <c r="M560" s="202"/>
      <c r="N560" s="203"/>
      <c r="O560" s="203"/>
      <c r="P560" s="203"/>
      <c r="Q560" s="203"/>
      <c r="R560" s="203"/>
      <c r="S560" s="203"/>
      <c r="T560" s="204"/>
      <c r="AT560" s="205" t="s">
        <v>156</v>
      </c>
      <c r="AU560" s="205" t="s">
        <v>87</v>
      </c>
      <c r="AV560" s="13" t="s">
        <v>87</v>
      </c>
      <c r="AW560" s="13" t="s">
        <v>37</v>
      </c>
      <c r="AX560" s="13" t="s">
        <v>77</v>
      </c>
      <c r="AY560" s="205" t="s">
        <v>144</v>
      </c>
    </row>
    <row r="561" spans="2:51" s="13" customFormat="1">
      <c r="B561" s="194"/>
      <c r="C561" s="195"/>
      <c r="D561" s="196" t="s">
        <v>156</v>
      </c>
      <c r="E561" s="197" t="s">
        <v>19</v>
      </c>
      <c r="F561" s="198" t="s">
        <v>897</v>
      </c>
      <c r="G561" s="195"/>
      <c r="H561" s="199">
        <v>1.1559999999999999</v>
      </c>
      <c r="I561" s="200"/>
      <c r="J561" s="195"/>
      <c r="K561" s="195"/>
      <c r="L561" s="201"/>
      <c r="M561" s="202"/>
      <c r="N561" s="203"/>
      <c r="O561" s="203"/>
      <c r="P561" s="203"/>
      <c r="Q561" s="203"/>
      <c r="R561" s="203"/>
      <c r="S561" s="203"/>
      <c r="T561" s="204"/>
      <c r="AT561" s="205" t="s">
        <v>156</v>
      </c>
      <c r="AU561" s="205" t="s">
        <v>87</v>
      </c>
      <c r="AV561" s="13" t="s">
        <v>87</v>
      </c>
      <c r="AW561" s="13" t="s">
        <v>37</v>
      </c>
      <c r="AX561" s="13" t="s">
        <v>77</v>
      </c>
      <c r="AY561" s="205" t="s">
        <v>144</v>
      </c>
    </row>
    <row r="562" spans="2:51" s="13" customFormat="1">
      <c r="B562" s="194"/>
      <c r="C562" s="195"/>
      <c r="D562" s="196" t="s">
        <v>156</v>
      </c>
      <c r="E562" s="197" t="s">
        <v>19</v>
      </c>
      <c r="F562" s="198" t="s">
        <v>898</v>
      </c>
      <c r="G562" s="195"/>
      <c r="H562" s="199">
        <v>1.1579999999999999</v>
      </c>
      <c r="I562" s="200"/>
      <c r="J562" s="195"/>
      <c r="K562" s="195"/>
      <c r="L562" s="201"/>
      <c r="M562" s="202"/>
      <c r="N562" s="203"/>
      <c r="O562" s="203"/>
      <c r="P562" s="203"/>
      <c r="Q562" s="203"/>
      <c r="R562" s="203"/>
      <c r="S562" s="203"/>
      <c r="T562" s="204"/>
      <c r="AT562" s="205" t="s">
        <v>156</v>
      </c>
      <c r="AU562" s="205" t="s">
        <v>87</v>
      </c>
      <c r="AV562" s="13" t="s">
        <v>87</v>
      </c>
      <c r="AW562" s="13" t="s">
        <v>37</v>
      </c>
      <c r="AX562" s="13" t="s">
        <v>77</v>
      </c>
      <c r="AY562" s="205" t="s">
        <v>144</v>
      </c>
    </row>
    <row r="563" spans="2:51" s="13" customFormat="1">
      <c r="B563" s="194"/>
      <c r="C563" s="195"/>
      <c r="D563" s="196" t="s">
        <v>156</v>
      </c>
      <c r="E563" s="197" t="s">
        <v>19</v>
      </c>
      <c r="F563" s="198" t="s">
        <v>899</v>
      </c>
      <c r="G563" s="195"/>
      <c r="H563" s="199">
        <v>1.1559999999999999</v>
      </c>
      <c r="I563" s="200"/>
      <c r="J563" s="195"/>
      <c r="K563" s="195"/>
      <c r="L563" s="201"/>
      <c r="M563" s="202"/>
      <c r="N563" s="203"/>
      <c r="O563" s="203"/>
      <c r="P563" s="203"/>
      <c r="Q563" s="203"/>
      <c r="R563" s="203"/>
      <c r="S563" s="203"/>
      <c r="T563" s="204"/>
      <c r="AT563" s="205" t="s">
        <v>156</v>
      </c>
      <c r="AU563" s="205" t="s">
        <v>87</v>
      </c>
      <c r="AV563" s="13" t="s">
        <v>87</v>
      </c>
      <c r="AW563" s="13" t="s">
        <v>37</v>
      </c>
      <c r="AX563" s="13" t="s">
        <v>77</v>
      </c>
      <c r="AY563" s="205" t="s">
        <v>144</v>
      </c>
    </row>
    <row r="564" spans="2:51" s="13" customFormat="1">
      <c r="B564" s="194"/>
      <c r="C564" s="195"/>
      <c r="D564" s="196" t="s">
        <v>156</v>
      </c>
      <c r="E564" s="197" t="s">
        <v>19</v>
      </c>
      <c r="F564" s="198" t="s">
        <v>900</v>
      </c>
      <c r="G564" s="195"/>
      <c r="H564" s="199">
        <v>1.1579999999999999</v>
      </c>
      <c r="I564" s="200"/>
      <c r="J564" s="195"/>
      <c r="K564" s="195"/>
      <c r="L564" s="201"/>
      <c r="M564" s="202"/>
      <c r="N564" s="203"/>
      <c r="O564" s="203"/>
      <c r="P564" s="203"/>
      <c r="Q564" s="203"/>
      <c r="R564" s="203"/>
      <c r="S564" s="203"/>
      <c r="T564" s="204"/>
      <c r="AT564" s="205" t="s">
        <v>156</v>
      </c>
      <c r="AU564" s="205" t="s">
        <v>87</v>
      </c>
      <c r="AV564" s="13" t="s">
        <v>87</v>
      </c>
      <c r="AW564" s="13" t="s">
        <v>37</v>
      </c>
      <c r="AX564" s="13" t="s">
        <v>77</v>
      </c>
      <c r="AY564" s="205" t="s">
        <v>144</v>
      </c>
    </row>
    <row r="565" spans="2:51" s="13" customFormat="1">
      <c r="B565" s="194"/>
      <c r="C565" s="195"/>
      <c r="D565" s="196" t="s">
        <v>156</v>
      </c>
      <c r="E565" s="197" t="s">
        <v>19</v>
      </c>
      <c r="F565" s="198" t="s">
        <v>901</v>
      </c>
      <c r="G565" s="195"/>
      <c r="H565" s="199">
        <v>1.1559999999999999</v>
      </c>
      <c r="I565" s="200"/>
      <c r="J565" s="195"/>
      <c r="K565" s="195"/>
      <c r="L565" s="201"/>
      <c r="M565" s="202"/>
      <c r="N565" s="203"/>
      <c r="O565" s="203"/>
      <c r="P565" s="203"/>
      <c r="Q565" s="203"/>
      <c r="R565" s="203"/>
      <c r="S565" s="203"/>
      <c r="T565" s="204"/>
      <c r="AT565" s="205" t="s">
        <v>156</v>
      </c>
      <c r="AU565" s="205" t="s">
        <v>87</v>
      </c>
      <c r="AV565" s="13" t="s">
        <v>87</v>
      </c>
      <c r="AW565" s="13" t="s">
        <v>37</v>
      </c>
      <c r="AX565" s="13" t="s">
        <v>77</v>
      </c>
      <c r="AY565" s="205" t="s">
        <v>144</v>
      </c>
    </row>
    <row r="566" spans="2:51" s="13" customFormat="1">
      <c r="B566" s="194"/>
      <c r="C566" s="195"/>
      <c r="D566" s="196" t="s">
        <v>156</v>
      </c>
      <c r="E566" s="197" t="s">
        <v>19</v>
      </c>
      <c r="F566" s="198" t="s">
        <v>902</v>
      </c>
      <c r="G566" s="195"/>
      <c r="H566" s="199">
        <v>1.1579999999999999</v>
      </c>
      <c r="I566" s="200"/>
      <c r="J566" s="195"/>
      <c r="K566" s="195"/>
      <c r="L566" s="201"/>
      <c r="M566" s="202"/>
      <c r="N566" s="203"/>
      <c r="O566" s="203"/>
      <c r="P566" s="203"/>
      <c r="Q566" s="203"/>
      <c r="R566" s="203"/>
      <c r="S566" s="203"/>
      <c r="T566" s="204"/>
      <c r="AT566" s="205" t="s">
        <v>156</v>
      </c>
      <c r="AU566" s="205" t="s">
        <v>87</v>
      </c>
      <c r="AV566" s="13" t="s">
        <v>87</v>
      </c>
      <c r="AW566" s="13" t="s">
        <v>37</v>
      </c>
      <c r="AX566" s="13" t="s">
        <v>77</v>
      </c>
      <c r="AY566" s="205" t="s">
        <v>144</v>
      </c>
    </row>
    <row r="567" spans="2:51" s="13" customFormat="1">
      <c r="B567" s="194"/>
      <c r="C567" s="195"/>
      <c r="D567" s="196" t="s">
        <v>156</v>
      </c>
      <c r="E567" s="197" t="s">
        <v>19</v>
      </c>
      <c r="F567" s="198" t="s">
        <v>903</v>
      </c>
      <c r="G567" s="195"/>
      <c r="H567" s="199">
        <v>1.1559999999999999</v>
      </c>
      <c r="I567" s="200"/>
      <c r="J567" s="195"/>
      <c r="K567" s="195"/>
      <c r="L567" s="201"/>
      <c r="M567" s="202"/>
      <c r="N567" s="203"/>
      <c r="O567" s="203"/>
      <c r="P567" s="203"/>
      <c r="Q567" s="203"/>
      <c r="R567" s="203"/>
      <c r="S567" s="203"/>
      <c r="T567" s="204"/>
      <c r="AT567" s="205" t="s">
        <v>156</v>
      </c>
      <c r="AU567" s="205" t="s">
        <v>87</v>
      </c>
      <c r="AV567" s="13" t="s">
        <v>87</v>
      </c>
      <c r="AW567" s="13" t="s">
        <v>37</v>
      </c>
      <c r="AX567" s="13" t="s">
        <v>77</v>
      </c>
      <c r="AY567" s="205" t="s">
        <v>144</v>
      </c>
    </row>
    <row r="568" spans="2:51" s="13" customFormat="1">
      <c r="B568" s="194"/>
      <c r="C568" s="195"/>
      <c r="D568" s="196" t="s">
        <v>156</v>
      </c>
      <c r="E568" s="197" t="s">
        <v>19</v>
      </c>
      <c r="F568" s="198" t="s">
        <v>904</v>
      </c>
      <c r="G568" s="195"/>
      <c r="H568" s="199">
        <v>1.1579999999999999</v>
      </c>
      <c r="I568" s="200"/>
      <c r="J568" s="195"/>
      <c r="K568" s="195"/>
      <c r="L568" s="201"/>
      <c r="M568" s="202"/>
      <c r="N568" s="203"/>
      <c r="O568" s="203"/>
      <c r="P568" s="203"/>
      <c r="Q568" s="203"/>
      <c r="R568" s="203"/>
      <c r="S568" s="203"/>
      <c r="T568" s="204"/>
      <c r="AT568" s="205" t="s">
        <v>156</v>
      </c>
      <c r="AU568" s="205" t="s">
        <v>87</v>
      </c>
      <c r="AV568" s="13" t="s">
        <v>87</v>
      </c>
      <c r="AW568" s="13" t="s">
        <v>37</v>
      </c>
      <c r="AX568" s="13" t="s">
        <v>77</v>
      </c>
      <c r="AY568" s="205" t="s">
        <v>144</v>
      </c>
    </row>
    <row r="569" spans="2:51" s="13" customFormat="1">
      <c r="B569" s="194"/>
      <c r="C569" s="195"/>
      <c r="D569" s="196" t="s">
        <v>156</v>
      </c>
      <c r="E569" s="197" t="s">
        <v>19</v>
      </c>
      <c r="F569" s="198" t="s">
        <v>905</v>
      </c>
      <c r="G569" s="195"/>
      <c r="H569" s="199">
        <v>1.0429999999999999</v>
      </c>
      <c r="I569" s="200"/>
      <c r="J569" s="195"/>
      <c r="K569" s="195"/>
      <c r="L569" s="201"/>
      <c r="M569" s="202"/>
      <c r="N569" s="203"/>
      <c r="O569" s="203"/>
      <c r="P569" s="203"/>
      <c r="Q569" s="203"/>
      <c r="R569" s="203"/>
      <c r="S569" s="203"/>
      <c r="T569" s="204"/>
      <c r="AT569" s="205" t="s">
        <v>156</v>
      </c>
      <c r="AU569" s="205" t="s">
        <v>87</v>
      </c>
      <c r="AV569" s="13" t="s">
        <v>87</v>
      </c>
      <c r="AW569" s="13" t="s">
        <v>37</v>
      </c>
      <c r="AX569" s="13" t="s">
        <v>77</v>
      </c>
      <c r="AY569" s="205" t="s">
        <v>144</v>
      </c>
    </row>
    <row r="570" spans="2:51" s="13" customFormat="1">
      <c r="B570" s="194"/>
      <c r="C570" s="195"/>
      <c r="D570" s="196" t="s">
        <v>156</v>
      </c>
      <c r="E570" s="197" t="s">
        <v>19</v>
      </c>
      <c r="F570" s="198" t="s">
        <v>906</v>
      </c>
      <c r="G570" s="195"/>
      <c r="H570" s="199">
        <v>1.1579999999999999</v>
      </c>
      <c r="I570" s="200"/>
      <c r="J570" s="195"/>
      <c r="K570" s="195"/>
      <c r="L570" s="201"/>
      <c r="M570" s="202"/>
      <c r="N570" s="203"/>
      <c r="O570" s="203"/>
      <c r="P570" s="203"/>
      <c r="Q570" s="203"/>
      <c r="R570" s="203"/>
      <c r="S570" s="203"/>
      <c r="T570" s="204"/>
      <c r="AT570" s="205" t="s">
        <v>156</v>
      </c>
      <c r="AU570" s="205" t="s">
        <v>87</v>
      </c>
      <c r="AV570" s="13" t="s">
        <v>87</v>
      </c>
      <c r="AW570" s="13" t="s">
        <v>37</v>
      </c>
      <c r="AX570" s="13" t="s">
        <v>77</v>
      </c>
      <c r="AY570" s="205" t="s">
        <v>144</v>
      </c>
    </row>
    <row r="571" spans="2:51" s="16" customFormat="1">
      <c r="B571" s="227"/>
      <c r="C571" s="228"/>
      <c r="D571" s="196" t="s">
        <v>156</v>
      </c>
      <c r="E571" s="229" t="s">
        <v>19</v>
      </c>
      <c r="F571" s="230" t="s">
        <v>442</v>
      </c>
      <c r="G571" s="228"/>
      <c r="H571" s="231">
        <v>16.085000000000001</v>
      </c>
      <c r="I571" s="232"/>
      <c r="J571" s="228"/>
      <c r="K571" s="228"/>
      <c r="L571" s="233"/>
      <c r="M571" s="234"/>
      <c r="N571" s="235"/>
      <c r="O571" s="235"/>
      <c r="P571" s="235"/>
      <c r="Q571" s="235"/>
      <c r="R571" s="235"/>
      <c r="S571" s="235"/>
      <c r="T571" s="236"/>
      <c r="AT571" s="237" t="s">
        <v>156</v>
      </c>
      <c r="AU571" s="237" t="s">
        <v>87</v>
      </c>
      <c r="AV571" s="16" t="s">
        <v>145</v>
      </c>
      <c r="AW571" s="16" t="s">
        <v>37</v>
      </c>
      <c r="AX571" s="16" t="s">
        <v>77</v>
      </c>
      <c r="AY571" s="237" t="s">
        <v>144</v>
      </c>
    </row>
    <row r="572" spans="2:51" s="15" customFormat="1">
      <c r="B572" s="217"/>
      <c r="C572" s="218"/>
      <c r="D572" s="196" t="s">
        <v>156</v>
      </c>
      <c r="E572" s="219" t="s">
        <v>19</v>
      </c>
      <c r="F572" s="220" t="s">
        <v>841</v>
      </c>
      <c r="G572" s="218"/>
      <c r="H572" s="219" t="s">
        <v>19</v>
      </c>
      <c r="I572" s="221"/>
      <c r="J572" s="218"/>
      <c r="K572" s="218"/>
      <c r="L572" s="222"/>
      <c r="M572" s="223"/>
      <c r="N572" s="224"/>
      <c r="O572" s="224"/>
      <c r="P572" s="224"/>
      <c r="Q572" s="224"/>
      <c r="R572" s="224"/>
      <c r="S572" s="224"/>
      <c r="T572" s="225"/>
      <c r="AT572" s="226" t="s">
        <v>156</v>
      </c>
      <c r="AU572" s="226" t="s">
        <v>87</v>
      </c>
      <c r="AV572" s="15" t="s">
        <v>85</v>
      </c>
      <c r="AW572" s="15" t="s">
        <v>37</v>
      </c>
      <c r="AX572" s="15" t="s">
        <v>77</v>
      </c>
      <c r="AY572" s="226" t="s">
        <v>144</v>
      </c>
    </row>
    <row r="573" spans="2:51" s="13" customFormat="1">
      <c r="B573" s="194"/>
      <c r="C573" s="195"/>
      <c r="D573" s="196" t="s">
        <v>156</v>
      </c>
      <c r="E573" s="197" t="s">
        <v>19</v>
      </c>
      <c r="F573" s="198" t="s">
        <v>843</v>
      </c>
      <c r="G573" s="195"/>
      <c r="H573" s="199">
        <v>2.12</v>
      </c>
      <c r="I573" s="200"/>
      <c r="J573" s="195"/>
      <c r="K573" s="195"/>
      <c r="L573" s="201"/>
      <c r="M573" s="202"/>
      <c r="N573" s="203"/>
      <c r="O573" s="203"/>
      <c r="P573" s="203"/>
      <c r="Q573" s="203"/>
      <c r="R573" s="203"/>
      <c r="S573" s="203"/>
      <c r="T573" s="204"/>
      <c r="AT573" s="205" t="s">
        <v>156</v>
      </c>
      <c r="AU573" s="205" t="s">
        <v>87</v>
      </c>
      <c r="AV573" s="13" t="s">
        <v>87</v>
      </c>
      <c r="AW573" s="13" t="s">
        <v>37</v>
      </c>
      <c r="AX573" s="13" t="s">
        <v>77</v>
      </c>
      <c r="AY573" s="205" t="s">
        <v>144</v>
      </c>
    </row>
    <row r="574" spans="2:51" s="13" customFormat="1">
      <c r="B574" s="194"/>
      <c r="C574" s="195"/>
      <c r="D574" s="196" t="s">
        <v>156</v>
      </c>
      <c r="E574" s="197" t="s">
        <v>19</v>
      </c>
      <c r="F574" s="198" t="s">
        <v>844</v>
      </c>
      <c r="G574" s="195"/>
      <c r="H574" s="199">
        <v>2.68</v>
      </c>
      <c r="I574" s="200"/>
      <c r="J574" s="195"/>
      <c r="K574" s="195"/>
      <c r="L574" s="201"/>
      <c r="M574" s="202"/>
      <c r="N574" s="203"/>
      <c r="O574" s="203"/>
      <c r="P574" s="203"/>
      <c r="Q574" s="203"/>
      <c r="R574" s="203"/>
      <c r="S574" s="203"/>
      <c r="T574" s="204"/>
      <c r="AT574" s="205" t="s">
        <v>156</v>
      </c>
      <c r="AU574" s="205" t="s">
        <v>87</v>
      </c>
      <c r="AV574" s="13" t="s">
        <v>87</v>
      </c>
      <c r="AW574" s="13" t="s">
        <v>37</v>
      </c>
      <c r="AX574" s="13" t="s">
        <v>77</v>
      </c>
      <c r="AY574" s="205" t="s">
        <v>144</v>
      </c>
    </row>
    <row r="575" spans="2:51" s="13" customFormat="1">
      <c r="B575" s="194"/>
      <c r="C575" s="195"/>
      <c r="D575" s="196" t="s">
        <v>156</v>
      </c>
      <c r="E575" s="197" t="s">
        <v>19</v>
      </c>
      <c r="F575" s="198" t="s">
        <v>845</v>
      </c>
      <c r="G575" s="195"/>
      <c r="H575" s="199">
        <v>2.12</v>
      </c>
      <c r="I575" s="200"/>
      <c r="J575" s="195"/>
      <c r="K575" s="195"/>
      <c r="L575" s="201"/>
      <c r="M575" s="202"/>
      <c r="N575" s="203"/>
      <c r="O575" s="203"/>
      <c r="P575" s="203"/>
      <c r="Q575" s="203"/>
      <c r="R575" s="203"/>
      <c r="S575" s="203"/>
      <c r="T575" s="204"/>
      <c r="AT575" s="205" t="s">
        <v>156</v>
      </c>
      <c r="AU575" s="205" t="s">
        <v>87</v>
      </c>
      <c r="AV575" s="13" t="s">
        <v>87</v>
      </c>
      <c r="AW575" s="13" t="s">
        <v>37</v>
      </c>
      <c r="AX575" s="13" t="s">
        <v>77</v>
      </c>
      <c r="AY575" s="205" t="s">
        <v>144</v>
      </c>
    </row>
    <row r="576" spans="2:51" s="13" customFormat="1">
      <c r="B576" s="194"/>
      <c r="C576" s="195"/>
      <c r="D576" s="196" t="s">
        <v>156</v>
      </c>
      <c r="E576" s="197" t="s">
        <v>19</v>
      </c>
      <c r="F576" s="198" t="s">
        <v>846</v>
      </c>
      <c r="G576" s="195"/>
      <c r="H576" s="199">
        <v>2.68</v>
      </c>
      <c r="I576" s="200"/>
      <c r="J576" s="195"/>
      <c r="K576" s="195"/>
      <c r="L576" s="201"/>
      <c r="M576" s="202"/>
      <c r="N576" s="203"/>
      <c r="O576" s="203"/>
      <c r="P576" s="203"/>
      <c r="Q576" s="203"/>
      <c r="R576" s="203"/>
      <c r="S576" s="203"/>
      <c r="T576" s="204"/>
      <c r="AT576" s="205" t="s">
        <v>156</v>
      </c>
      <c r="AU576" s="205" t="s">
        <v>87</v>
      </c>
      <c r="AV576" s="13" t="s">
        <v>87</v>
      </c>
      <c r="AW576" s="13" t="s">
        <v>37</v>
      </c>
      <c r="AX576" s="13" t="s">
        <v>77</v>
      </c>
      <c r="AY576" s="205" t="s">
        <v>144</v>
      </c>
    </row>
    <row r="577" spans="2:51" s="13" customFormat="1">
      <c r="B577" s="194"/>
      <c r="C577" s="195"/>
      <c r="D577" s="196" t="s">
        <v>156</v>
      </c>
      <c r="E577" s="197" t="s">
        <v>19</v>
      </c>
      <c r="F577" s="198" t="s">
        <v>847</v>
      </c>
      <c r="G577" s="195"/>
      <c r="H577" s="199">
        <v>2.25</v>
      </c>
      <c r="I577" s="200"/>
      <c r="J577" s="195"/>
      <c r="K577" s="195"/>
      <c r="L577" s="201"/>
      <c r="M577" s="202"/>
      <c r="N577" s="203"/>
      <c r="O577" s="203"/>
      <c r="P577" s="203"/>
      <c r="Q577" s="203"/>
      <c r="R577" s="203"/>
      <c r="S577" s="203"/>
      <c r="T577" s="204"/>
      <c r="AT577" s="205" t="s">
        <v>156</v>
      </c>
      <c r="AU577" s="205" t="s">
        <v>87</v>
      </c>
      <c r="AV577" s="13" t="s">
        <v>87</v>
      </c>
      <c r="AW577" s="13" t="s">
        <v>37</v>
      </c>
      <c r="AX577" s="13" t="s">
        <v>77</v>
      </c>
      <c r="AY577" s="205" t="s">
        <v>144</v>
      </c>
    </row>
    <row r="578" spans="2:51" s="13" customFormat="1">
      <c r="B578" s="194"/>
      <c r="C578" s="195"/>
      <c r="D578" s="196" t="s">
        <v>156</v>
      </c>
      <c r="E578" s="197" t="s">
        <v>19</v>
      </c>
      <c r="F578" s="198" t="s">
        <v>848</v>
      </c>
      <c r="G578" s="195"/>
      <c r="H578" s="199">
        <v>2.56</v>
      </c>
      <c r="I578" s="200"/>
      <c r="J578" s="195"/>
      <c r="K578" s="195"/>
      <c r="L578" s="201"/>
      <c r="M578" s="202"/>
      <c r="N578" s="203"/>
      <c r="O578" s="203"/>
      <c r="P578" s="203"/>
      <c r="Q578" s="203"/>
      <c r="R578" s="203"/>
      <c r="S578" s="203"/>
      <c r="T578" s="204"/>
      <c r="AT578" s="205" t="s">
        <v>156</v>
      </c>
      <c r="AU578" s="205" t="s">
        <v>87</v>
      </c>
      <c r="AV578" s="13" t="s">
        <v>87</v>
      </c>
      <c r="AW578" s="13" t="s">
        <v>37</v>
      </c>
      <c r="AX578" s="13" t="s">
        <v>77</v>
      </c>
      <c r="AY578" s="205" t="s">
        <v>144</v>
      </c>
    </row>
    <row r="579" spans="2:51" s="13" customFormat="1">
      <c r="B579" s="194"/>
      <c r="C579" s="195"/>
      <c r="D579" s="196" t="s">
        <v>156</v>
      </c>
      <c r="E579" s="197" t="s">
        <v>19</v>
      </c>
      <c r="F579" s="198" t="s">
        <v>849</v>
      </c>
      <c r="G579" s="195"/>
      <c r="H579" s="199">
        <v>2.2400000000000002</v>
      </c>
      <c r="I579" s="200"/>
      <c r="J579" s="195"/>
      <c r="K579" s="195"/>
      <c r="L579" s="201"/>
      <c r="M579" s="202"/>
      <c r="N579" s="203"/>
      <c r="O579" s="203"/>
      <c r="P579" s="203"/>
      <c r="Q579" s="203"/>
      <c r="R579" s="203"/>
      <c r="S579" s="203"/>
      <c r="T579" s="204"/>
      <c r="AT579" s="205" t="s">
        <v>156</v>
      </c>
      <c r="AU579" s="205" t="s">
        <v>87</v>
      </c>
      <c r="AV579" s="13" t="s">
        <v>87</v>
      </c>
      <c r="AW579" s="13" t="s">
        <v>37</v>
      </c>
      <c r="AX579" s="13" t="s">
        <v>77</v>
      </c>
      <c r="AY579" s="205" t="s">
        <v>144</v>
      </c>
    </row>
    <row r="580" spans="2:51" s="13" customFormat="1">
      <c r="B580" s="194"/>
      <c r="C580" s="195"/>
      <c r="D580" s="196" t="s">
        <v>156</v>
      </c>
      <c r="E580" s="197" t="s">
        <v>19</v>
      </c>
      <c r="F580" s="198" t="s">
        <v>850</v>
      </c>
      <c r="G580" s="195"/>
      <c r="H580" s="199">
        <v>2.54</v>
      </c>
      <c r="I580" s="200"/>
      <c r="J580" s="195"/>
      <c r="K580" s="195"/>
      <c r="L580" s="201"/>
      <c r="M580" s="202"/>
      <c r="N580" s="203"/>
      <c r="O580" s="203"/>
      <c r="P580" s="203"/>
      <c r="Q580" s="203"/>
      <c r="R580" s="203"/>
      <c r="S580" s="203"/>
      <c r="T580" s="204"/>
      <c r="AT580" s="205" t="s">
        <v>156</v>
      </c>
      <c r="AU580" s="205" t="s">
        <v>87</v>
      </c>
      <c r="AV580" s="13" t="s">
        <v>87</v>
      </c>
      <c r="AW580" s="13" t="s">
        <v>37</v>
      </c>
      <c r="AX580" s="13" t="s">
        <v>77</v>
      </c>
      <c r="AY580" s="205" t="s">
        <v>144</v>
      </c>
    </row>
    <row r="581" spans="2:51" s="13" customFormat="1">
      <c r="B581" s="194"/>
      <c r="C581" s="195"/>
      <c r="D581" s="196" t="s">
        <v>156</v>
      </c>
      <c r="E581" s="197" t="s">
        <v>19</v>
      </c>
      <c r="F581" s="198" t="s">
        <v>851</v>
      </c>
      <c r="G581" s="195"/>
      <c r="H581" s="199">
        <v>2.11</v>
      </c>
      <c r="I581" s="200"/>
      <c r="J581" s="195"/>
      <c r="K581" s="195"/>
      <c r="L581" s="201"/>
      <c r="M581" s="202"/>
      <c r="N581" s="203"/>
      <c r="O581" s="203"/>
      <c r="P581" s="203"/>
      <c r="Q581" s="203"/>
      <c r="R581" s="203"/>
      <c r="S581" s="203"/>
      <c r="T581" s="204"/>
      <c r="AT581" s="205" t="s">
        <v>156</v>
      </c>
      <c r="AU581" s="205" t="s">
        <v>87</v>
      </c>
      <c r="AV581" s="13" t="s">
        <v>87</v>
      </c>
      <c r="AW581" s="13" t="s">
        <v>37</v>
      </c>
      <c r="AX581" s="13" t="s">
        <v>77</v>
      </c>
      <c r="AY581" s="205" t="s">
        <v>144</v>
      </c>
    </row>
    <row r="582" spans="2:51" s="13" customFormat="1">
      <c r="B582" s="194"/>
      <c r="C582" s="195"/>
      <c r="D582" s="196" t="s">
        <v>156</v>
      </c>
      <c r="E582" s="197" t="s">
        <v>19</v>
      </c>
      <c r="F582" s="198" t="s">
        <v>852</v>
      </c>
      <c r="G582" s="195"/>
      <c r="H582" s="199">
        <v>2.65</v>
      </c>
      <c r="I582" s="200"/>
      <c r="J582" s="195"/>
      <c r="K582" s="195"/>
      <c r="L582" s="201"/>
      <c r="M582" s="202"/>
      <c r="N582" s="203"/>
      <c r="O582" s="203"/>
      <c r="P582" s="203"/>
      <c r="Q582" s="203"/>
      <c r="R582" s="203"/>
      <c r="S582" s="203"/>
      <c r="T582" s="204"/>
      <c r="AT582" s="205" t="s">
        <v>156</v>
      </c>
      <c r="AU582" s="205" t="s">
        <v>87</v>
      </c>
      <c r="AV582" s="13" t="s">
        <v>87</v>
      </c>
      <c r="AW582" s="13" t="s">
        <v>37</v>
      </c>
      <c r="AX582" s="13" t="s">
        <v>77</v>
      </c>
      <c r="AY582" s="205" t="s">
        <v>144</v>
      </c>
    </row>
    <row r="583" spans="2:51" s="13" customFormat="1">
      <c r="B583" s="194"/>
      <c r="C583" s="195"/>
      <c r="D583" s="196" t="s">
        <v>156</v>
      </c>
      <c r="E583" s="197" t="s">
        <v>19</v>
      </c>
      <c r="F583" s="198" t="s">
        <v>853</v>
      </c>
      <c r="G583" s="195"/>
      <c r="H583" s="199">
        <v>2.14</v>
      </c>
      <c r="I583" s="200"/>
      <c r="J583" s="195"/>
      <c r="K583" s="195"/>
      <c r="L583" s="201"/>
      <c r="M583" s="202"/>
      <c r="N583" s="203"/>
      <c r="O583" s="203"/>
      <c r="P583" s="203"/>
      <c r="Q583" s="203"/>
      <c r="R583" s="203"/>
      <c r="S583" s="203"/>
      <c r="T583" s="204"/>
      <c r="AT583" s="205" t="s">
        <v>156</v>
      </c>
      <c r="AU583" s="205" t="s">
        <v>87</v>
      </c>
      <c r="AV583" s="13" t="s">
        <v>87</v>
      </c>
      <c r="AW583" s="13" t="s">
        <v>37</v>
      </c>
      <c r="AX583" s="13" t="s">
        <v>77</v>
      </c>
      <c r="AY583" s="205" t="s">
        <v>144</v>
      </c>
    </row>
    <row r="584" spans="2:51" s="13" customFormat="1">
      <c r="B584" s="194"/>
      <c r="C584" s="195"/>
      <c r="D584" s="196" t="s">
        <v>156</v>
      </c>
      <c r="E584" s="197" t="s">
        <v>19</v>
      </c>
      <c r="F584" s="198" t="s">
        <v>854</v>
      </c>
      <c r="G584" s="195"/>
      <c r="H584" s="199">
        <v>2.67</v>
      </c>
      <c r="I584" s="200"/>
      <c r="J584" s="195"/>
      <c r="K584" s="195"/>
      <c r="L584" s="201"/>
      <c r="M584" s="202"/>
      <c r="N584" s="203"/>
      <c r="O584" s="203"/>
      <c r="P584" s="203"/>
      <c r="Q584" s="203"/>
      <c r="R584" s="203"/>
      <c r="S584" s="203"/>
      <c r="T584" s="204"/>
      <c r="AT584" s="205" t="s">
        <v>156</v>
      </c>
      <c r="AU584" s="205" t="s">
        <v>87</v>
      </c>
      <c r="AV584" s="13" t="s">
        <v>87</v>
      </c>
      <c r="AW584" s="13" t="s">
        <v>37</v>
      </c>
      <c r="AX584" s="13" t="s">
        <v>77</v>
      </c>
      <c r="AY584" s="205" t="s">
        <v>144</v>
      </c>
    </row>
    <row r="585" spans="2:51" s="13" customFormat="1">
      <c r="B585" s="194"/>
      <c r="C585" s="195"/>
      <c r="D585" s="196" t="s">
        <v>156</v>
      </c>
      <c r="E585" s="197" t="s">
        <v>19</v>
      </c>
      <c r="F585" s="198" t="s">
        <v>855</v>
      </c>
      <c r="G585" s="195"/>
      <c r="H585" s="199">
        <v>2.12</v>
      </c>
      <c r="I585" s="200"/>
      <c r="J585" s="195"/>
      <c r="K585" s="195"/>
      <c r="L585" s="201"/>
      <c r="M585" s="202"/>
      <c r="N585" s="203"/>
      <c r="O585" s="203"/>
      <c r="P585" s="203"/>
      <c r="Q585" s="203"/>
      <c r="R585" s="203"/>
      <c r="S585" s="203"/>
      <c r="T585" s="204"/>
      <c r="AT585" s="205" t="s">
        <v>156</v>
      </c>
      <c r="AU585" s="205" t="s">
        <v>87</v>
      </c>
      <c r="AV585" s="13" t="s">
        <v>87</v>
      </c>
      <c r="AW585" s="13" t="s">
        <v>37</v>
      </c>
      <c r="AX585" s="13" t="s">
        <v>77</v>
      </c>
      <c r="AY585" s="205" t="s">
        <v>144</v>
      </c>
    </row>
    <row r="586" spans="2:51" s="13" customFormat="1">
      <c r="B586" s="194"/>
      <c r="C586" s="195"/>
      <c r="D586" s="196" t="s">
        <v>156</v>
      </c>
      <c r="E586" s="197" t="s">
        <v>19</v>
      </c>
      <c r="F586" s="198" t="s">
        <v>856</v>
      </c>
      <c r="G586" s="195"/>
      <c r="H586" s="199">
        <v>2.69</v>
      </c>
      <c r="I586" s="200"/>
      <c r="J586" s="195"/>
      <c r="K586" s="195"/>
      <c r="L586" s="201"/>
      <c r="M586" s="202"/>
      <c r="N586" s="203"/>
      <c r="O586" s="203"/>
      <c r="P586" s="203"/>
      <c r="Q586" s="203"/>
      <c r="R586" s="203"/>
      <c r="S586" s="203"/>
      <c r="T586" s="204"/>
      <c r="AT586" s="205" t="s">
        <v>156</v>
      </c>
      <c r="AU586" s="205" t="s">
        <v>87</v>
      </c>
      <c r="AV586" s="13" t="s">
        <v>87</v>
      </c>
      <c r="AW586" s="13" t="s">
        <v>37</v>
      </c>
      <c r="AX586" s="13" t="s">
        <v>77</v>
      </c>
      <c r="AY586" s="205" t="s">
        <v>144</v>
      </c>
    </row>
    <row r="587" spans="2:51" s="13" customFormat="1">
      <c r="B587" s="194"/>
      <c r="C587" s="195"/>
      <c r="D587" s="196" t="s">
        <v>156</v>
      </c>
      <c r="E587" s="197" t="s">
        <v>19</v>
      </c>
      <c r="F587" s="198" t="s">
        <v>857</v>
      </c>
      <c r="G587" s="195"/>
      <c r="H587" s="199">
        <v>2.08</v>
      </c>
      <c r="I587" s="200"/>
      <c r="J587" s="195"/>
      <c r="K587" s="195"/>
      <c r="L587" s="201"/>
      <c r="M587" s="202"/>
      <c r="N587" s="203"/>
      <c r="O587" s="203"/>
      <c r="P587" s="203"/>
      <c r="Q587" s="203"/>
      <c r="R587" s="203"/>
      <c r="S587" s="203"/>
      <c r="T587" s="204"/>
      <c r="AT587" s="205" t="s">
        <v>156</v>
      </c>
      <c r="AU587" s="205" t="s">
        <v>87</v>
      </c>
      <c r="AV587" s="13" t="s">
        <v>87</v>
      </c>
      <c r="AW587" s="13" t="s">
        <v>37</v>
      </c>
      <c r="AX587" s="13" t="s">
        <v>77</v>
      </c>
      <c r="AY587" s="205" t="s">
        <v>144</v>
      </c>
    </row>
    <row r="588" spans="2:51" s="13" customFormat="1">
      <c r="B588" s="194"/>
      <c r="C588" s="195"/>
      <c r="D588" s="196" t="s">
        <v>156</v>
      </c>
      <c r="E588" s="197" t="s">
        <v>19</v>
      </c>
      <c r="F588" s="198" t="s">
        <v>858</v>
      </c>
      <c r="G588" s="195"/>
      <c r="H588" s="199">
        <v>2.68</v>
      </c>
      <c r="I588" s="200"/>
      <c r="J588" s="195"/>
      <c r="K588" s="195"/>
      <c r="L588" s="201"/>
      <c r="M588" s="202"/>
      <c r="N588" s="203"/>
      <c r="O588" s="203"/>
      <c r="P588" s="203"/>
      <c r="Q588" s="203"/>
      <c r="R588" s="203"/>
      <c r="S588" s="203"/>
      <c r="T588" s="204"/>
      <c r="AT588" s="205" t="s">
        <v>156</v>
      </c>
      <c r="AU588" s="205" t="s">
        <v>87</v>
      </c>
      <c r="AV588" s="13" t="s">
        <v>87</v>
      </c>
      <c r="AW588" s="13" t="s">
        <v>37</v>
      </c>
      <c r="AX588" s="13" t="s">
        <v>77</v>
      </c>
      <c r="AY588" s="205" t="s">
        <v>144</v>
      </c>
    </row>
    <row r="589" spans="2:51" s="13" customFormat="1">
      <c r="B589" s="194"/>
      <c r="C589" s="195"/>
      <c r="D589" s="196" t="s">
        <v>156</v>
      </c>
      <c r="E589" s="197" t="s">
        <v>19</v>
      </c>
      <c r="F589" s="198" t="s">
        <v>859</v>
      </c>
      <c r="G589" s="195"/>
      <c r="H589" s="199">
        <v>2.2400000000000002</v>
      </c>
      <c r="I589" s="200"/>
      <c r="J589" s="195"/>
      <c r="K589" s="195"/>
      <c r="L589" s="201"/>
      <c r="M589" s="202"/>
      <c r="N589" s="203"/>
      <c r="O589" s="203"/>
      <c r="P589" s="203"/>
      <c r="Q589" s="203"/>
      <c r="R589" s="203"/>
      <c r="S589" s="203"/>
      <c r="T589" s="204"/>
      <c r="AT589" s="205" t="s">
        <v>156</v>
      </c>
      <c r="AU589" s="205" t="s">
        <v>87</v>
      </c>
      <c r="AV589" s="13" t="s">
        <v>87</v>
      </c>
      <c r="AW589" s="13" t="s">
        <v>37</v>
      </c>
      <c r="AX589" s="13" t="s">
        <v>77</v>
      </c>
      <c r="AY589" s="205" t="s">
        <v>144</v>
      </c>
    </row>
    <row r="590" spans="2:51" s="13" customFormat="1">
      <c r="B590" s="194"/>
      <c r="C590" s="195"/>
      <c r="D590" s="196" t="s">
        <v>156</v>
      </c>
      <c r="E590" s="197" t="s">
        <v>19</v>
      </c>
      <c r="F590" s="198" t="s">
        <v>860</v>
      </c>
      <c r="G590" s="195"/>
      <c r="H590" s="199">
        <v>2.56</v>
      </c>
      <c r="I590" s="200"/>
      <c r="J590" s="195"/>
      <c r="K590" s="195"/>
      <c r="L590" s="201"/>
      <c r="M590" s="202"/>
      <c r="N590" s="203"/>
      <c r="O590" s="203"/>
      <c r="P590" s="203"/>
      <c r="Q590" s="203"/>
      <c r="R590" s="203"/>
      <c r="S590" s="203"/>
      <c r="T590" s="204"/>
      <c r="AT590" s="205" t="s">
        <v>156</v>
      </c>
      <c r="AU590" s="205" t="s">
        <v>87</v>
      </c>
      <c r="AV590" s="13" t="s">
        <v>87</v>
      </c>
      <c r="AW590" s="13" t="s">
        <v>37</v>
      </c>
      <c r="AX590" s="13" t="s">
        <v>77</v>
      </c>
      <c r="AY590" s="205" t="s">
        <v>144</v>
      </c>
    </row>
    <row r="591" spans="2:51" s="13" customFormat="1">
      <c r="B591" s="194"/>
      <c r="C591" s="195"/>
      <c r="D591" s="196" t="s">
        <v>156</v>
      </c>
      <c r="E591" s="197" t="s">
        <v>19</v>
      </c>
      <c r="F591" s="198" t="s">
        <v>861</v>
      </c>
      <c r="G591" s="195"/>
      <c r="H591" s="199">
        <v>2.2799999999999998</v>
      </c>
      <c r="I591" s="200"/>
      <c r="J591" s="195"/>
      <c r="K591" s="195"/>
      <c r="L591" s="201"/>
      <c r="M591" s="202"/>
      <c r="N591" s="203"/>
      <c r="O591" s="203"/>
      <c r="P591" s="203"/>
      <c r="Q591" s="203"/>
      <c r="R591" s="203"/>
      <c r="S591" s="203"/>
      <c r="T591" s="204"/>
      <c r="AT591" s="205" t="s">
        <v>156</v>
      </c>
      <c r="AU591" s="205" t="s">
        <v>87</v>
      </c>
      <c r="AV591" s="13" t="s">
        <v>87</v>
      </c>
      <c r="AW591" s="13" t="s">
        <v>37</v>
      </c>
      <c r="AX591" s="13" t="s">
        <v>77</v>
      </c>
      <c r="AY591" s="205" t="s">
        <v>144</v>
      </c>
    </row>
    <row r="592" spans="2:51" s="13" customFormat="1">
      <c r="B592" s="194"/>
      <c r="C592" s="195"/>
      <c r="D592" s="196" t="s">
        <v>156</v>
      </c>
      <c r="E592" s="197" t="s">
        <v>19</v>
      </c>
      <c r="F592" s="198" t="s">
        <v>862</v>
      </c>
      <c r="G592" s="195"/>
      <c r="H592" s="199">
        <v>2.5499999999999998</v>
      </c>
      <c r="I592" s="200"/>
      <c r="J592" s="195"/>
      <c r="K592" s="195"/>
      <c r="L592" s="201"/>
      <c r="M592" s="202"/>
      <c r="N592" s="203"/>
      <c r="O592" s="203"/>
      <c r="P592" s="203"/>
      <c r="Q592" s="203"/>
      <c r="R592" s="203"/>
      <c r="S592" s="203"/>
      <c r="T592" s="204"/>
      <c r="AT592" s="205" t="s">
        <v>156</v>
      </c>
      <c r="AU592" s="205" t="s">
        <v>87</v>
      </c>
      <c r="AV592" s="13" t="s">
        <v>87</v>
      </c>
      <c r="AW592" s="13" t="s">
        <v>37</v>
      </c>
      <c r="AX592" s="13" t="s">
        <v>77</v>
      </c>
      <c r="AY592" s="205" t="s">
        <v>144</v>
      </c>
    </row>
    <row r="593" spans="1:65" s="13" customFormat="1">
      <c r="B593" s="194"/>
      <c r="C593" s="195"/>
      <c r="D593" s="196" t="s">
        <v>156</v>
      </c>
      <c r="E593" s="197" t="s">
        <v>19</v>
      </c>
      <c r="F593" s="198" t="s">
        <v>863</v>
      </c>
      <c r="G593" s="195"/>
      <c r="H593" s="199">
        <v>2.5099999999999998</v>
      </c>
      <c r="I593" s="200"/>
      <c r="J593" s="195"/>
      <c r="K593" s="195"/>
      <c r="L593" s="201"/>
      <c r="M593" s="202"/>
      <c r="N593" s="203"/>
      <c r="O593" s="203"/>
      <c r="P593" s="203"/>
      <c r="Q593" s="203"/>
      <c r="R593" s="203"/>
      <c r="S593" s="203"/>
      <c r="T593" s="204"/>
      <c r="AT593" s="205" t="s">
        <v>156</v>
      </c>
      <c r="AU593" s="205" t="s">
        <v>87</v>
      </c>
      <c r="AV593" s="13" t="s">
        <v>87</v>
      </c>
      <c r="AW593" s="13" t="s">
        <v>37</v>
      </c>
      <c r="AX593" s="13" t="s">
        <v>77</v>
      </c>
      <c r="AY593" s="205" t="s">
        <v>144</v>
      </c>
    </row>
    <row r="594" spans="1:65" s="13" customFormat="1">
      <c r="B594" s="194"/>
      <c r="C594" s="195"/>
      <c r="D594" s="196" t="s">
        <v>156</v>
      </c>
      <c r="E594" s="197" t="s">
        <v>19</v>
      </c>
      <c r="F594" s="198" t="s">
        <v>864</v>
      </c>
      <c r="G594" s="195"/>
      <c r="H594" s="199">
        <v>2.4900000000000002</v>
      </c>
      <c r="I594" s="200"/>
      <c r="J594" s="195"/>
      <c r="K594" s="195"/>
      <c r="L594" s="201"/>
      <c r="M594" s="202"/>
      <c r="N594" s="203"/>
      <c r="O594" s="203"/>
      <c r="P594" s="203"/>
      <c r="Q594" s="203"/>
      <c r="R594" s="203"/>
      <c r="S594" s="203"/>
      <c r="T594" s="204"/>
      <c r="AT594" s="205" t="s">
        <v>156</v>
      </c>
      <c r="AU594" s="205" t="s">
        <v>87</v>
      </c>
      <c r="AV594" s="13" t="s">
        <v>87</v>
      </c>
      <c r="AW594" s="13" t="s">
        <v>37</v>
      </c>
      <c r="AX594" s="13" t="s">
        <v>77</v>
      </c>
      <c r="AY594" s="205" t="s">
        <v>144</v>
      </c>
    </row>
    <row r="595" spans="1:65" s="13" customFormat="1">
      <c r="B595" s="194"/>
      <c r="C595" s="195"/>
      <c r="D595" s="196" t="s">
        <v>156</v>
      </c>
      <c r="E595" s="197" t="s">
        <v>19</v>
      </c>
      <c r="F595" s="198" t="s">
        <v>865</v>
      </c>
      <c r="G595" s="195"/>
      <c r="H595" s="199">
        <v>2.14</v>
      </c>
      <c r="I595" s="200"/>
      <c r="J595" s="195"/>
      <c r="K595" s="195"/>
      <c r="L595" s="201"/>
      <c r="M595" s="202"/>
      <c r="N595" s="203"/>
      <c r="O595" s="203"/>
      <c r="P595" s="203"/>
      <c r="Q595" s="203"/>
      <c r="R595" s="203"/>
      <c r="S595" s="203"/>
      <c r="T595" s="204"/>
      <c r="AT595" s="205" t="s">
        <v>156</v>
      </c>
      <c r="AU595" s="205" t="s">
        <v>87</v>
      </c>
      <c r="AV595" s="13" t="s">
        <v>87</v>
      </c>
      <c r="AW595" s="13" t="s">
        <v>37</v>
      </c>
      <c r="AX595" s="13" t="s">
        <v>77</v>
      </c>
      <c r="AY595" s="205" t="s">
        <v>144</v>
      </c>
    </row>
    <row r="596" spans="1:65" s="13" customFormat="1">
      <c r="B596" s="194"/>
      <c r="C596" s="195"/>
      <c r="D596" s="196" t="s">
        <v>156</v>
      </c>
      <c r="E596" s="197" t="s">
        <v>19</v>
      </c>
      <c r="F596" s="198" t="s">
        <v>866</v>
      </c>
      <c r="G596" s="195"/>
      <c r="H596" s="199">
        <v>2.67</v>
      </c>
      <c r="I596" s="200"/>
      <c r="J596" s="195"/>
      <c r="K596" s="195"/>
      <c r="L596" s="201"/>
      <c r="M596" s="202"/>
      <c r="N596" s="203"/>
      <c r="O596" s="203"/>
      <c r="P596" s="203"/>
      <c r="Q596" s="203"/>
      <c r="R596" s="203"/>
      <c r="S596" s="203"/>
      <c r="T596" s="204"/>
      <c r="AT596" s="205" t="s">
        <v>156</v>
      </c>
      <c r="AU596" s="205" t="s">
        <v>87</v>
      </c>
      <c r="AV596" s="13" t="s">
        <v>87</v>
      </c>
      <c r="AW596" s="13" t="s">
        <v>37</v>
      </c>
      <c r="AX596" s="13" t="s">
        <v>77</v>
      </c>
      <c r="AY596" s="205" t="s">
        <v>144</v>
      </c>
    </row>
    <row r="597" spans="1:65" s="13" customFormat="1">
      <c r="B597" s="194"/>
      <c r="C597" s="195"/>
      <c r="D597" s="196" t="s">
        <v>156</v>
      </c>
      <c r="E597" s="197" t="s">
        <v>19</v>
      </c>
      <c r="F597" s="198" t="s">
        <v>868</v>
      </c>
      <c r="G597" s="195"/>
      <c r="H597" s="199">
        <v>2.42</v>
      </c>
      <c r="I597" s="200"/>
      <c r="J597" s="195"/>
      <c r="K597" s="195"/>
      <c r="L597" s="201"/>
      <c r="M597" s="202"/>
      <c r="N597" s="203"/>
      <c r="O597" s="203"/>
      <c r="P597" s="203"/>
      <c r="Q597" s="203"/>
      <c r="R597" s="203"/>
      <c r="S597" s="203"/>
      <c r="T597" s="204"/>
      <c r="AT597" s="205" t="s">
        <v>156</v>
      </c>
      <c r="AU597" s="205" t="s">
        <v>87</v>
      </c>
      <c r="AV597" s="13" t="s">
        <v>87</v>
      </c>
      <c r="AW597" s="13" t="s">
        <v>37</v>
      </c>
      <c r="AX597" s="13" t="s">
        <v>77</v>
      </c>
      <c r="AY597" s="205" t="s">
        <v>144</v>
      </c>
    </row>
    <row r="598" spans="1:65" s="13" customFormat="1">
      <c r="B598" s="194"/>
      <c r="C598" s="195"/>
      <c r="D598" s="196" t="s">
        <v>156</v>
      </c>
      <c r="E598" s="197" t="s">
        <v>19</v>
      </c>
      <c r="F598" s="198" t="s">
        <v>869</v>
      </c>
      <c r="G598" s="195"/>
      <c r="H598" s="199">
        <v>2.27</v>
      </c>
      <c r="I598" s="200"/>
      <c r="J598" s="195"/>
      <c r="K598" s="195"/>
      <c r="L598" s="201"/>
      <c r="M598" s="202"/>
      <c r="N598" s="203"/>
      <c r="O598" s="203"/>
      <c r="P598" s="203"/>
      <c r="Q598" s="203"/>
      <c r="R598" s="203"/>
      <c r="S598" s="203"/>
      <c r="T598" s="204"/>
      <c r="AT598" s="205" t="s">
        <v>156</v>
      </c>
      <c r="AU598" s="205" t="s">
        <v>87</v>
      </c>
      <c r="AV598" s="13" t="s">
        <v>87</v>
      </c>
      <c r="AW598" s="13" t="s">
        <v>37</v>
      </c>
      <c r="AX598" s="13" t="s">
        <v>77</v>
      </c>
      <c r="AY598" s="205" t="s">
        <v>144</v>
      </c>
    </row>
    <row r="599" spans="1:65" s="13" customFormat="1">
      <c r="B599" s="194"/>
      <c r="C599" s="195"/>
      <c r="D599" s="196" t="s">
        <v>156</v>
      </c>
      <c r="E599" s="197" t="s">
        <v>19</v>
      </c>
      <c r="F599" s="198" t="s">
        <v>870</v>
      </c>
      <c r="G599" s="195"/>
      <c r="H599" s="199">
        <v>2.46</v>
      </c>
      <c r="I599" s="200"/>
      <c r="J599" s="195"/>
      <c r="K599" s="195"/>
      <c r="L599" s="201"/>
      <c r="M599" s="202"/>
      <c r="N599" s="203"/>
      <c r="O599" s="203"/>
      <c r="P599" s="203"/>
      <c r="Q599" s="203"/>
      <c r="R599" s="203"/>
      <c r="S599" s="203"/>
      <c r="T599" s="204"/>
      <c r="AT599" s="205" t="s">
        <v>156</v>
      </c>
      <c r="AU599" s="205" t="s">
        <v>87</v>
      </c>
      <c r="AV599" s="13" t="s">
        <v>87</v>
      </c>
      <c r="AW599" s="13" t="s">
        <v>37</v>
      </c>
      <c r="AX599" s="13" t="s">
        <v>77</v>
      </c>
      <c r="AY599" s="205" t="s">
        <v>144</v>
      </c>
    </row>
    <row r="600" spans="1:65" s="16" customFormat="1">
      <c r="B600" s="227"/>
      <c r="C600" s="228"/>
      <c r="D600" s="196" t="s">
        <v>156</v>
      </c>
      <c r="E600" s="229" t="s">
        <v>19</v>
      </c>
      <c r="F600" s="230" t="s">
        <v>442</v>
      </c>
      <c r="G600" s="228"/>
      <c r="H600" s="231">
        <v>64.92</v>
      </c>
      <c r="I600" s="232"/>
      <c r="J600" s="228"/>
      <c r="K600" s="228"/>
      <c r="L600" s="233"/>
      <c r="M600" s="234"/>
      <c r="N600" s="235"/>
      <c r="O600" s="235"/>
      <c r="P600" s="235"/>
      <c r="Q600" s="235"/>
      <c r="R600" s="235"/>
      <c r="S600" s="235"/>
      <c r="T600" s="236"/>
      <c r="AT600" s="237" t="s">
        <v>156</v>
      </c>
      <c r="AU600" s="237" t="s">
        <v>87</v>
      </c>
      <c r="AV600" s="16" t="s">
        <v>145</v>
      </c>
      <c r="AW600" s="16" t="s">
        <v>37</v>
      </c>
      <c r="AX600" s="16" t="s">
        <v>77</v>
      </c>
      <c r="AY600" s="237" t="s">
        <v>144</v>
      </c>
    </row>
    <row r="601" spans="1:65" s="14" customFormat="1">
      <c r="B601" s="206"/>
      <c r="C601" s="207"/>
      <c r="D601" s="196" t="s">
        <v>156</v>
      </c>
      <c r="E601" s="208" t="s">
        <v>19</v>
      </c>
      <c r="F601" s="209" t="s">
        <v>158</v>
      </c>
      <c r="G601" s="207"/>
      <c r="H601" s="210">
        <v>81.004999999999995</v>
      </c>
      <c r="I601" s="211"/>
      <c r="J601" s="207"/>
      <c r="K601" s="207"/>
      <c r="L601" s="212"/>
      <c r="M601" s="213"/>
      <c r="N601" s="214"/>
      <c r="O601" s="214"/>
      <c r="P601" s="214"/>
      <c r="Q601" s="214"/>
      <c r="R601" s="214"/>
      <c r="S601" s="214"/>
      <c r="T601" s="215"/>
      <c r="AT601" s="216" t="s">
        <v>156</v>
      </c>
      <c r="AU601" s="216" t="s">
        <v>87</v>
      </c>
      <c r="AV601" s="14" t="s">
        <v>152</v>
      </c>
      <c r="AW601" s="14" t="s">
        <v>37</v>
      </c>
      <c r="AX601" s="14" t="s">
        <v>85</v>
      </c>
      <c r="AY601" s="216" t="s">
        <v>144</v>
      </c>
    </row>
    <row r="602" spans="1:65" s="2" customFormat="1" ht="37.9" customHeight="1">
      <c r="A602" s="37"/>
      <c r="B602" s="38"/>
      <c r="C602" s="176" t="s">
        <v>445</v>
      </c>
      <c r="D602" s="176" t="s">
        <v>147</v>
      </c>
      <c r="E602" s="177" t="s">
        <v>907</v>
      </c>
      <c r="F602" s="178" t="s">
        <v>908</v>
      </c>
      <c r="G602" s="179" t="s">
        <v>172</v>
      </c>
      <c r="H602" s="180">
        <v>136.08500000000001</v>
      </c>
      <c r="I602" s="181"/>
      <c r="J602" s="182">
        <f>ROUND(I602*H602,2)</f>
        <v>0</v>
      </c>
      <c r="K602" s="178" t="s">
        <v>151</v>
      </c>
      <c r="L602" s="42"/>
      <c r="M602" s="183" t="s">
        <v>19</v>
      </c>
      <c r="N602" s="184" t="s">
        <v>48</v>
      </c>
      <c r="O602" s="67"/>
      <c r="P602" s="185">
        <f>O602*H602</f>
        <v>0</v>
      </c>
      <c r="Q602" s="185">
        <v>1E-4</v>
      </c>
      <c r="R602" s="185">
        <f>Q602*H602</f>
        <v>1.3608500000000001E-2</v>
      </c>
      <c r="S602" s="185">
        <v>0</v>
      </c>
      <c r="T602" s="186">
        <f>S602*H602</f>
        <v>0</v>
      </c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R602" s="187" t="s">
        <v>296</v>
      </c>
      <c r="AT602" s="187" t="s">
        <v>147</v>
      </c>
      <c r="AU602" s="187" t="s">
        <v>87</v>
      </c>
      <c r="AY602" s="20" t="s">
        <v>144</v>
      </c>
      <c r="BE602" s="188">
        <f>IF(N602="základní",J602,0)</f>
        <v>0</v>
      </c>
      <c r="BF602" s="188">
        <f>IF(N602="snížená",J602,0)</f>
        <v>0</v>
      </c>
      <c r="BG602" s="188">
        <f>IF(N602="zákl. přenesená",J602,0)</f>
        <v>0</v>
      </c>
      <c r="BH602" s="188">
        <f>IF(N602="sníž. přenesená",J602,0)</f>
        <v>0</v>
      </c>
      <c r="BI602" s="188">
        <f>IF(N602="nulová",J602,0)</f>
        <v>0</v>
      </c>
      <c r="BJ602" s="20" t="s">
        <v>85</v>
      </c>
      <c r="BK602" s="188">
        <f>ROUND(I602*H602,2)</f>
        <v>0</v>
      </c>
      <c r="BL602" s="20" t="s">
        <v>296</v>
      </c>
      <c r="BM602" s="187" t="s">
        <v>909</v>
      </c>
    </row>
    <row r="603" spans="1:65" s="2" customFormat="1">
      <c r="A603" s="37"/>
      <c r="B603" s="38"/>
      <c r="C603" s="39"/>
      <c r="D603" s="189" t="s">
        <v>154</v>
      </c>
      <c r="E603" s="39"/>
      <c r="F603" s="190" t="s">
        <v>910</v>
      </c>
      <c r="G603" s="39"/>
      <c r="H603" s="39"/>
      <c r="I603" s="191"/>
      <c r="J603" s="39"/>
      <c r="K603" s="39"/>
      <c r="L603" s="42"/>
      <c r="M603" s="192"/>
      <c r="N603" s="193"/>
      <c r="O603" s="67"/>
      <c r="P603" s="67"/>
      <c r="Q603" s="67"/>
      <c r="R603" s="67"/>
      <c r="S603" s="67"/>
      <c r="T603" s="68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T603" s="20" t="s">
        <v>154</v>
      </c>
      <c r="AU603" s="20" t="s">
        <v>87</v>
      </c>
    </row>
    <row r="604" spans="1:65" s="15" customFormat="1">
      <c r="B604" s="217"/>
      <c r="C604" s="218"/>
      <c r="D604" s="196" t="s">
        <v>156</v>
      </c>
      <c r="E604" s="219" t="s">
        <v>19</v>
      </c>
      <c r="F604" s="220" t="s">
        <v>754</v>
      </c>
      <c r="G604" s="218"/>
      <c r="H604" s="219" t="s">
        <v>19</v>
      </c>
      <c r="I604" s="221"/>
      <c r="J604" s="218"/>
      <c r="K604" s="218"/>
      <c r="L604" s="222"/>
      <c r="M604" s="223"/>
      <c r="N604" s="224"/>
      <c r="O604" s="224"/>
      <c r="P604" s="224"/>
      <c r="Q604" s="224"/>
      <c r="R604" s="224"/>
      <c r="S604" s="224"/>
      <c r="T604" s="225"/>
      <c r="AT604" s="226" t="s">
        <v>156</v>
      </c>
      <c r="AU604" s="226" t="s">
        <v>87</v>
      </c>
      <c r="AV604" s="15" t="s">
        <v>85</v>
      </c>
      <c r="AW604" s="15" t="s">
        <v>37</v>
      </c>
      <c r="AX604" s="15" t="s">
        <v>77</v>
      </c>
      <c r="AY604" s="226" t="s">
        <v>144</v>
      </c>
    </row>
    <row r="605" spans="1:65" s="13" customFormat="1">
      <c r="B605" s="194"/>
      <c r="C605" s="195"/>
      <c r="D605" s="196" t="s">
        <v>156</v>
      </c>
      <c r="E605" s="197" t="s">
        <v>19</v>
      </c>
      <c r="F605" s="198" t="s">
        <v>893</v>
      </c>
      <c r="G605" s="195"/>
      <c r="H605" s="199">
        <v>1.1559999999999999</v>
      </c>
      <c r="I605" s="200"/>
      <c r="J605" s="195"/>
      <c r="K605" s="195"/>
      <c r="L605" s="201"/>
      <c r="M605" s="202"/>
      <c r="N605" s="203"/>
      <c r="O605" s="203"/>
      <c r="P605" s="203"/>
      <c r="Q605" s="203"/>
      <c r="R605" s="203"/>
      <c r="S605" s="203"/>
      <c r="T605" s="204"/>
      <c r="AT605" s="205" t="s">
        <v>156</v>
      </c>
      <c r="AU605" s="205" t="s">
        <v>87</v>
      </c>
      <c r="AV605" s="13" t="s">
        <v>87</v>
      </c>
      <c r="AW605" s="13" t="s">
        <v>37</v>
      </c>
      <c r="AX605" s="13" t="s">
        <v>77</v>
      </c>
      <c r="AY605" s="205" t="s">
        <v>144</v>
      </c>
    </row>
    <row r="606" spans="1:65" s="13" customFormat="1">
      <c r="B606" s="194"/>
      <c r="C606" s="195"/>
      <c r="D606" s="196" t="s">
        <v>156</v>
      </c>
      <c r="E606" s="197" t="s">
        <v>19</v>
      </c>
      <c r="F606" s="198" t="s">
        <v>894</v>
      </c>
      <c r="G606" s="195"/>
      <c r="H606" s="199">
        <v>1.1579999999999999</v>
      </c>
      <c r="I606" s="200"/>
      <c r="J606" s="195"/>
      <c r="K606" s="195"/>
      <c r="L606" s="201"/>
      <c r="M606" s="202"/>
      <c r="N606" s="203"/>
      <c r="O606" s="203"/>
      <c r="P606" s="203"/>
      <c r="Q606" s="203"/>
      <c r="R606" s="203"/>
      <c r="S606" s="203"/>
      <c r="T606" s="204"/>
      <c r="AT606" s="205" t="s">
        <v>156</v>
      </c>
      <c r="AU606" s="205" t="s">
        <v>87</v>
      </c>
      <c r="AV606" s="13" t="s">
        <v>87</v>
      </c>
      <c r="AW606" s="13" t="s">
        <v>37</v>
      </c>
      <c r="AX606" s="13" t="s">
        <v>77</v>
      </c>
      <c r="AY606" s="205" t="s">
        <v>144</v>
      </c>
    </row>
    <row r="607" spans="1:65" s="13" customFormat="1">
      <c r="B607" s="194"/>
      <c r="C607" s="195"/>
      <c r="D607" s="196" t="s">
        <v>156</v>
      </c>
      <c r="E607" s="197" t="s">
        <v>19</v>
      </c>
      <c r="F607" s="198" t="s">
        <v>895</v>
      </c>
      <c r="G607" s="195"/>
      <c r="H607" s="199">
        <v>1.1559999999999999</v>
      </c>
      <c r="I607" s="200"/>
      <c r="J607" s="195"/>
      <c r="K607" s="195"/>
      <c r="L607" s="201"/>
      <c r="M607" s="202"/>
      <c r="N607" s="203"/>
      <c r="O607" s="203"/>
      <c r="P607" s="203"/>
      <c r="Q607" s="203"/>
      <c r="R607" s="203"/>
      <c r="S607" s="203"/>
      <c r="T607" s="204"/>
      <c r="AT607" s="205" t="s">
        <v>156</v>
      </c>
      <c r="AU607" s="205" t="s">
        <v>87</v>
      </c>
      <c r="AV607" s="13" t="s">
        <v>87</v>
      </c>
      <c r="AW607" s="13" t="s">
        <v>37</v>
      </c>
      <c r="AX607" s="13" t="s">
        <v>77</v>
      </c>
      <c r="AY607" s="205" t="s">
        <v>144</v>
      </c>
    </row>
    <row r="608" spans="1:65" s="13" customFormat="1">
      <c r="B608" s="194"/>
      <c r="C608" s="195"/>
      <c r="D608" s="196" t="s">
        <v>156</v>
      </c>
      <c r="E608" s="197" t="s">
        <v>19</v>
      </c>
      <c r="F608" s="198" t="s">
        <v>896</v>
      </c>
      <c r="G608" s="195"/>
      <c r="H608" s="199">
        <v>1.1579999999999999</v>
      </c>
      <c r="I608" s="200"/>
      <c r="J608" s="195"/>
      <c r="K608" s="195"/>
      <c r="L608" s="201"/>
      <c r="M608" s="202"/>
      <c r="N608" s="203"/>
      <c r="O608" s="203"/>
      <c r="P608" s="203"/>
      <c r="Q608" s="203"/>
      <c r="R608" s="203"/>
      <c r="S608" s="203"/>
      <c r="T608" s="204"/>
      <c r="AT608" s="205" t="s">
        <v>156</v>
      </c>
      <c r="AU608" s="205" t="s">
        <v>87</v>
      </c>
      <c r="AV608" s="13" t="s">
        <v>87</v>
      </c>
      <c r="AW608" s="13" t="s">
        <v>37</v>
      </c>
      <c r="AX608" s="13" t="s">
        <v>77</v>
      </c>
      <c r="AY608" s="205" t="s">
        <v>144</v>
      </c>
    </row>
    <row r="609" spans="2:51" s="13" customFormat="1">
      <c r="B609" s="194"/>
      <c r="C609" s="195"/>
      <c r="D609" s="196" t="s">
        <v>156</v>
      </c>
      <c r="E609" s="197" t="s">
        <v>19</v>
      </c>
      <c r="F609" s="198" t="s">
        <v>897</v>
      </c>
      <c r="G609" s="195"/>
      <c r="H609" s="199">
        <v>1.1559999999999999</v>
      </c>
      <c r="I609" s="200"/>
      <c r="J609" s="195"/>
      <c r="K609" s="195"/>
      <c r="L609" s="201"/>
      <c r="M609" s="202"/>
      <c r="N609" s="203"/>
      <c r="O609" s="203"/>
      <c r="P609" s="203"/>
      <c r="Q609" s="203"/>
      <c r="R609" s="203"/>
      <c r="S609" s="203"/>
      <c r="T609" s="204"/>
      <c r="AT609" s="205" t="s">
        <v>156</v>
      </c>
      <c r="AU609" s="205" t="s">
        <v>87</v>
      </c>
      <c r="AV609" s="13" t="s">
        <v>87</v>
      </c>
      <c r="AW609" s="13" t="s">
        <v>37</v>
      </c>
      <c r="AX609" s="13" t="s">
        <v>77</v>
      </c>
      <c r="AY609" s="205" t="s">
        <v>144</v>
      </c>
    </row>
    <row r="610" spans="2:51" s="13" customFormat="1">
      <c r="B610" s="194"/>
      <c r="C610" s="195"/>
      <c r="D610" s="196" t="s">
        <v>156</v>
      </c>
      <c r="E610" s="197" t="s">
        <v>19</v>
      </c>
      <c r="F610" s="198" t="s">
        <v>898</v>
      </c>
      <c r="G610" s="195"/>
      <c r="H610" s="199">
        <v>1.1579999999999999</v>
      </c>
      <c r="I610" s="200"/>
      <c r="J610" s="195"/>
      <c r="K610" s="195"/>
      <c r="L610" s="201"/>
      <c r="M610" s="202"/>
      <c r="N610" s="203"/>
      <c r="O610" s="203"/>
      <c r="P610" s="203"/>
      <c r="Q610" s="203"/>
      <c r="R610" s="203"/>
      <c r="S610" s="203"/>
      <c r="T610" s="204"/>
      <c r="AT610" s="205" t="s">
        <v>156</v>
      </c>
      <c r="AU610" s="205" t="s">
        <v>87</v>
      </c>
      <c r="AV610" s="13" t="s">
        <v>87</v>
      </c>
      <c r="AW610" s="13" t="s">
        <v>37</v>
      </c>
      <c r="AX610" s="13" t="s">
        <v>77</v>
      </c>
      <c r="AY610" s="205" t="s">
        <v>144</v>
      </c>
    </row>
    <row r="611" spans="2:51" s="13" customFormat="1">
      <c r="B611" s="194"/>
      <c r="C611" s="195"/>
      <c r="D611" s="196" t="s">
        <v>156</v>
      </c>
      <c r="E611" s="197" t="s">
        <v>19</v>
      </c>
      <c r="F611" s="198" t="s">
        <v>899</v>
      </c>
      <c r="G611" s="195"/>
      <c r="H611" s="199">
        <v>1.1559999999999999</v>
      </c>
      <c r="I611" s="200"/>
      <c r="J611" s="195"/>
      <c r="K611" s="195"/>
      <c r="L611" s="201"/>
      <c r="M611" s="202"/>
      <c r="N611" s="203"/>
      <c r="O611" s="203"/>
      <c r="P611" s="203"/>
      <c r="Q611" s="203"/>
      <c r="R611" s="203"/>
      <c r="S611" s="203"/>
      <c r="T611" s="204"/>
      <c r="AT611" s="205" t="s">
        <v>156</v>
      </c>
      <c r="AU611" s="205" t="s">
        <v>87</v>
      </c>
      <c r="AV611" s="13" t="s">
        <v>87</v>
      </c>
      <c r="AW611" s="13" t="s">
        <v>37</v>
      </c>
      <c r="AX611" s="13" t="s">
        <v>77</v>
      </c>
      <c r="AY611" s="205" t="s">
        <v>144</v>
      </c>
    </row>
    <row r="612" spans="2:51" s="13" customFormat="1">
      <c r="B612" s="194"/>
      <c r="C612" s="195"/>
      <c r="D612" s="196" t="s">
        <v>156</v>
      </c>
      <c r="E612" s="197" t="s">
        <v>19</v>
      </c>
      <c r="F612" s="198" t="s">
        <v>900</v>
      </c>
      <c r="G612" s="195"/>
      <c r="H612" s="199">
        <v>1.1579999999999999</v>
      </c>
      <c r="I612" s="200"/>
      <c r="J612" s="195"/>
      <c r="K612" s="195"/>
      <c r="L612" s="201"/>
      <c r="M612" s="202"/>
      <c r="N612" s="203"/>
      <c r="O612" s="203"/>
      <c r="P612" s="203"/>
      <c r="Q612" s="203"/>
      <c r="R612" s="203"/>
      <c r="S612" s="203"/>
      <c r="T612" s="204"/>
      <c r="AT612" s="205" t="s">
        <v>156</v>
      </c>
      <c r="AU612" s="205" t="s">
        <v>87</v>
      </c>
      <c r="AV612" s="13" t="s">
        <v>87</v>
      </c>
      <c r="AW612" s="13" t="s">
        <v>37</v>
      </c>
      <c r="AX612" s="13" t="s">
        <v>77</v>
      </c>
      <c r="AY612" s="205" t="s">
        <v>144</v>
      </c>
    </row>
    <row r="613" spans="2:51" s="13" customFormat="1">
      <c r="B613" s="194"/>
      <c r="C613" s="195"/>
      <c r="D613" s="196" t="s">
        <v>156</v>
      </c>
      <c r="E613" s="197" t="s">
        <v>19</v>
      </c>
      <c r="F613" s="198" t="s">
        <v>901</v>
      </c>
      <c r="G613" s="195"/>
      <c r="H613" s="199">
        <v>1.1559999999999999</v>
      </c>
      <c r="I613" s="200"/>
      <c r="J613" s="195"/>
      <c r="K613" s="195"/>
      <c r="L613" s="201"/>
      <c r="M613" s="202"/>
      <c r="N613" s="203"/>
      <c r="O613" s="203"/>
      <c r="P613" s="203"/>
      <c r="Q613" s="203"/>
      <c r="R613" s="203"/>
      <c r="S613" s="203"/>
      <c r="T613" s="204"/>
      <c r="AT613" s="205" t="s">
        <v>156</v>
      </c>
      <c r="AU613" s="205" t="s">
        <v>87</v>
      </c>
      <c r="AV613" s="13" t="s">
        <v>87</v>
      </c>
      <c r="AW613" s="13" t="s">
        <v>37</v>
      </c>
      <c r="AX613" s="13" t="s">
        <v>77</v>
      </c>
      <c r="AY613" s="205" t="s">
        <v>144</v>
      </c>
    </row>
    <row r="614" spans="2:51" s="13" customFormat="1">
      <c r="B614" s="194"/>
      <c r="C614" s="195"/>
      <c r="D614" s="196" t="s">
        <v>156</v>
      </c>
      <c r="E614" s="197" t="s">
        <v>19</v>
      </c>
      <c r="F614" s="198" t="s">
        <v>902</v>
      </c>
      <c r="G614" s="195"/>
      <c r="H614" s="199">
        <v>1.1579999999999999</v>
      </c>
      <c r="I614" s="200"/>
      <c r="J614" s="195"/>
      <c r="K614" s="195"/>
      <c r="L614" s="201"/>
      <c r="M614" s="202"/>
      <c r="N614" s="203"/>
      <c r="O614" s="203"/>
      <c r="P614" s="203"/>
      <c r="Q614" s="203"/>
      <c r="R614" s="203"/>
      <c r="S614" s="203"/>
      <c r="T614" s="204"/>
      <c r="AT614" s="205" t="s">
        <v>156</v>
      </c>
      <c r="AU614" s="205" t="s">
        <v>87</v>
      </c>
      <c r="AV614" s="13" t="s">
        <v>87</v>
      </c>
      <c r="AW614" s="13" t="s">
        <v>37</v>
      </c>
      <c r="AX614" s="13" t="s">
        <v>77</v>
      </c>
      <c r="AY614" s="205" t="s">
        <v>144</v>
      </c>
    </row>
    <row r="615" spans="2:51" s="13" customFormat="1">
      <c r="B615" s="194"/>
      <c r="C615" s="195"/>
      <c r="D615" s="196" t="s">
        <v>156</v>
      </c>
      <c r="E615" s="197" t="s">
        <v>19</v>
      </c>
      <c r="F615" s="198" t="s">
        <v>903</v>
      </c>
      <c r="G615" s="195"/>
      <c r="H615" s="199">
        <v>1.1559999999999999</v>
      </c>
      <c r="I615" s="200"/>
      <c r="J615" s="195"/>
      <c r="K615" s="195"/>
      <c r="L615" s="201"/>
      <c r="M615" s="202"/>
      <c r="N615" s="203"/>
      <c r="O615" s="203"/>
      <c r="P615" s="203"/>
      <c r="Q615" s="203"/>
      <c r="R615" s="203"/>
      <c r="S615" s="203"/>
      <c r="T615" s="204"/>
      <c r="AT615" s="205" t="s">
        <v>156</v>
      </c>
      <c r="AU615" s="205" t="s">
        <v>87</v>
      </c>
      <c r="AV615" s="13" t="s">
        <v>87</v>
      </c>
      <c r="AW615" s="13" t="s">
        <v>37</v>
      </c>
      <c r="AX615" s="13" t="s">
        <v>77</v>
      </c>
      <c r="AY615" s="205" t="s">
        <v>144</v>
      </c>
    </row>
    <row r="616" spans="2:51" s="13" customFormat="1">
      <c r="B616" s="194"/>
      <c r="C616" s="195"/>
      <c r="D616" s="196" t="s">
        <v>156</v>
      </c>
      <c r="E616" s="197" t="s">
        <v>19</v>
      </c>
      <c r="F616" s="198" t="s">
        <v>904</v>
      </c>
      <c r="G616" s="195"/>
      <c r="H616" s="199">
        <v>1.1579999999999999</v>
      </c>
      <c r="I616" s="200"/>
      <c r="J616" s="195"/>
      <c r="K616" s="195"/>
      <c r="L616" s="201"/>
      <c r="M616" s="202"/>
      <c r="N616" s="203"/>
      <c r="O616" s="203"/>
      <c r="P616" s="203"/>
      <c r="Q616" s="203"/>
      <c r="R616" s="203"/>
      <c r="S616" s="203"/>
      <c r="T616" s="204"/>
      <c r="AT616" s="205" t="s">
        <v>156</v>
      </c>
      <c r="AU616" s="205" t="s">
        <v>87</v>
      </c>
      <c r="AV616" s="13" t="s">
        <v>87</v>
      </c>
      <c r="AW616" s="13" t="s">
        <v>37</v>
      </c>
      <c r="AX616" s="13" t="s">
        <v>77</v>
      </c>
      <c r="AY616" s="205" t="s">
        <v>144</v>
      </c>
    </row>
    <row r="617" spans="2:51" s="13" customFormat="1">
      <c r="B617" s="194"/>
      <c r="C617" s="195"/>
      <c r="D617" s="196" t="s">
        <v>156</v>
      </c>
      <c r="E617" s="197" t="s">
        <v>19</v>
      </c>
      <c r="F617" s="198" t="s">
        <v>905</v>
      </c>
      <c r="G617" s="195"/>
      <c r="H617" s="199">
        <v>1.0429999999999999</v>
      </c>
      <c r="I617" s="200"/>
      <c r="J617" s="195"/>
      <c r="K617" s="195"/>
      <c r="L617" s="201"/>
      <c r="M617" s="202"/>
      <c r="N617" s="203"/>
      <c r="O617" s="203"/>
      <c r="P617" s="203"/>
      <c r="Q617" s="203"/>
      <c r="R617" s="203"/>
      <c r="S617" s="203"/>
      <c r="T617" s="204"/>
      <c r="AT617" s="205" t="s">
        <v>156</v>
      </c>
      <c r="AU617" s="205" t="s">
        <v>87</v>
      </c>
      <c r="AV617" s="13" t="s">
        <v>87</v>
      </c>
      <c r="AW617" s="13" t="s">
        <v>37</v>
      </c>
      <c r="AX617" s="13" t="s">
        <v>77</v>
      </c>
      <c r="AY617" s="205" t="s">
        <v>144</v>
      </c>
    </row>
    <row r="618" spans="2:51" s="13" customFormat="1">
      <c r="B618" s="194"/>
      <c r="C618" s="195"/>
      <c r="D618" s="196" t="s">
        <v>156</v>
      </c>
      <c r="E618" s="197" t="s">
        <v>19</v>
      </c>
      <c r="F618" s="198" t="s">
        <v>906</v>
      </c>
      <c r="G618" s="195"/>
      <c r="H618" s="199">
        <v>1.1579999999999999</v>
      </c>
      <c r="I618" s="200"/>
      <c r="J618" s="195"/>
      <c r="K618" s="195"/>
      <c r="L618" s="201"/>
      <c r="M618" s="202"/>
      <c r="N618" s="203"/>
      <c r="O618" s="203"/>
      <c r="P618" s="203"/>
      <c r="Q618" s="203"/>
      <c r="R618" s="203"/>
      <c r="S618" s="203"/>
      <c r="T618" s="204"/>
      <c r="AT618" s="205" t="s">
        <v>156</v>
      </c>
      <c r="AU618" s="205" t="s">
        <v>87</v>
      </c>
      <c r="AV618" s="13" t="s">
        <v>87</v>
      </c>
      <c r="AW618" s="13" t="s">
        <v>37</v>
      </c>
      <c r="AX618" s="13" t="s">
        <v>77</v>
      </c>
      <c r="AY618" s="205" t="s">
        <v>144</v>
      </c>
    </row>
    <row r="619" spans="2:51" s="16" customFormat="1">
      <c r="B619" s="227"/>
      <c r="C619" s="228"/>
      <c r="D619" s="196" t="s">
        <v>156</v>
      </c>
      <c r="E619" s="229" t="s">
        <v>19</v>
      </c>
      <c r="F619" s="230" t="s">
        <v>442</v>
      </c>
      <c r="G619" s="228"/>
      <c r="H619" s="231">
        <v>16.085000000000001</v>
      </c>
      <c r="I619" s="232"/>
      <c r="J619" s="228"/>
      <c r="K619" s="228"/>
      <c r="L619" s="233"/>
      <c r="M619" s="234"/>
      <c r="N619" s="235"/>
      <c r="O619" s="235"/>
      <c r="P619" s="235"/>
      <c r="Q619" s="235"/>
      <c r="R619" s="235"/>
      <c r="S619" s="235"/>
      <c r="T619" s="236"/>
      <c r="AT619" s="237" t="s">
        <v>156</v>
      </c>
      <c r="AU619" s="237" t="s">
        <v>87</v>
      </c>
      <c r="AV619" s="16" t="s">
        <v>145</v>
      </c>
      <c r="AW619" s="16" t="s">
        <v>37</v>
      </c>
      <c r="AX619" s="16" t="s">
        <v>77</v>
      </c>
      <c r="AY619" s="237" t="s">
        <v>144</v>
      </c>
    </row>
    <row r="620" spans="2:51" s="15" customFormat="1">
      <c r="B620" s="217"/>
      <c r="C620" s="218"/>
      <c r="D620" s="196" t="s">
        <v>156</v>
      </c>
      <c r="E620" s="219" t="s">
        <v>19</v>
      </c>
      <c r="F620" s="220" t="s">
        <v>841</v>
      </c>
      <c r="G620" s="218"/>
      <c r="H620" s="219" t="s">
        <v>19</v>
      </c>
      <c r="I620" s="221"/>
      <c r="J620" s="218"/>
      <c r="K620" s="218"/>
      <c r="L620" s="222"/>
      <c r="M620" s="223"/>
      <c r="N620" s="224"/>
      <c r="O620" s="224"/>
      <c r="P620" s="224"/>
      <c r="Q620" s="224"/>
      <c r="R620" s="224"/>
      <c r="S620" s="224"/>
      <c r="T620" s="225"/>
      <c r="AT620" s="226" t="s">
        <v>156</v>
      </c>
      <c r="AU620" s="226" t="s">
        <v>87</v>
      </c>
      <c r="AV620" s="15" t="s">
        <v>85</v>
      </c>
      <c r="AW620" s="15" t="s">
        <v>37</v>
      </c>
      <c r="AX620" s="15" t="s">
        <v>77</v>
      </c>
      <c r="AY620" s="226" t="s">
        <v>144</v>
      </c>
    </row>
    <row r="621" spans="2:51" s="13" customFormat="1">
      <c r="B621" s="194"/>
      <c r="C621" s="195"/>
      <c r="D621" s="196" t="s">
        <v>156</v>
      </c>
      <c r="E621" s="197" t="s">
        <v>19</v>
      </c>
      <c r="F621" s="198" t="s">
        <v>842</v>
      </c>
      <c r="G621" s="195"/>
      <c r="H621" s="199">
        <v>51.72</v>
      </c>
      <c r="I621" s="200"/>
      <c r="J621" s="195"/>
      <c r="K621" s="195"/>
      <c r="L621" s="201"/>
      <c r="M621" s="202"/>
      <c r="N621" s="203"/>
      <c r="O621" s="203"/>
      <c r="P621" s="203"/>
      <c r="Q621" s="203"/>
      <c r="R621" s="203"/>
      <c r="S621" s="203"/>
      <c r="T621" s="204"/>
      <c r="AT621" s="205" t="s">
        <v>156</v>
      </c>
      <c r="AU621" s="205" t="s">
        <v>87</v>
      </c>
      <c r="AV621" s="13" t="s">
        <v>87</v>
      </c>
      <c r="AW621" s="13" t="s">
        <v>37</v>
      </c>
      <c r="AX621" s="13" t="s">
        <v>77</v>
      </c>
      <c r="AY621" s="205" t="s">
        <v>144</v>
      </c>
    </row>
    <row r="622" spans="2:51" s="13" customFormat="1">
      <c r="B622" s="194"/>
      <c r="C622" s="195"/>
      <c r="D622" s="196" t="s">
        <v>156</v>
      </c>
      <c r="E622" s="197" t="s">
        <v>19</v>
      </c>
      <c r="F622" s="198" t="s">
        <v>843</v>
      </c>
      <c r="G622" s="195"/>
      <c r="H622" s="199">
        <v>2.12</v>
      </c>
      <c r="I622" s="200"/>
      <c r="J622" s="195"/>
      <c r="K622" s="195"/>
      <c r="L622" s="201"/>
      <c r="M622" s="202"/>
      <c r="N622" s="203"/>
      <c r="O622" s="203"/>
      <c r="P622" s="203"/>
      <c r="Q622" s="203"/>
      <c r="R622" s="203"/>
      <c r="S622" s="203"/>
      <c r="T622" s="204"/>
      <c r="AT622" s="205" t="s">
        <v>156</v>
      </c>
      <c r="AU622" s="205" t="s">
        <v>87</v>
      </c>
      <c r="AV622" s="13" t="s">
        <v>87</v>
      </c>
      <c r="AW622" s="13" t="s">
        <v>37</v>
      </c>
      <c r="AX622" s="13" t="s">
        <v>77</v>
      </c>
      <c r="AY622" s="205" t="s">
        <v>144</v>
      </c>
    </row>
    <row r="623" spans="2:51" s="13" customFormat="1">
      <c r="B623" s="194"/>
      <c r="C623" s="195"/>
      <c r="D623" s="196" t="s">
        <v>156</v>
      </c>
      <c r="E623" s="197" t="s">
        <v>19</v>
      </c>
      <c r="F623" s="198" t="s">
        <v>844</v>
      </c>
      <c r="G623" s="195"/>
      <c r="H623" s="199">
        <v>2.68</v>
      </c>
      <c r="I623" s="200"/>
      <c r="J623" s="195"/>
      <c r="K623" s="195"/>
      <c r="L623" s="201"/>
      <c r="M623" s="202"/>
      <c r="N623" s="203"/>
      <c r="O623" s="203"/>
      <c r="P623" s="203"/>
      <c r="Q623" s="203"/>
      <c r="R623" s="203"/>
      <c r="S623" s="203"/>
      <c r="T623" s="204"/>
      <c r="AT623" s="205" t="s">
        <v>156</v>
      </c>
      <c r="AU623" s="205" t="s">
        <v>87</v>
      </c>
      <c r="AV623" s="13" t="s">
        <v>87</v>
      </c>
      <c r="AW623" s="13" t="s">
        <v>37</v>
      </c>
      <c r="AX623" s="13" t="s">
        <v>77</v>
      </c>
      <c r="AY623" s="205" t="s">
        <v>144</v>
      </c>
    </row>
    <row r="624" spans="2:51" s="13" customFormat="1">
      <c r="B624" s="194"/>
      <c r="C624" s="195"/>
      <c r="D624" s="196" t="s">
        <v>156</v>
      </c>
      <c r="E624" s="197" t="s">
        <v>19</v>
      </c>
      <c r="F624" s="198" t="s">
        <v>845</v>
      </c>
      <c r="G624" s="195"/>
      <c r="H624" s="199">
        <v>2.12</v>
      </c>
      <c r="I624" s="200"/>
      <c r="J624" s="195"/>
      <c r="K624" s="195"/>
      <c r="L624" s="201"/>
      <c r="M624" s="202"/>
      <c r="N624" s="203"/>
      <c r="O624" s="203"/>
      <c r="P624" s="203"/>
      <c r="Q624" s="203"/>
      <c r="R624" s="203"/>
      <c r="S624" s="203"/>
      <c r="T624" s="204"/>
      <c r="AT624" s="205" t="s">
        <v>156</v>
      </c>
      <c r="AU624" s="205" t="s">
        <v>87</v>
      </c>
      <c r="AV624" s="13" t="s">
        <v>87</v>
      </c>
      <c r="AW624" s="13" t="s">
        <v>37</v>
      </c>
      <c r="AX624" s="13" t="s">
        <v>77</v>
      </c>
      <c r="AY624" s="205" t="s">
        <v>144</v>
      </c>
    </row>
    <row r="625" spans="2:51" s="13" customFormat="1">
      <c r="B625" s="194"/>
      <c r="C625" s="195"/>
      <c r="D625" s="196" t="s">
        <v>156</v>
      </c>
      <c r="E625" s="197" t="s">
        <v>19</v>
      </c>
      <c r="F625" s="198" t="s">
        <v>846</v>
      </c>
      <c r="G625" s="195"/>
      <c r="H625" s="199">
        <v>2.68</v>
      </c>
      <c r="I625" s="200"/>
      <c r="J625" s="195"/>
      <c r="K625" s="195"/>
      <c r="L625" s="201"/>
      <c r="M625" s="202"/>
      <c r="N625" s="203"/>
      <c r="O625" s="203"/>
      <c r="P625" s="203"/>
      <c r="Q625" s="203"/>
      <c r="R625" s="203"/>
      <c r="S625" s="203"/>
      <c r="T625" s="204"/>
      <c r="AT625" s="205" t="s">
        <v>156</v>
      </c>
      <c r="AU625" s="205" t="s">
        <v>87</v>
      </c>
      <c r="AV625" s="13" t="s">
        <v>87</v>
      </c>
      <c r="AW625" s="13" t="s">
        <v>37</v>
      </c>
      <c r="AX625" s="13" t="s">
        <v>77</v>
      </c>
      <c r="AY625" s="205" t="s">
        <v>144</v>
      </c>
    </row>
    <row r="626" spans="2:51" s="13" customFormat="1">
      <c r="B626" s="194"/>
      <c r="C626" s="195"/>
      <c r="D626" s="196" t="s">
        <v>156</v>
      </c>
      <c r="E626" s="197" t="s">
        <v>19</v>
      </c>
      <c r="F626" s="198" t="s">
        <v>847</v>
      </c>
      <c r="G626" s="195"/>
      <c r="H626" s="199">
        <v>2.25</v>
      </c>
      <c r="I626" s="200"/>
      <c r="J626" s="195"/>
      <c r="K626" s="195"/>
      <c r="L626" s="201"/>
      <c r="M626" s="202"/>
      <c r="N626" s="203"/>
      <c r="O626" s="203"/>
      <c r="P626" s="203"/>
      <c r="Q626" s="203"/>
      <c r="R626" s="203"/>
      <c r="S626" s="203"/>
      <c r="T626" s="204"/>
      <c r="AT626" s="205" t="s">
        <v>156</v>
      </c>
      <c r="AU626" s="205" t="s">
        <v>87</v>
      </c>
      <c r="AV626" s="13" t="s">
        <v>87</v>
      </c>
      <c r="AW626" s="13" t="s">
        <v>37</v>
      </c>
      <c r="AX626" s="13" t="s">
        <v>77</v>
      </c>
      <c r="AY626" s="205" t="s">
        <v>144</v>
      </c>
    </row>
    <row r="627" spans="2:51" s="13" customFormat="1">
      <c r="B627" s="194"/>
      <c r="C627" s="195"/>
      <c r="D627" s="196" t="s">
        <v>156</v>
      </c>
      <c r="E627" s="197" t="s">
        <v>19</v>
      </c>
      <c r="F627" s="198" t="s">
        <v>848</v>
      </c>
      <c r="G627" s="195"/>
      <c r="H627" s="199">
        <v>2.56</v>
      </c>
      <c r="I627" s="200"/>
      <c r="J627" s="195"/>
      <c r="K627" s="195"/>
      <c r="L627" s="201"/>
      <c r="M627" s="202"/>
      <c r="N627" s="203"/>
      <c r="O627" s="203"/>
      <c r="P627" s="203"/>
      <c r="Q627" s="203"/>
      <c r="R627" s="203"/>
      <c r="S627" s="203"/>
      <c r="T627" s="204"/>
      <c r="AT627" s="205" t="s">
        <v>156</v>
      </c>
      <c r="AU627" s="205" t="s">
        <v>87</v>
      </c>
      <c r="AV627" s="13" t="s">
        <v>87</v>
      </c>
      <c r="AW627" s="13" t="s">
        <v>37</v>
      </c>
      <c r="AX627" s="13" t="s">
        <v>77</v>
      </c>
      <c r="AY627" s="205" t="s">
        <v>144</v>
      </c>
    </row>
    <row r="628" spans="2:51" s="13" customFormat="1">
      <c r="B628" s="194"/>
      <c r="C628" s="195"/>
      <c r="D628" s="196" t="s">
        <v>156</v>
      </c>
      <c r="E628" s="197" t="s">
        <v>19</v>
      </c>
      <c r="F628" s="198" t="s">
        <v>849</v>
      </c>
      <c r="G628" s="195"/>
      <c r="H628" s="199">
        <v>2.2400000000000002</v>
      </c>
      <c r="I628" s="200"/>
      <c r="J628" s="195"/>
      <c r="K628" s="195"/>
      <c r="L628" s="201"/>
      <c r="M628" s="202"/>
      <c r="N628" s="203"/>
      <c r="O628" s="203"/>
      <c r="P628" s="203"/>
      <c r="Q628" s="203"/>
      <c r="R628" s="203"/>
      <c r="S628" s="203"/>
      <c r="T628" s="204"/>
      <c r="AT628" s="205" t="s">
        <v>156</v>
      </c>
      <c r="AU628" s="205" t="s">
        <v>87</v>
      </c>
      <c r="AV628" s="13" t="s">
        <v>87</v>
      </c>
      <c r="AW628" s="13" t="s">
        <v>37</v>
      </c>
      <c r="AX628" s="13" t="s">
        <v>77</v>
      </c>
      <c r="AY628" s="205" t="s">
        <v>144</v>
      </c>
    </row>
    <row r="629" spans="2:51" s="13" customFormat="1">
      <c r="B629" s="194"/>
      <c r="C629" s="195"/>
      <c r="D629" s="196" t="s">
        <v>156</v>
      </c>
      <c r="E629" s="197" t="s">
        <v>19</v>
      </c>
      <c r="F629" s="198" t="s">
        <v>850</v>
      </c>
      <c r="G629" s="195"/>
      <c r="H629" s="199">
        <v>2.54</v>
      </c>
      <c r="I629" s="200"/>
      <c r="J629" s="195"/>
      <c r="K629" s="195"/>
      <c r="L629" s="201"/>
      <c r="M629" s="202"/>
      <c r="N629" s="203"/>
      <c r="O629" s="203"/>
      <c r="P629" s="203"/>
      <c r="Q629" s="203"/>
      <c r="R629" s="203"/>
      <c r="S629" s="203"/>
      <c r="T629" s="204"/>
      <c r="AT629" s="205" t="s">
        <v>156</v>
      </c>
      <c r="AU629" s="205" t="s">
        <v>87</v>
      </c>
      <c r="AV629" s="13" t="s">
        <v>87</v>
      </c>
      <c r="AW629" s="13" t="s">
        <v>37</v>
      </c>
      <c r="AX629" s="13" t="s">
        <v>77</v>
      </c>
      <c r="AY629" s="205" t="s">
        <v>144</v>
      </c>
    </row>
    <row r="630" spans="2:51" s="13" customFormat="1">
      <c r="B630" s="194"/>
      <c r="C630" s="195"/>
      <c r="D630" s="196" t="s">
        <v>156</v>
      </c>
      <c r="E630" s="197" t="s">
        <v>19</v>
      </c>
      <c r="F630" s="198" t="s">
        <v>851</v>
      </c>
      <c r="G630" s="195"/>
      <c r="H630" s="199">
        <v>2.11</v>
      </c>
      <c r="I630" s="200"/>
      <c r="J630" s="195"/>
      <c r="K630" s="195"/>
      <c r="L630" s="201"/>
      <c r="M630" s="202"/>
      <c r="N630" s="203"/>
      <c r="O630" s="203"/>
      <c r="P630" s="203"/>
      <c r="Q630" s="203"/>
      <c r="R630" s="203"/>
      <c r="S630" s="203"/>
      <c r="T630" s="204"/>
      <c r="AT630" s="205" t="s">
        <v>156</v>
      </c>
      <c r="AU630" s="205" t="s">
        <v>87</v>
      </c>
      <c r="AV630" s="13" t="s">
        <v>87</v>
      </c>
      <c r="AW630" s="13" t="s">
        <v>37</v>
      </c>
      <c r="AX630" s="13" t="s">
        <v>77</v>
      </c>
      <c r="AY630" s="205" t="s">
        <v>144</v>
      </c>
    </row>
    <row r="631" spans="2:51" s="13" customFormat="1">
      <c r="B631" s="194"/>
      <c r="C631" s="195"/>
      <c r="D631" s="196" t="s">
        <v>156</v>
      </c>
      <c r="E631" s="197" t="s">
        <v>19</v>
      </c>
      <c r="F631" s="198" t="s">
        <v>852</v>
      </c>
      <c r="G631" s="195"/>
      <c r="H631" s="199">
        <v>2.65</v>
      </c>
      <c r="I631" s="200"/>
      <c r="J631" s="195"/>
      <c r="K631" s="195"/>
      <c r="L631" s="201"/>
      <c r="M631" s="202"/>
      <c r="N631" s="203"/>
      <c r="O631" s="203"/>
      <c r="P631" s="203"/>
      <c r="Q631" s="203"/>
      <c r="R631" s="203"/>
      <c r="S631" s="203"/>
      <c r="T631" s="204"/>
      <c r="AT631" s="205" t="s">
        <v>156</v>
      </c>
      <c r="AU631" s="205" t="s">
        <v>87</v>
      </c>
      <c r="AV631" s="13" t="s">
        <v>87</v>
      </c>
      <c r="AW631" s="13" t="s">
        <v>37</v>
      </c>
      <c r="AX631" s="13" t="s">
        <v>77</v>
      </c>
      <c r="AY631" s="205" t="s">
        <v>144</v>
      </c>
    </row>
    <row r="632" spans="2:51" s="13" customFormat="1">
      <c r="B632" s="194"/>
      <c r="C632" s="195"/>
      <c r="D632" s="196" t="s">
        <v>156</v>
      </c>
      <c r="E632" s="197" t="s">
        <v>19</v>
      </c>
      <c r="F632" s="198" t="s">
        <v>853</v>
      </c>
      <c r="G632" s="195"/>
      <c r="H632" s="199">
        <v>2.14</v>
      </c>
      <c r="I632" s="200"/>
      <c r="J632" s="195"/>
      <c r="K632" s="195"/>
      <c r="L632" s="201"/>
      <c r="M632" s="202"/>
      <c r="N632" s="203"/>
      <c r="O632" s="203"/>
      <c r="P632" s="203"/>
      <c r="Q632" s="203"/>
      <c r="R632" s="203"/>
      <c r="S632" s="203"/>
      <c r="T632" s="204"/>
      <c r="AT632" s="205" t="s">
        <v>156</v>
      </c>
      <c r="AU632" s="205" t="s">
        <v>87</v>
      </c>
      <c r="AV632" s="13" t="s">
        <v>87</v>
      </c>
      <c r="AW632" s="13" t="s">
        <v>37</v>
      </c>
      <c r="AX632" s="13" t="s">
        <v>77</v>
      </c>
      <c r="AY632" s="205" t="s">
        <v>144</v>
      </c>
    </row>
    <row r="633" spans="2:51" s="13" customFormat="1">
      <c r="B633" s="194"/>
      <c r="C633" s="195"/>
      <c r="D633" s="196" t="s">
        <v>156</v>
      </c>
      <c r="E633" s="197" t="s">
        <v>19</v>
      </c>
      <c r="F633" s="198" t="s">
        <v>854</v>
      </c>
      <c r="G633" s="195"/>
      <c r="H633" s="199">
        <v>2.67</v>
      </c>
      <c r="I633" s="200"/>
      <c r="J633" s="195"/>
      <c r="K633" s="195"/>
      <c r="L633" s="201"/>
      <c r="M633" s="202"/>
      <c r="N633" s="203"/>
      <c r="O633" s="203"/>
      <c r="P633" s="203"/>
      <c r="Q633" s="203"/>
      <c r="R633" s="203"/>
      <c r="S633" s="203"/>
      <c r="T633" s="204"/>
      <c r="AT633" s="205" t="s">
        <v>156</v>
      </c>
      <c r="AU633" s="205" t="s">
        <v>87</v>
      </c>
      <c r="AV633" s="13" t="s">
        <v>87</v>
      </c>
      <c r="AW633" s="13" t="s">
        <v>37</v>
      </c>
      <c r="AX633" s="13" t="s">
        <v>77</v>
      </c>
      <c r="AY633" s="205" t="s">
        <v>144</v>
      </c>
    </row>
    <row r="634" spans="2:51" s="13" customFormat="1">
      <c r="B634" s="194"/>
      <c r="C634" s="195"/>
      <c r="D634" s="196" t="s">
        <v>156</v>
      </c>
      <c r="E634" s="197" t="s">
        <v>19</v>
      </c>
      <c r="F634" s="198" t="s">
        <v>855</v>
      </c>
      <c r="G634" s="195"/>
      <c r="H634" s="199">
        <v>2.12</v>
      </c>
      <c r="I634" s="200"/>
      <c r="J634" s="195"/>
      <c r="K634" s="195"/>
      <c r="L634" s="201"/>
      <c r="M634" s="202"/>
      <c r="N634" s="203"/>
      <c r="O634" s="203"/>
      <c r="P634" s="203"/>
      <c r="Q634" s="203"/>
      <c r="R634" s="203"/>
      <c r="S634" s="203"/>
      <c r="T634" s="204"/>
      <c r="AT634" s="205" t="s">
        <v>156</v>
      </c>
      <c r="AU634" s="205" t="s">
        <v>87</v>
      </c>
      <c r="AV634" s="13" t="s">
        <v>87</v>
      </c>
      <c r="AW634" s="13" t="s">
        <v>37</v>
      </c>
      <c r="AX634" s="13" t="s">
        <v>77</v>
      </c>
      <c r="AY634" s="205" t="s">
        <v>144</v>
      </c>
    </row>
    <row r="635" spans="2:51" s="13" customFormat="1">
      <c r="B635" s="194"/>
      <c r="C635" s="195"/>
      <c r="D635" s="196" t="s">
        <v>156</v>
      </c>
      <c r="E635" s="197" t="s">
        <v>19</v>
      </c>
      <c r="F635" s="198" t="s">
        <v>856</v>
      </c>
      <c r="G635" s="195"/>
      <c r="H635" s="199">
        <v>2.69</v>
      </c>
      <c r="I635" s="200"/>
      <c r="J635" s="195"/>
      <c r="K635" s="195"/>
      <c r="L635" s="201"/>
      <c r="M635" s="202"/>
      <c r="N635" s="203"/>
      <c r="O635" s="203"/>
      <c r="P635" s="203"/>
      <c r="Q635" s="203"/>
      <c r="R635" s="203"/>
      <c r="S635" s="203"/>
      <c r="T635" s="204"/>
      <c r="AT635" s="205" t="s">
        <v>156</v>
      </c>
      <c r="AU635" s="205" t="s">
        <v>87</v>
      </c>
      <c r="AV635" s="13" t="s">
        <v>87</v>
      </c>
      <c r="AW635" s="13" t="s">
        <v>37</v>
      </c>
      <c r="AX635" s="13" t="s">
        <v>77</v>
      </c>
      <c r="AY635" s="205" t="s">
        <v>144</v>
      </c>
    </row>
    <row r="636" spans="2:51" s="13" customFormat="1">
      <c r="B636" s="194"/>
      <c r="C636" s="195"/>
      <c r="D636" s="196" t="s">
        <v>156</v>
      </c>
      <c r="E636" s="197" t="s">
        <v>19</v>
      </c>
      <c r="F636" s="198" t="s">
        <v>857</v>
      </c>
      <c r="G636" s="195"/>
      <c r="H636" s="199">
        <v>2.08</v>
      </c>
      <c r="I636" s="200"/>
      <c r="J636" s="195"/>
      <c r="K636" s="195"/>
      <c r="L636" s="201"/>
      <c r="M636" s="202"/>
      <c r="N636" s="203"/>
      <c r="O636" s="203"/>
      <c r="P636" s="203"/>
      <c r="Q636" s="203"/>
      <c r="R636" s="203"/>
      <c r="S636" s="203"/>
      <c r="T636" s="204"/>
      <c r="AT636" s="205" t="s">
        <v>156</v>
      </c>
      <c r="AU636" s="205" t="s">
        <v>87</v>
      </c>
      <c r="AV636" s="13" t="s">
        <v>87</v>
      </c>
      <c r="AW636" s="13" t="s">
        <v>37</v>
      </c>
      <c r="AX636" s="13" t="s">
        <v>77</v>
      </c>
      <c r="AY636" s="205" t="s">
        <v>144</v>
      </c>
    </row>
    <row r="637" spans="2:51" s="13" customFormat="1">
      <c r="B637" s="194"/>
      <c r="C637" s="195"/>
      <c r="D637" s="196" t="s">
        <v>156</v>
      </c>
      <c r="E637" s="197" t="s">
        <v>19</v>
      </c>
      <c r="F637" s="198" t="s">
        <v>858</v>
      </c>
      <c r="G637" s="195"/>
      <c r="H637" s="199">
        <v>2.68</v>
      </c>
      <c r="I637" s="200"/>
      <c r="J637" s="195"/>
      <c r="K637" s="195"/>
      <c r="L637" s="201"/>
      <c r="M637" s="202"/>
      <c r="N637" s="203"/>
      <c r="O637" s="203"/>
      <c r="P637" s="203"/>
      <c r="Q637" s="203"/>
      <c r="R637" s="203"/>
      <c r="S637" s="203"/>
      <c r="T637" s="204"/>
      <c r="AT637" s="205" t="s">
        <v>156</v>
      </c>
      <c r="AU637" s="205" t="s">
        <v>87</v>
      </c>
      <c r="AV637" s="13" t="s">
        <v>87</v>
      </c>
      <c r="AW637" s="13" t="s">
        <v>37</v>
      </c>
      <c r="AX637" s="13" t="s">
        <v>77</v>
      </c>
      <c r="AY637" s="205" t="s">
        <v>144</v>
      </c>
    </row>
    <row r="638" spans="2:51" s="13" customFormat="1">
      <c r="B638" s="194"/>
      <c r="C638" s="195"/>
      <c r="D638" s="196" t="s">
        <v>156</v>
      </c>
      <c r="E638" s="197" t="s">
        <v>19</v>
      </c>
      <c r="F638" s="198" t="s">
        <v>859</v>
      </c>
      <c r="G638" s="195"/>
      <c r="H638" s="199">
        <v>2.2400000000000002</v>
      </c>
      <c r="I638" s="200"/>
      <c r="J638" s="195"/>
      <c r="K638" s="195"/>
      <c r="L638" s="201"/>
      <c r="M638" s="202"/>
      <c r="N638" s="203"/>
      <c r="O638" s="203"/>
      <c r="P638" s="203"/>
      <c r="Q638" s="203"/>
      <c r="R638" s="203"/>
      <c r="S638" s="203"/>
      <c r="T638" s="204"/>
      <c r="AT638" s="205" t="s">
        <v>156</v>
      </c>
      <c r="AU638" s="205" t="s">
        <v>87</v>
      </c>
      <c r="AV638" s="13" t="s">
        <v>87</v>
      </c>
      <c r="AW638" s="13" t="s">
        <v>37</v>
      </c>
      <c r="AX638" s="13" t="s">
        <v>77</v>
      </c>
      <c r="AY638" s="205" t="s">
        <v>144</v>
      </c>
    </row>
    <row r="639" spans="2:51" s="13" customFormat="1">
      <c r="B639" s="194"/>
      <c r="C639" s="195"/>
      <c r="D639" s="196" t="s">
        <v>156</v>
      </c>
      <c r="E639" s="197" t="s">
        <v>19</v>
      </c>
      <c r="F639" s="198" t="s">
        <v>860</v>
      </c>
      <c r="G639" s="195"/>
      <c r="H639" s="199">
        <v>2.56</v>
      </c>
      <c r="I639" s="200"/>
      <c r="J639" s="195"/>
      <c r="K639" s="195"/>
      <c r="L639" s="201"/>
      <c r="M639" s="202"/>
      <c r="N639" s="203"/>
      <c r="O639" s="203"/>
      <c r="P639" s="203"/>
      <c r="Q639" s="203"/>
      <c r="R639" s="203"/>
      <c r="S639" s="203"/>
      <c r="T639" s="204"/>
      <c r="AT639" s="205" t="s">
        <v>156</v>
      </c>
      <c r="AU639" s="205" t="s">
        <v>87</v>
      </c>
      <c r="AV639" s="13" t="s">
        <v>87</v>
      </c>
      <c r="AW639" s="13" t="s">
        <v>37</v>
      </c>
      <c r="AX639" s="13" t="s">
        <v>77</v>
      </c>
      <c r="AY639" s="205" t="s">
        <v>144</v>
      </c>
    </row>
    <row r="640" spans="2:51" s="13" customFormat="1">
      <c r="B640" s="194"/>
      <c r="C640" s="195"/>
      <c r="D640" s="196" t="s">
        <v>156</v>
      </c>
      <c r="E640" s="197" t="s">
        <v>19</v>
      </c>
      <c r="F640" s="198" t="s">
        <v>861</v>
      </c>
      <c r="G640" s="195"/>
      <c r="H640" s="199">
        <v>2.2799999999999998</v>
      </c>
      <c r="I640" s="200"/>
      <c r="J640" s="195"/>
      <c r="K640" s="195"/>
      <c r="L640" s="201"/>
      <c r="M640" s="202"/>
      <c r="N640" s="203"/>
      <c r="O640" s="203"/>
      <c r="P640" s="203"/>
      <c r="Q640" s="203"/>
      <c r="R640" s="203"/>
      <c r="S640" s="203"/>
      <c r="T640" s="204"/>
      <c r="AT640" s="205" t="s">
        <v>156</v>
      </c>
      <c r="AU640" s="205" t="s">
        <v>87</v>
      </c>
      <c r="AV640" s="13" t="s">
        <v>87</v>
      </c>
      <c r="AW640" s="13" t="s">
        <v>37</v>
      </c>
      <c r="AX640" s="13" t="s">
        <v>77</v>
      </c>
      <c r="AY640" s="205" t="s">
        <v>144</v>
      </c>
    </row>
    <row r="641" spans="1:65" s="13" customFormat="1">
      <c r="B641" s="194"/>
      <c r="C641" s="195"/>
      <c r="D641" s="196" t="s">
        <v>156</v>
      </c>
      <c r="E641" s="197" t="s">
        <v>19</v>
      </c>
      <c r="F641" s="198" t="s">
        <v>862</v>
      </c>
      <c r="G641" s="195"/>
      <c r="H641" s="199">
        <v>2.5499999999999998</v>
      </c>
      <c r="I641" s="200"/>
      <c r="J641" s="195"/>
      <c r="K641" s="195"/>
      <c r="L641" s="201"/>
      <c r="M641" s="202"/>
      <c r="N641" s="203"/>
      <c r="O641" s="203"/>
      <c r="P641" s="203"/>
      <c r="Q641" s="203"/>
      <c r="R641" s="203"/>
      <c r="S641" s="203"/>
      <c r="T641" s="204"/>
      <c r="AT641" s="205" t="s">
        <v>156</v>
      </c>
      <c r="AU641" s="205" t="s">
        <v>87</v>
      </c>
      <c r="AV641" s="13" t="s">
        <v>87</v>
      </c>
      <c r="AW641" s="13" t="s">
        <v>37</v>
      </c>
      <c r="AX641" s="13" t="s">
        <v>77</v>
      </c>
      <c r="AY641" s="205" t="s">
        <v>144</v>
      </c>
    </row>
    <row r="642" spans="1:65" s="13" customFormat="1">
      <c r="B642" s="194"/>
      <c r="C642" s="195"/>
      <c r="D642" s="196" t="s">
        <v>156</v>
      </c>
      <c r="E642" s="197" t="s">
        <v>19</v>
      </c>
      <c r="F642" s="198" t="s">
        <v>863</v>
      </c>
      <c r="G642" s="195"/>
      <c r="H642" s="199">
        <v>2.5099999999999998</v>
      </c>
      <c r="I642" s="200"/>
      <c r="J642" s="195"/>
      <c r="K642" s="195"/>
      <c r="L642" s="201"/>
      <c r="M642" s="202"/>
      <c r="N642" s="203"/>
      <c r="O642" s="203"/>
      <c r="P642" s="203"/>
      <c r="Q642" s="203"/>
      <c r="R642" s="203"/>
      <c r="S642" s="203"/>
      <c r="T642" s="204"/>
      <c r="AT642" s="205" t="s">
        <v>156</v>
      </c>
      <c r="AU642" s="205" t="s">
        <v>87</v>
      </c>
      <c r="AV642" s="13" t="s">
        <v>87</v>
      </c>
      <c r="AW642" s="13" t="s">
        <v>37</v>
      </c>
      <c r="AX642" s="13" t="s">
        <v>77</v>
      </c>
      <c r="AY642" s="205" t="s">
        <v>144</v>
      </c>
    </row>
    <row r="643" spans="1:65" s="13" customFormat="1">
      <c r="B643" s="194"/>
      <c r="C643" s="195"/>
      <c r="D643" s="196" t="s">
        <v>156</v>
      </c>
      <c r="E643" s="197" t="s">
        <v>19</v>
      </c>
      <c r="F643" s="198" t="s">
        <v>864</v>
      </c>
      <c r="G643" s="195"/>
      <c r="H643" s="199">
        <v>2.4900000000000002</v>
      </c>
      <c r="I643" s="200"/>
      <c r="J643" s="195"/>
      <c r="K643" s="195"/>
      <c r="L643" s="201"/>
      <c r="M643" s="202"/>
      <c r="N643" s="203"/>
      <c r="O643" s="203"/>
      <c r="P643" s="203"/>
      <c r="Q643" s="203"/>
      <c r="R643" s="203"/>
      <c r="S643" s="203"/>
      <c r="T643" s="204"/>
      <c r="AT643" s="205" t="s">
        <v>156</v>
      </c>
      <c r="AU643" s="205" t="s">
        <v>87</v>
      </c>
      <c r="AV643" s="13" t="s">
        <v>87</v>
      </c>
      <c r="AW643" s="13" t="s">
        <v>37</v>
      </c>
      <c r="AX643" s="13" t="s">
        <v>77</v>
      </c>
      <c r="AY643" s="205" t="s">
        <v>144</v>
      </c>
    </row>
    <row r="644" spans="1:65" s="13" customFormat="1">
      <c r="B644" s="194"/>
      <c r="C644" s="195"/>
      <c r="D644" s="196" t="s">
        <v>156</v>
      </c>
      <c r="E644" s="197" t="s">
        <v>19</v>
      </c>
      <c r="F644" s="198" t="s">
        <v>865</v>
      </c>
      <c r="G644" s="195"/>
      <c r="H644" s="199">
        <v>2.14</v>
      </c>
      <c r="I644" s="200"/>
      <c r="J644" s="195"/>
      <c r="K644" s="195"/>
      <c r="L644" s="201"/>
      <c r="M644" s="202"/>
      <c r="N644" s="203"/>
      <c r="O644" s="203"/>
      <c r="P644" s="203"/>
      <c r="Q644" s="203"/>
      <c r="R644" s="203"/>
      <c r="S644" s="203"/>
      <c r="T644" s="204"/>
      <c r="AT644" s="205" t="s">
        <v>156</v>
      </c>
      <c r="AU644" s="205" t="s">
        <v>87</v>
      </c>
      <c r="AV644" s="13" t="s">
        <v>87</v>
      </c>
      <c r="AW644" s="13" t="s">
        <v>37</v>
      </c>
      <c r="AX644" s="13" t="s">
        <v>77</v>
      </c>
      <c r="AY644" s="205" t="s">
        <v>144</v>
      </c>
    </row>
    <row r="645" spans="1:65" s="13" customFormat="1">
      <c r="B645" s="194"/>
      <c r="C645" s="195"/>
      <c r="D645" s="196" t="s">
        <v>156</v>
      </c>
      <c r="E645" s="197" t="s">
        <v>19</v>
      </c>
      <c r="F645" s="198" t="s">
        <v>866</v>
      </c>
      <c r="G645" s="195"/>
      <c r="H645" s="199">
        <v>2.67</v>
      </c>
      <c r="I645" s="200"/>
      <c r="J645" s="195"/>
      <c r="K645" s="195"/>
      <c r="L645" s="201"/>
      <c r="M645" s="202"/>
      <c r="N645" s="203"/>
      <c r="O645" s="203"/>
      <c r="P645" s="203"/>
      <c r="Q645" s="203"/>
      <c r="R645" s="203"/>
      <c r="S645" s="203"/>
      <c r="T645" s="204"/>
      <c r="AT645" s="205" t="s">
        <v>156</v>
      </c>
      <c r="AU645" s="205" t="s">
        <v>87</v>
      </c>
      <c r="AV645" s="13" t="s">
        <v>87</v>
      </c>
      <c r="AW645" s="13" t="s">
        <v>37</v>
      </c>
      <c r="AX645" s="13" t="s">
        <v>77</v>
      </c>
      <c r="AY645" s="205" t="s">
        <v>144</v>
      </c>
    </row>
    <row r="646" spans="1:65" s="13" customFormat="1">
      <c r="B646" s="194"/>
      <c r="C646" s="195"/>
      <c r="D646" s="196" t="s">
        <v>156</v>
      </c>
      <c r="E646" s="197" t="s">
        <v>19</v>
      </c>
      <c r="F646" s="198" t="s">
        <v>867</v>
      </c>
      <c r="G646" s="195"/>
      <c r="H646" s="199">
        <v>3.36</v>
      </c>
      <c r="I646" s="200"/>
      <c r="J646" s="195"/>
      <c r="K646" s="195"/>
      <c r="L646" s="201"/>
      <c r="M646" s="202"/>
      <c r="N646" s="203"/>
      <c r="O646" s="203"/>
      <c r="P646" s="203"/>
      <c r="Q646" s="203"/>
      <c r="R646" s="203"/>
      <c r="S646" s="203"/>
      <c r="T646" s="204"/>
      <c r="AT646" s="205" t="s">
        <v>156</v>
      </c>
      <c r="AU646" s="205" t="s">
        <v>87</v>
      </c>
      <c r="AV646" s="13" t="s">
        <v>87</v>
      </c>
      <c r="AW646" s="13" t="s">
        <v>37</v>
      </c>
      <c r="AX646" s="13" t="s">
        <v>77</v>
      </c>
      <c r="AY646" s="205" t="s">
        <v>144</v>
      </c>
    </row>
    <row r="647" spans="1:65" s="13" customFormat="1">
      <c r="B647" s="194"/>
      <c r="C647" s="195"/>
      <c r="D647" s="196" t="s">
        <v>156</v>
      </c>
      <c r="E647" s="197" t="s">
        <v>19</v>
      </c>
      <c r="F647" s="198" t="s">
        <v>868</v>
      </c>
      <c r="G647" s="195"/>
      <c r="H647" s="199">
        <v>2.42</v>
      </c>
      <c r="I647" s="200"/>
      <c r="J647" s="195"/>
      <c r="K647" s="195"/>
      <c r="L647" s="201"/>
      <c r="M647" s="202"/>
      <c r="N647" s="203"/>
      <c r="O647" s="203"/>
      <c r="P647" s="203"/>
      <c r="Q647" s="203"/>
      <c r="R647" s="203"/>
      <c r="S647" s="203"/>
      <c r="T647" s="204"/>
      <c r="AT647" s="205" t="s">
        <v>156</v>
      </c>
      <c r="AU647" s="205" t="s">
        <v>87</v>
      </c>
      <c r="AV647" s="13" t="s">
        <v>87</v>
      </c>
      <c r="AW647" s="13" t="s">
        <v>37</v>
      </c>
      <c r="AX647" s="13" t="s">
        <v>77</v>
      </c>
      <c r="AY647" s="205" t="s">
        <v>144</v>
      </c>
    </row>
    <row r="648" spans="1:65" s="13" customFormat="1">
      <c r="B648" s="194"/>
      <c r="C648" s="195"/>
      <c r="D648" s="196" t="s">
        <v>156</v>
      </c>
      <c r="E648" s="197" t="s">
        <v>19</v>
      </c>
      <c r="F648" s="198" t="s">
        <v>869</v>
      </c>
      <c r="G648" s="195"/>
      <c r="H648" s="199">
        <v>2.27</v>
      </c>
      <c r="I648" s="200"/>
      <c r="J648" s="195"/>
      <c r="K648" s="195"/>
      <c r="L648" s="201"/>
      <c r="M648" s="202"/>
      <c r="N648" s="203"/>
      <c r="O648" s="203"/>
      <c r="P648" s="203"/>
      <c r="Q648" s="203"/>
      <c r="R648" s="203"/>
      <c r="S648" s="203"/>
      <c r="T648" s="204"/>
      <c r="AT648" s="205" t="s">
        <v>156</v>
      </c>
      <c r="AU648" s="205" t="s">
        <v>87</v>
      </c>
      <c r="AV648" s="13" t="s">
        <v>87</v>
      </c>
      <c r="AW648" s="13" t="s">
        <v>37</v>
      </c>
      <c r="AX648" s="13" t="s">
        <v>77</v>
      </c>
      <c r="AY648" s="205" t="s">
        <v>144</v>
      </c>
    </row>
    <row r="649" spans="1:65" s="13" customFormat="1">
      <c r="B649" s="194"/>
      <c r="C649" s="195"/>
      <c r="D649" s="196" t="s">
        <v>156</v>
      </c>
      <c r="E649" s="197" t="s">
        <v>19</v>
      </c>
      <c r="F649" s="198" t="s">
        <v>870</v>
      </c>
      <c r="G649" s="195"/>
      <c r="H649" s="199">
        <v>2.46</v>
      </c>
      <c r="I649" s="200"/>
      <c r="J649" s="195"/>
      <c r="K649" s="195"/>
      <c r="L649" s="201"/>
      <c r="M649" s="202"/>
      <c r="N649" s="203"/>
      <c r="O649" s="203"/>
      <c r="P649" s="203"/>
      <c r="Q649" s="203"/>
      <c r="R649" s="203"/>
      <c r="S649" s="203"/>
      <c r="T649" s="204"/>
      <c r="AT649" s="205" t="s">
        <v>156</v>
      </c>
      <c r="AU649" s="205" t="s">
        <v>87</v>
      </c>
      <c r="AV649" s="13" t="s">
        <v>87</v>
      </c>
      <c r="AW649" s="13" t="s">
        <v>37</v>
      </c>
      <c r="AX649" s="13" t="s">
        <v>77</v>
      </c>
      <c r="AY649" s="205" t="s">
        <v>144</v>
      </c>
    </row>
    <row r="650" spans="1:65" s="16" customFormat="1">
      <c r="B650" s="227"/>
      <c r="C650" s="228"/>
      <c r="D650" s="196" t="s">
        <v>156</v>
      </c>
      <c r="E650" s="229" t="s">
        <v>19</v>
      </c>
      <c r="F650" s="230" t="s">
        <v>442</v>
      </c>
      <c r="G650" s="228"/>
      <c r="H650" s="231">
        <v>120</v>
      </c>
      <c r="I650" s="232"/>
      <c r="J650" s="228"/>
      <c r="K650" s="228"/>
      <c r="L650" s="233"/>
      <c r="M650" s="234"/>
      <c r="N650" s="235"/>
      <c r="O650" s="235"/>
      <c r="P650" s="235"/>
      <c r="Q650" s="235"/>
      <c r="R650" s="235"/>
      <c r="S650" s="235"/>
      <c r="T650" s="236"/>
      <c r="AT650" s="237" t="s">
        <v>156</v>
      </c>
      <c r="AU650" s="237" t="s">
        <v>87</v>
      </c>
      <c r="AV650" s="16" t="s">
        <v>145</v>
      </c>
      <c r="AW650" s="16" t="s">
        <v>37</v>
      </c>
      <c r="AX650" s="16" t="s">
        <v>77</v>
      </c>
      <c r="AY650" s="237" t="s">
        <v>144</v>
      </c>
    </row>
    <row r="651" spans="1:65" s="14" customFormat="1">
      <c r="B651" s="206"/>
      <c r="C651" s="207"/>
      <c r="D651" s="196" t="s">
        <v>156</v>
      </c>
      <c r="E651" s="208" t="s">
        <v>19</v>
      </c>
      <c r="F651" s="209" t="s">
        <v>158</v>
      </c>
      <c r="G651" s="207"/>
      <c r="H651" s="210">
        <v>136.08500000000006</v>
      </c>
      <c r="I651" s="211"/>
      <c r="J651" s="207"/>
      <c r="K651" s="207"/>
      <c r="L651" s="212"/>
      <c r="M651" s="213"/>
      <c r="N651" s="214"/>
      <c r="O651" s="214"/>
      <c r="P651" s="214"/>
      <c r="Q651" s="214"/>
      <c r="R651" s="214"/>
      <c r="S651" s="214"/>
      <c r="T651" s="215"/>
      <c r="AT651" s="216" t="s">
        <v>156</v>
      </c>
      <c r="AU651" s="216" t="s">
        <v>87</v>
      </c>
      <c r="AV651" s="14" t="s">
        <v>152</v>
      </c>
      <c r="AW651" s="14" t="s">
        <v>37</v>
      </c>
      <c r="AX651" s="14" t="s">
        <v>85</v>
      </c>
      <c r="AY651" s="216" t="s">
        <v>144</v>
      </c>
    </row>
    <row r="652" spans="1:65" s="2" customFormat="1" ht="76.349999999999994" customHeight="1">
      <c r="A652" s="37"/>
      <c r="B652" s="38"/>
      <c r="C652" s="176" t="s">
        <v>464</v>
      </c>
      <c r="D652" s="176" t="s">
        <v>147</v>
      </c>
      <c r="E652" s="177" t="s">
        <v>911</v>
      </c>
      <c r="F652" s="178" t="s">
        <v>912</v>
      </c>
      <c r="G652" s="179" t="s">
        <v>150</v>
      </c>
      <c r="H652" s="180">
        <v>12.48</v>
      </c>
      <c r="I652" s="181"/>
      <c r="J652" s="182">
        <f>ROUND(I652*H652,2)</f>
        <v>0</v>
      </c>
      <c r="K652" s="178" t="s">
        <v>151</v>
      </c>
      <c r="L652" s="42"/>
      <c r="M652" s="183" t="s">
        <v>19</v>
      </c>
      <c r="N652" s="184" t="s">
        <v>48</v>
      </c>
      <c r="O652" s="67"/>
      <c r="P652" s="185">
        <f>O652*H652</f>
        <v>0</v>
      </c>
      <c r="Q652" s="185">
        <v>0</v>
      </c>
      <c r="R652" s="185">
        <f>Q652*H652</f>
        <v>0</v>
      </c>
      <c r="S652" s="185">
        <v>0</v>
      </c>
      <c r="T652" s="186">
        <f>S652*H652</f>
        <v>0</v>
      </c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R652" s="187" t="s">
        <v>296</v>
      </c>
      <c r="AT652" s="187" t="s">
        <v>147</v>
      </c>
      <c r="AU652" s="187" t="s">
        <v>87</v>
      </c>
      <c r="AY652" s="20" t="s">
        <v>144</v>
      </c>
      <c r="BE652" s="188">
        <f>IF(N652="základní",J652,0)</f>
        <v>0</v>
      </c>
      <c r="BF652" s="188">
        <f>IF(N652="snížená",J652,0)</f>
        <v>0</v>
      </c>
      <c r="BG652" s="188">
        <f>IF(N652="zákl. přenesená",J652,0)</f>
        <v>0</v>
      </c>
      <c r="BH652" s="188">
        <f>IF(N652="sníž. přenesená",J652,0)</f>
        <v>0</v>
      </c>
      <c r="BI652" s="188">
        <f>IF(N652="nulová",J652,0)</f>
        <v>0</v>
      </c>
      <c r="BJ652" s="20" t="s">
        <v>85</v>
      </c>
      <c r="BK652" s="188">
        <f>ROUND(I652*H652,2)</f>
        <v>0</v>
      </c>
      <c r="BL652" s="20" t="s">
        <v>296</v>
      </c>
      <c r="BM652" s="187" t="s">
        <v>913</v>
      </c>
    </row>
    <row r="653" spans="1:65" s="2" customFormat="1">
      <c r="A653" s="37"/>
      <c r="B653" s="38"/>
      <c r="C653" s="39"/>
      <c r="D653" s="189" t="s">
        <v>154</v>
      </c>
      <c r="E653" s="39"/>
      <c r="F653" s="190" t="s">
        <v>914</v>
      </c>
      <c r="G653" s="39"/>
      <c r="H653" s="39"/>
      <c r="I653" s="191"/>
      <c r="J653" s="39"/>
      <c r="K653" s="39"/>
      <c r="L653" s="42"/>
      <c r="M653" s="192"/>
      <c r="N653" s="193"/>
      <c r="O653" s="67"/>
      <c r="P653" s="67"/>
      <c r="Q653" s="67"/>
      <c r="R653" s="67"/>
      <c r="S653" s="67"/>
      <c r="T653" s="68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T653" s="20" t="s">
        <v>154</v>
      </c>
      <c r="AU653" s="20" t="s">
        <v>87</v>
      </c>
    </row>
    <row r="654" spans="1:65" s="12" customFormat="1" ht="22.9" customHeight="1">
      <c r="B654" s="160"/>
      <c r="C654" s="161"/>
      <c r="D654" s="162" t="s">
        <v>76</v>
      </c>
      <c r="E654" s="174" t="s">
        <v>369</v>
      </c>
      <c r="F654" s="174" t="s">
        <v>370</v>
      </c>
      <c r="G654" s="161"/>
      <c r="H654" s="161"/>
      <c r="I654" s="164"/>
      <c r="J654" s="175">
        <f>BK654</f>
        <v>0</v>
      </c>
      <c r="K654" s="161"/>
      <c r="L654" s="166"/>
      <c r="M654" s="167"/>
      <c r="N654" s="168"/>
      <c r="O654" s="168"/>
      <c r="P654" s="169">
        <f>SUM(P655:P671)</f>
        <v>0</v>
      </c>
      <c r="Q654" s="168"/>
      <c r="R654" s="169">
        <f>SUM(R655:R671)</f>
        <v>0</v>
      </c>
      <c r="S654" s="168"/>
      <c r="T654" s="170">
        <f>SUM(T655:T671)</f>
        <v>0</v>
      </c>
      <c r="AR654" s="171" t="s">
        <v>87</v>
      </c>
      <c r="AT654" s="172" t="s">
        <v>76</v>
      </c>
      <c r="AU654" s="172" t="s">
        <v>85</v>
      </c>
      <c r="AY654" s="171" t="s">
        <v>144</v>
      </c>
      <c r="BK654" s="173">
        <f>SUM(BK655:BK671)</f>
        <v>0</v>
      </c>
    </row>
    <row r="655" spans="1:65" s="2" customFormat="1" ht="49.15" customHeight="1">
      <c r="A655" s="37"/>
      <c r="B655" s="38"/>
      <c r="C655" s="176" t="s">
        <v>485</v>
      </c>
      <c r="D655" s="176" t="s">
        <v>147</v>
      </c>
      <c r="E655" s="177" t="s">
        <v>915</v>
      </c>
      <c r="F655" s="178" t="s">
        <v>916</v>
      </c>
      <c r="G655" s="179" t="s">
        <v>374</v>
      </c>
      <c r="H655" s="180">
        <v>14</v>
      </c>
      <c r="I655" s="181"/>
      <c r="J655" s="182">
        <f>ROUND(I655*H655,2)</f>
        <v>0</v>
      </c>
      <c r="K655" s="178" t="s">
        <v>19</v>
      </c>
      <c r="L655" s="42"/>
      <c r="M655" s="183" t="s">
        <v>19</v>
      </c>
      <c r="N655" s="184" t="s">
        <v>48</v>
      </c>
      <c r="O655" s="67"/>
      <c r="P655" s="185">
        <f>O655*H655</f>
        <v>0</v>
      </c>
      <c r="Q655" s="185">
        <v>0</v>
      </c>
      <c r="R655" s="185">
        <f>Q655*H655</f>
        <v>0</v>
      </c>
      <c r="S655" s="185">
        <v>0</v>
      </c>
      <c r="T655" s="186">
        <f>S655*H655</f>
        <v>0</v>
      </c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R655" s="187" t="s">
        <v>296</v>
      </c>
      <c r="AT655" s="187" t="s">
        <v>147</v>
      </c>
      <c r="AU655" s="187" t="s">
        <v>87</v>
      </c>
      <c r="AY655" s="20" t="s">
        <v>144</v>
      </c>
      <c r="BE655" s="188">
        <f>IF(N655="základní",J655,0)</f>
        <v>0</v>
      </c>
      <c r="BF655" s="188">
        <f>IF(N655="snížená",J655,0)</f>
        <v>0</v>
      </c>
      <c r="BG655" s="188">
        <f>IF(N655="zákl. přenesená",J655,0)</f>
        <v>0</v>
      </c>
      <c r="BH655" s="188">
        <f>IF(N655="sníž. přenesená",J655,0)</f>
        <v>0</v>
      </c>
      <c r="BI655" s="188">
        <f>IF(N655="nulová",J655,0)</f>
        <v>0</v>
      </c>
      <c r="BJ655" s="20" t="s">
        <v>85</v>
      </c>
      <c r="BK655" s="188">
        <f>ROUND(I655*H655,2)</f>
        <v>0</v>
      </c>
      <c r="BL655" s="20" t="s">
        <v>296</v>
      </c>
      <c r="BM655" s="187" t="s">
        <v>917</v>
      </c>
    </row>
    <row r="656" spans="1:65" s="2" customFormat="1" ht="87.75">
      <c r="A656" s="37"/>
      <c r="B656" s="38"/>
      <c r="C656" s="39"/>
      <c r="D656" s="196" t="s">
        <v>918</v>
      </c>
      <c r="E656" s="39"/>
      <c r="F656" s="251" t="s">
        <v>919</v>
      </c>
      <c r="G656" s="39"/>
      <c r="H656" s="39"/>
      <c r="I656" s="191"/>
      <c r="J656" s="39"/>
      <c r="K656" s="39"/>
      <c r="L656" s="42"/>
      <c r="M656" s="192"/>
      <c r="N656" s="193"/>
      <c r="O656" s="67"/>
      <c r="P656" s="67"/>
      <c r="Q656" s="67"/>
      <c r="R656" s="67"/>
      <c r="S656" s="67"/>
      <c r="T656" s="68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T656" s="20" t="s">
        <v>918</v>
      </c>
      <c r="AU656" s="20" t="s">
        <v>87</v>
      </c>
    </row>
    <row r="657" spans="1:65" s="13" customFormat="1">
      <c r="B657" s="194"/>
      <c r="C657" s="195"/>
      <c r="D657" s="196" t="s">
        <v>156</v>
      </c>
      <c r="E657" s="197" t="s">
        <v>19</v>
      </c>
      <c r="F657" s="198" t="s">
        <v>920</v>
      </c>
      <c r="G657" s="195"/>
      <c r="H657" s="199">
        <v>8</v>
      </c>
      <c r="I657" s="200"/>
      <c r="J657" s="195"/>
      <c r="K657" s="195"/>
      <c r="L657" s="201"/>
      <c r="M657" s="202"/>
      <c r="N657" s="203"/>
      <c r="O657" s="203"/>
      <c r="P657" s="203"/>
      <c r="Q657" s="203"/>
      <c r="R657" s="203"/>
      <c r="S657" s="203"/>
      <c r="T657" s="204"/>
      <c r="AT657" s="205" t="s">
        <v>156</v>
      </c>
      <c r="AU657" s="205" t="s">
        <v>87</v>
      </c>
      <c r="AV657" s="13" t="s">
        <v>87</v>
      </c>
      <c r="AW657" s="13" t="s">
        <v>37</v>
      </c>
      <c r="AX657" s="13" t="s">
        <v>77</v>
      </c>
      <c r="AY657" s="205" t="s">
        <v>144</v>
      </c>
    </row>
    <row r="658" spans="1:65" s="13" customFormat="1">
      <c r="B658" s="194"/>
      <c r="C658" s="195"/>
      <c r="D658" s="196" t="s">
        <v>156</v>
      </c>
      <c r="E658" s="197" t="s">
        <v>19</v>
      </c>
      <c r="F658" s="198" t="s">
        <v>921</v>
      </c>
      <c r="G658" s="195"/>
      <c r="H658" s="199">
        <v>6</v>
      </c>
      <c r="I658" s="200"/>
      <c r="J658" s="195"/>
      <c r="K658" s="195"/>
      <c r="L658" s="201"/>
      <c r="M658" s="202"/>
      <c r="N658" s="203"/>
      <c r="O658" s="203"/>
      <c r="P658" s="203"/>
      <c r="Q658" s="203"/>
      <c r="R658" s="203"/>
      <c r="S658" s="203"/>
      <c r="T658" s="204"/>
      <c r="AT658" s="205" t="s">
        <v>156</v>
      </c>
      <c r="AU658" s="205" t="s">
        <v>87</v>
      </c>
      <c r="AV658" s="13" t="s">
        <v>87</v>
      </c>
      <c r="AW658" s="13" t="s">
        <v>37</v>
      </c>
      <c r="AX658" s="13" t="s">
        <v>77</v>
      </c>
      <c r="AY658" s="205" t="s">
        <v>144</v>
      </c>
    </row>
    <row r="659" spans="1:65" s="14" customFormat="1">
      <c r="B659" s="206"/>
      <c r="C659" s="207"/>
      <c r="D659" s="196" t="s">
        <v>156</v>
      </c>
      <c r="E659" s="208" t="s">
        <v>19</v>
      </c>
      <c r="F659" s="209" t="s">
        <v>158</v>
      </c>
      <c r="G659" s="207"/>
      <c r="H659" s="210">
        <v>14</v>
      </c>
      <c r="I659" s="211"/>
      <c r="J659" s="207"/>
      <c r="K659" s="207"/>
      <c r="L659" s="212"/>
      <c r="M659" s="213"/>
      <c r="N659" s="214"/>
      <c r="O659" s="214"/>
      <c r="P659" s="214"/>
      <c r="Q659" s="214"/>
      <c r="R659" s="214"/>
      <c r="S659" s="214"/>
      <c r="T659" s="215"/>
      <c r="AT659" s="216" t="s">
        <v>156</v>
      </c>
      <c r="AU659" s="216" t="s">
        <v>87</v>
      </c>
      <c r="AV659" s="14" t="s">
        <v>152</v>
      </c>
      <c r="AW659" s="14" t="s">
        <v>37</v>
      </c>
      <c r="AX659" s="14" t="s">
        <v>85</v>
      </c>
      <c r="AY659" s="216" t="s">
        <v>144</v>
      </c>
    </row>
    <row r="660" spans="1:65" s="2" customFormat="1" ht="49.15" customHeight="1">
      <c r="A660" s="37"/>
      <c r="B660" s="38"/>
      <c r="C660" s="176" t="s">
        <v>492</v>
      </c>
      <c r="D660" s="176" t="s">
        <v>147</v>
      </c>
      <c r="E660" s="177" t="s">
        <v>922</v>
      </c>
      <c r="F660" s="178" t="s">
        <v>923</v>
      </c>
      <c r="G660" s="179" t="s">
        <v>374</v>
      </c>
      <c r="H660" s="180">
        <v>14</v>
      </c>
      <c r="I660" s="181"/>
      <c r="J660" s="182">
        <f>ROUND(I660*H660,2)</f>
        <v>0</v>
      </c>
      <c r="K660" s="178" t="s">
        <v>19</v>
      </c>
      <c r="L660" s="42"/>
      <c r="M660" s="183" t="s">
        <v>19</v>
      </c>
      <c r="N660" s="184" t="s">
        <v>48</v>
      </c>
      <c r="O660" s="67"/>
      <c r="P660" s="185">
        <f>O660*H660</f>
        <v>0</v>
      </c>
      <c r="Q660" s="185">
        <v>0</v>
      </c>
      <c r="R660" s="185">
        <f>Q660*H660</f>
        <v>0</v>
      </c>
      <c r="S660" s="185">
        <v>0</v>
      </c>
      <c r="T660" s="186">
        <f>S660*H660</f>
        <v>0</v>
      </c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R660" s="187" t="s">
        <v>296</v>
      </c>
      <c r="AT660" s="187" t="s">
        <v>147</v>
      </c>
      <c r="AU660" s="187" t="s">
        <v>87</v>
      </c>
      <c r="AY660" s="20" t="s">
        <v>144</v>
      </c>
      <c r="BE660" s="188">
        <f>IF(N660="základní",J660,0)</f>
        <v>0</v>
      </c>
      <c r="BF660" s="188">
        <f>IF(N660="snížená",J660,0)</f>
        <v>0</v>
      </c>
      <c r="BG660" s="188">
        <f>IF(N660="zákl. přenesená",J660,0)</f>
        <v>0</v>
      </c>
      <c r="BH660" s="188">
        <f>IF(N660="sníž. přenesená",J660,0)</f>
        <v>0</v>
      </c>
      <c r="BI660" s="188">
        <f>IF(N660="nulová",J660,0)</f>
        <v>0</v>
      </c>
      <c r="BJ660" s="20" t="s">
        <v>85</v>
      </c>
      <c r="BK660" s="188">
        <f>ROUND(I660*H660,2)</f>
        <v>0</v>
      </c>
      <c r="BL660" s="20" t="s">
        <v>296</v>
      </c>
      <c r="BM660" s="187" t="s">
        <v>924</v>
      </c>
    </row>
    <row r="661" spans="1:65" s="2" customFormat="1" ht="117">
      <c r="A661" s="37"/>
      <c r="B661" s="38"/>
      <c r="C661" s="39"/>
      <c r="D661" s="196" t="s">
        <v>918</v>
      </c>
      <c r="E661" s="39"/>
      <c r="F661" s="251" t="s">
        <v>925</v>
      </c>
      <c r="G661" s="39"/>
      <c r="H661" s="39"/>
      <c r="I661" s="191"/>
      <c r="J661" s="39"/>
      <c r="K661" s="39"/>
      <c r="L661" s="42"/>
      <c r="M661" s="192"/>
      <c r="N661" s="193"/>
      <c r="O661" s="67"/>
      <c r="P661" s="67"/>
      <c r="Q661" s="67"/>
      <c r="R661" s="67"/>
      <c r="S661" s="67"/>
      <c r="T661" s="68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T661" s="20" t="s">
        <v>918</v>
      </c>
      <c r="AU661" s="20" t="s">
        <v>87</v>
      </c>
    </row>
    <row r="662" spans="1:65" s="13" customFormat="1">
      <c r="B662" s="194"/>
      <c r="C662" s="195"/>
      <c r="D662" s="196" t="s">
        <v>156</v>
      </c>
      <c r="E662" s="197" t="s">
        <v>19</v>
      </c>
      <c r="F662" s="198" t="s">
        <v>920</v>
      </c>
      <c r="G662" s="195"/>
      <c r="H662" s="199">
        <v>8</v>
      </c>
      <c r="I662" s="200"/>
      <c r="J662" s="195"/>
      <c r="K662" s="195"/>
      <c r="L662" s="201"/>
      <c r="M662" s="202"/>
      <c r="N662" s="203"/>
      <c r="O662" s="203"/>
      <c r="P662" s="203"/>
      <c r="Q662" s="203"/>
      <c r="R662" s="203"/>
      <c r="S662" s="203"/>
      <c r="T662" s="204"/>
      <c r="AT662" s="205" t="s">
        <v>156</v>
      </c>
      <c r="AU662" s="205" t="s">
        <v>87</v>
      </c>
      <c r="AV662" s="13" t="s">
        <v>87</v>
      </c>
      <c r="AW662" s="13" t="s">
        <v>37</v>
      </c>
      <c r="AX662" s="13" t="s">
        <v>77</v>
      </c>
      <c r="AY662" s="205" t="s">
        <v>144</v>
      </c>
    </row>
    <row r="663" spans="1:65" s="13" customFormat="1">
      <c r="B663" s="194"/>
      <c r="C663" s="195"/>
      <c r="D663" s="196" t="s">
        <v>156</v>
      </c>
      <c r="E663" s="197" t="s">
        <v>19</v>
      </c>
      <c r="F663" s="198" t="s">
        <v>921</v>
      </c>
      <c r="G663" s="195"/>
      <c r="H663" s="199">
        <v>6</v>
      </c>
      <c r="I663" s="200"/>
      <c r="J663" s="195"/>
      <c r="K663" s="195"/>
      <c r="L663" s="201"/>
      <c r="M663" s="202"/>
      <c r="N663" s="203"/>
      <c r="O663" s="203"/>
      <c r="P663" s="203"/>
      <c r="Q663" s="203"/>
      <c r="R663" s="203"/>
      <c r="S663" s="203"/>
      <c r="T663" s="204"/>
      <c r="AT663" s="205" t="s">
        <v>156</v>
      </c>
      <c r="AU663" s="205" t="s">
        <v>87</v>
      </c>
      <c r="AV663" s="13" t="s">
        <v>87</v>
      </c>
      <c r="AW663" s="13" t="s">
        <v>37</v>
      </c>
      <c r="AX663" s="13" t="s">
        <v>77</v>
      </c>
      <c r="AY663" s="205" t="s">
        <v>144</v>
      </c>
    </row>
    <row r="664" spans="1:65" s="14" customFormat="1">
      <c r="B664" s="206"/>
      <c r="C664" s="207"/>
      <c r="D664" s="196" t="s">
        <v>156</v>
      </c>
      <c r="E664" s="208" t="s">
        <v>19</v>
      </c>
      <c r="F664" s="209" t="s">
        <v>158</v>
      </c>
      <c r="G664" s="207"/>
      <c r="H664" s="210">
        <v>14</v>
      </c>
      <c r="I664" s="211"/>
      <c r="J664" s="207"/>
      <c r="K664" s="207"/>
      <c r="L664" s="212"/>
      <c r="M664" s="213"/>
      <c r="N664" s="214"/>
      <c r="O664" s="214"/>
      <c r="P664" s="214"/>
      <c r="Q664" s="214"/>
      <c r="R664" s="214"/>
      <c r="S664" s="214"/>
      <c r="T664" s="215"/>
      <c r="AT664" s="216" t="s">
        <v>156</v>
      </c>
      <c r="AU664" s="216" t="s">
        <v>87</v>
      </c>
      <c r="AV664" s="14" t="s">
        <v>152</v>
      </c>
      <c r="AW664" s="14" t="s">
        <v>37</v>
      </c>
      <c r="AX664" s="14" t="s">
        <v>85</v>
      </c>
      <c r="AY664" s="216" t="s">
        <v>144</v>
      </c>
    </row>
    <row r="665" spans="1:65" s="2" customFormat="1" ht="49.15" customHeight="1">
      <c r="A665" s="37"/>
      <c r="B665" s="38"/>
      <c r="C665" s="176" t="s">
        <v>497</v>
      </c>
      <c r="D665" s="176" t="s">
        <v>147</v>
      </c>
      <c r="E665" s="177" t="s">
        <v>926</v>
      </c>
      <c r="F665" s="178" t="s">
        <v>927</v>
      </c>
      <c r="G665" s="179" t="s">
        <v>374</v>
      </c>
      <c r="H665" s="180">
        <v>14</v>
      </c>
      <c r="I665" s="181"/>
      <c r="J665" s="182">
        <f>ROUND(I665*H665,2)</f>
        <v>0</v>
      </c>
      <c r="K665" s="178" t="s">
        <v>19</v>
      </c>
      <c r="L665" s="42"/>
      <c r="M665" s="183" t="s">
        <v>19</v>
      </c>
      <c r="N665" s="184" t="s">
        <v>48</v>
      </c>
      <c r="O665" s="67"/>
      <c r="P665" s="185">
        <f>O665*H665</f>
        <v>0</v>
      </c>
      <c r="Q665" s="185">
        <v>0</v>
      </c>
      <c r="R665" s="185">
        <f>Q665*H665</f>
        <v>0</v>
      </c>
      <c r="S665" s="185">
        <v>0</v>
      </c>
      <c r="T665" s="186">
        <f>S665*H665</f>
        <v>0</v>
      </c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R665" s="187" t="s">
        <v>296</v>
      </c>
      <c r="AT665" s="187" t="s">
        <v>147</v>
      </c>
      <c r="AU665" s="187" t="s">
        <v>87</v>
      </c>
      <c r="AY665" s="20" t="s">
        <v>144</v>
      </c>
      <c r="BE665" s="188">
        <f>IF(N665="základní",J665,0)</f>
        <v>0</v>
      </c>
      <c r="BF665" s="188">
        <f>IF(N665="snížená",J665,0)</f>
        <v>0</v>
      </c>
      <c r="BG665" s="188">
        <f>IF(N665="zákl. přenesená",J665,0)</f>
        <v>0</v>
      </c>
      <c r="BH665" s="188">
        <f>IF(N665="sníž. přenesená",J665,0)</f>
        <v>0</v>
      </c>
      <c r="BI665" s="188">
        <f>IF(N665="nulová",J665,0)</f>
        <v>0</v>
      </c>
      <c r="BJ665" s="20" t="s">
        <v>85</v>
      </c>
      <c r="BK665" s="188">
        <f>ROUND(I665*H665,2)</f>
        <v>0</v>
      </c>
      <c r="BL665" s="20" t="s">
        <v>296</v>
      </c>
      <c r="BM665" s="187" t="s">
        <v>928</v>
      </c>
    </row>
    <row r="666" spans="1:65" s="2" customFormat="1" ht="97.5">
      <c r="A666" s="37"/>
      <c r="B666" s="38"/>
      <c r="C666" s="39"/>
      <c r="D666" s="196" t="s">
        <v>918</v>
      </c>
      <c r="E666" s="39"/>
      <c r="F666" s="251" t="s">
        <v>929</v>
      </c>
      <c r="G666" s="39"/>
      <c r="H666" s="39"/>
      <c r="I666" s="191"/>
      <c r="J666" s="39"/>
      <c r="K666" s="39"/>
      <c r="L666" s="42"/>
      <c r="M666" s="192"/>
      <c r="N666" s="193"/>
      <c r="O666" s="67"/>
      <c r="P666" s="67"/>
      <c r="Q666" s="67"/>
      <c r="R666" s="67"/>
      <c r="S666" s="67"/>
      <c r="T666" s="68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T666" s="20" t="s">
        <v>918</v>
      </c>
      <c r="AU666" s="20" t="s">
        <v>87</v>
      </c>
    </row>
    <row r="667" spans="1:65" s="13" customFormat="1">
      <c r="B667" s="194"/>
      <c r="C667" s="195"/>
      <c r="D667" s="196" t="s">
        <v>156</v>
      </c>
      <c r="E667" s="197" t="s">
        <v>19</v>
      </c>
      <c r="F667" s="198" t="s">
        <v>930</v>
      </c>
      <c r="G667" s="195"/>
      <c r="H667" s="199">
        <v>6</v>
      </c>
      <c r="I667" s="200"/>
      <c r="J667" s="195"/>
      <c r="K667" s="195"/>
      <c r="L667" s="201"/>
      <c r="M667" s="202"/>
      <c r="N667" s="203"/>
      <c r="O667" s="203"/>
      <c r="P667" s="203"/>
      <c r="Q667" s="203"/>
      <c r="R667" s="203"/>
      <c r="S667" s="203"/>
      <c r="T667" s="204"/>
      <c r="AT667" s="205" t="s">
        <v>156</v>
      </c>
      <c r="AU667" s="205" t="s">
        <v>87</v>
      </c>
      <c r="AV667" s="13" t="s">
        <v>87</v>
      </c>
      <c r="AW667" s="13" t="s">
        <v>37</v>
      </c>
      <c r="AX667" s="13" t="s">
        <v>77</v>
      </c>
      <c r="AY667" s="205" t="s">
        <v>144</v>
      </c>
    </row>
    <row r="668" spans="1:65" s="13" customFormat="1">
      <c r="B668" s="194"/>
      <c r="C668" s="195"/>
      <c r="D668" s="196" t="s">
        <v>156</v>
      </c>
      <c r="E668" s="197" t="s">
        <v>19</v>
      </c>
      <c r="F668" s="198" t="s">
        <v>931</v>
      </c>
      <c r="G668" s="195"/>
      <c r="H668" s="199">
        <v>8</v>
      </c>
      <c r="I668" s="200"/>
      <c r="J668" s="195"/>
      <c r="K668" s="195"/>
      <c r="L668" s="201"/>
      <c r="M668" s="202"/>
      <c r="N668" s="203"/>
      <c r="O668" s="203"/>
      <c r="P668" s="203"/>
      <c r="Q668" s="203"/>
      <c r="R668" s="203"/>
      <c r="S668" s="203"/>
      <c r="T668" s="204"/>
      <c r="AT668" s="205" t="s">
        <v>156</v>
      </c>
      <c r="AU668" s="205" t="s">
        <v>87</v>
      </c>
      <c r="AV668" s="13" t="s">
        <v>87</v>
      </c>
      <c r="AW668" s="13" t="s">
        <v>37</v>
      </c>
      <c r="AX668" s="13" t="s">
        <v>77</v>
      </c>
      <c r="AY668" s="205" t="s">
        <v>144</v>
      </c>
    </row>
    <row r="669" spans="1:65" s="14" customFormat="1">
      <c r="B669" s="206"/>
      <c r="C669" s="207"/>
      <c r="D669" s="196" t="s">
        <v>156</v>
      </c>
      <c r="E669" s="208" t="s">
        <v>19</v>
      </c>
      <c r="F669" s="209" t="s">
        <v>158</v>
      </c>
      <c r="G669" s="207"/>
      <c r="H669" s="210">
        <v>14</v>
      </c>
      <c r="I669" s="211"/>
      <c r="J669" s="207"/>
      <c r="K669" s="207"/>
      <c r="L669" s="212"/>
      <c r="M669" s="213"/>
      <c r="N669" s="214"/>
      <c r="O669" s="214"/>
      <c r="P669" s="214"/>
      <c r="Q669" s="214"/>
      <c r="R669" s="214"/>
      <c r="S669" s="214"/>
      <c r="T669" s="215"/>
      <c r="AT669" s="216" t="s">
        <v>156</v>
      </c>
      <c r="AU669" s="216" t="s">
        <v>87</v>
      </c>
      <c r="AV669" s="14" t="s">
        <v>152</v>
      </c>
      <c r="AW669" s="14" t="s">
        <v>37</v>
      </c>
      <c r="AX669" s="14" t="s">
        <v>85</v>
      </c>
      <c r="AY669" s="216" t="s">
        <v>144</v>
      </c>
    </row>
    <row r="670" spans="1:65" s="2" customFormat="1" ht="49.15" customHeight="1">
      <c r="A670" s="37"/>
      <c r="B670" s="38"/>
      <c r="C670" s="176" t="s">
        <v>502</v>
      </c>
      <c r="D670" s="176" t="s">
        <v>147</v>
      </c>
      <c r="E670" s="177" t="s">
        <v>932</v>
      </c>
      <c r="F670" s="178" t="s">
        <v>933</v>
      </c>
      <c r="G670" s="179" t="s">
        <v>934</v>
      </c>
      <c r="H670" s="252"/>
      <c r="I670" s="181"/>
      <c r="J670" s="182">
        <f>ROUND(I670*H670,2)</f>
        <v>0</v>
      </c>
      <c r="K670" s="178" t="s">
        <v>151</v>
      </c>
      <c r="L670" s="42"/>
      <c r="M670" s="183" t="s">
        <v>19</v>
      </c>
      <c r="N670" s="184" t="s">
        <v>48</v>
      </c>
      <c r="O670" s="67"/>
      <c r="P670" s="185">
        <f>O670*H670</f>
        <v>0</v>
      </c>
      <c r="Q670" s="185">
        <v>0</v>
      </c>
      <c r="R670" s="185">
        <f>Q670*H670</f>
        <v>0</v>
      </c>
      <c r="S670" s="185">
        <v>0</v>
      </c>
      <c r="T670" s="186">
        <f>S670*H670</f>
        <v>0</v>
      </c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R670" s="187" t="s">
        <v>296</v>
      </c>
      <c r="AT670" s="187" t="s">
        <v>147</v>
      </c>
      <c r="AU670" s="187" t="s">
        <v>87</v>
      </c>
      <c r="AY670" s="20" t="s">
        <v>144</v>
      </c>
      <c r="BE670" s="188">
        <f>IF(N670="základní",J670,0)</f>
        <v>0</v>
      </c>
      <c r="BF670" s="188">
        <f>IF(N670="snížená",J670,0)</f>
        <v>0</v>
      </c>
      <c r="BG670" s="188">
        <f>IF(N670="zákl. přenesená",J670,0)</f>
        <v>0</v>
      </c>
      <c r="BH670" s="188">
        <f>IF(N670="sníž. přenesená",J670,0)</f>
        <v>0</v>
      </c>
      <c r="BI670" s="188">
        <f>IF(N670="nulová",J670,0)</f>
        <v>0</v>
      </c>
      <c r="BJ670" s="20" t="s">
        <v>85</v>
      </c>
      <c r="BK670" s="188">
        <f>ROUND(I670*H670,2)</f>
        <v>0</v>
      </c>
      <c r="BL670" s="20" t="s">
        <v>296</v>
      </c>
      <c r="BM670" s="187" t="s">
        <v>935</v>
      </c>
    </row>
    <row r="671" spans="1:65" s="2" customFormat="1">
      <c r="A671" s="37"/>
      <c r="B671" s="38"/>
      <c r="C671" s="39"/>
      <c r="D671" s="189" t="s">
        <v>154</v>
      </c>
      <c r="E671" s="39"/>
      <c r="F671" s="190" t="s">
        <v>936</v>
      </c>
      <c r="G671" s="39"/>
      <c r="H671" s="39"/>
      <c r="I671" s="191"/>
      <c r="J671" s="39"/>
      <c r="K671" s="39"/>
      <c r="L671" s="42"/>
      <c r="M671" s="192"/>
      <c r="N671" s="193"/>
      <c r="O671" s="67"/>
      <c r="P671" s="67"/>
      <c r="Q671" s="67"/>
      <c r="R671" s="67"/>
      <c r="S671" s="67"/>
      <c r="T671" s="68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T671" s="20" t="s">
        <v>154</v>
      </c>
      <c r="AU671" s="20" t="s">
        <v>87</v>
      </c>
    </row>
    <row r="672" spans="1:65" s="12" customFormat="1" ht="22.9" customHeight="1">
      <c r="B672" s="160"/>
      <c r="C672" s="161"/>
      <c r="D672" s="162" t="s">
        <v>76</v>
      </c>
      <c r="E672" s="174" t="s">
        <v>377</v>
      </c>
      <c r="F672" s="174" t="s">
        <v>378</v>
      </c>
      <c r="G672" s="161"/>
      <c r="H672" s="161"/>
      <c r="I672" s="164"/>
      <c r="J672" s="175">
        <f>BK672</f>
        <v>0</v>
      </c>
      <c r="K672" s="161"/>
      <c r="L672" s="166"/>
      <c r="M672" s="167"/>
      <c r="N672" s="168"/>
      <c r="O672" s="168"/>
      <c r="P672" s="169">
        <f>SUM(P673:P1003)</f>
        <v>0</v>
      </c>
      <c r="Q672" s="168"/>
      <c r="R672" s="169">
        <f>SUM(R673:R1003)</f>
        <v>5.90878894</v>
      </c>
      <c r="S672" s="168"/>
      <c r="T672" s="170">
        <f>SUM(T673:T1003)</f>
        <v>0</v>
      </c>
      <c r="AR672" s="171" t="s">
        <v>87</v>
      </c>
      <c r="AT672" s="172" t="s">
        <v>76</v>
      </c>
      <c r="AU672" s="172" t="s">
        <v>85</v>
      </c>
      <c r="AY672" s="171" t="s">
        <v>144</v>
      </c>
      <c r="BK672" s="173">
        <f>SUM(BK673:BK1003)</f>
        <v>0</v>
      </c>
    </row>
    <row r="673" spans="1:65" s="2" customFormat="1" ht="33" customHeight="1">
      <c r="A673" s="37"/>
      <c r="B673" s="38"/>
      <c r="C673" s="176" t="s">
        <v>507</v>
      </c>
      <c r="D673" s="176" t="s">
        <v>147</v>
      </c>
      <c r="E673" s="177" t="s">
        <v>937</v>
      </c>
      <c r="F673" s="178" t="s">
        <v>938</v>
      </c>
      <c r="G673" s="179" t="s">
        <v>172</v>
      </c>
      <c r="H673" s="180">
        <v>128.57</v>
      </c>
      <c r="I673" s="181"/>
      <c r="J673" s="182">
        <f>ROUND(I673*H673,2)</f>
        <v>0</v>
      </c>
      <c r="K673" s="178" t="s">
        <v>151</v>
      </c>
      <c r="L673" s="42"/>
      <c r="M673" s="183" t="s">
        <v>19</v>
      </c>
      <c r="N673" s="184" t="s">
        <v>48</v>
      </c>
      <c r="O673" s="67"/>
      <c r="P673" s="185">
        <f>O673*H673</f>
        <v>0</v>
      </c>
      <c r="Q673" s="185">
        <v>0</v>
      </c>
      <c r="R673" s="185">
        <f>Q673*H673</f>
        <v>0</v>
      </c>
      <c r="S673" s="185">
        <v>0</v>
      </c>
      <c r="T673" s="186">
        <f>S673*H673</f>
        <v>0</v>
      </c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R673" s="187" t="s">
        <v>296</v>
      </c>
      <c r="AT673" s="187" t="s">
        <v>147</v>
      </c>
      <c r="AU673" s="187" t="s">
        <v>87</v>
      </c>
      <c r="AY673" s="20" t="s">
        <v>144</v>
      </c>
      <c r="BE673" s="188">
        <f>IF(N673="základní",J673,0)</f>
        <v>0</v>
      </c>
      <c r="BF673" s="188">
        <f>IF(N673="snížená",J673,0)</f>
        <v>0</v>
      </c>
      <c r="BG673" s="188">
        <f>IF(N673="zákl. přenesená",J673,0)</f>
        <v>0</v>
      </c>
      <c r="BH673" s="188">
        <f>IF(N673="sníž. přenesená",J673,0)</f>
        <v>0</v>
      </c>
      <c r="BI673" s="188">
        <f>IF(N673="nulová",J673,0)</f>
        <v>0</v>
      </c>
      <c r="BJ673" s="20" t="s">
        <v>85</v>
      </c>
      <c r="BK673" s="188">
        <f>ROUND(I673*H673,2)</f>
        <v>0</v>
      </c>
      <c r="BL673" s="20" t="s">
        <v>296</v>
      </c>
      <c r="BM673" s="187" t="s">
        <v>939</v>
      </c>
    </row>
    <row r="674" spans="1:65" s="2" customFormat="1">
      <c r="A674" s="37"/>
      <c r="B674" s="38"/>
      <c r="C674" s="39"/>
      <c r="D674" s="189" t="s">
        <v>154</v>
      </c>
      <c r="E674" s="39"/>
      <c r="F674" s="190" t="s">
        <v>940</v>
      </c>
      <c r="G674" s="39"/>
      <c r="H674" s="39"/>
      <c r="I674" s="191"/>
      <c r="J674" s="39"/>
      <c r="K674" s="39"/>
      <c r="L674" s="42"/>
      <c r="M674" s="192"/>
      <c r="N674" s="193"/>
      <c r="O674" s="67"/>
      <c r="P674" s="67"/>
      <c r="Q674" s="67"/>
      <c r="R674" s="67"/>
      <c r="S674" s="67"/>
      <c r="T674" s="68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T674" s="20" t="s">
        <v>154</v>
      </c>
      <c r="AU674" s="20" t="s">
        <v>87</v>
      </c>
    </row>
    <row r="675" spans="1:65" s="15" customFormat="1">
      <c r="B675" s="217"/>
      <c r="C675" s="218"/>
      <c r="D675" s="196" t="s">
        <v>156</v>
      </c>
      <c r="E675" s="219" t="s">
        <v>19</v>
      </c>
      <c r="F675" s="220" t="s">
        <v>941</v>
      </c>
      <c r="G675" s="218"/>
      <c r="H675" s="219" t="s">
        <v>19</v>
      </c>
      <c r="I675" s="221"/>
      <c r="J675" s="218"/>
      <c r="K675" s="218"/>
      <c r="L675" s="222"/>
      <c r="M675" s="223"/>
      <c r="N675" s="224"/>
      <c r="O675" s="224"/>
      <c r="P675" s="224"/>
      <c r="Q675" s="224"/>
      <c r="R675" s="224"/>
      <c r="S675" s="224"/>
      <c r="T675" s="225"/>
      <c r="AT675" s="226" t="s">
        <v>156</v>
      </c>
      <c r="AU675" s="226" t="s">
        <v>87</v>
      </c>
      <c r="AV675" s="15" t="s">
        <v>85</v>
      </c>
      <c r="AW675" s="15" t="s">
        <v>37</v>
      </c>
      <c r="AX675" s="15" t="s">
        <v>77</v>
      </c>
      <c r="AY675" s="226" t="s">
        <v>144</v>
      </c>
    </row>
    <row r="676" spans="1:65" s="13" customFormat="1">
      <c r="B676" s="194"/>
      <c r="C676" s="195"/>
      <c r="D676" s="196" t="s">
        <v>156</v>
      </c>
      <c r="E676" s="197" t="s">
        <v>19</v>
      </c>
      <c r="F676" s="198" t="s">
        <v>692</v>
      </c>
      <c r="G676" s="195"/>
      <c r="H676" s="199">
        <v>2.6</v>
      </c>
      <c r="I676" s="200"/>
      <c r="J676" s="195"/>
      <c r="K676" s="195"/>
      <c r="L676" s="201"/>
      <c r="M676" s="202"/>
      <c r="N676" s="203"/>
      <c r="O676" s="203"/>
      <c r="P676" s="203"/>
      <c r="Q676" s="203"/>
      <c r="R676" s="203"/>
      <c r="S676" s="203"/>
      <c r="T676" s="204"/>
      <c r="AT676" s="205" t="s">
        <v>156</v>
      </c>
      <c r="AU676" s="205" t="s">
        <v>87</v>
      </c>
      <c r="AV676" s="13" t="s">
        <v>87</v>
      </c>
      <c r="AW676" s="13" t="s">
        <v>37</v>
      </c>
      <c r="AX676" s="13" t="s">
        <v>77</v>
      </c>
      <c r="AY676" s="205" t="s">
        <v>144</v>
      </c>
    </row>
    <row r="677" spans="1:65" s="13" customFormat="1">
      <c r="B677" s="194"/>
      <c r="C677" s="195"/>
      <c r="D677" s="196" t="s">
        <v>156</v>
      </c>
      <c r="E677" s="197" t="s">
        <v>19</v>
      </c>
      <c r="F677" s="198" t="s">
        <v>695</v>
      </c>
      <c r="G677" s="195"/>
      <c r="H677" s="199">
        <v>2.59</v>
      </c>
      <c r="I677" s="200"/>
      <c r="J677" s="195"/>
      <c r="K677" s="195"/>
      <c r="L677" s="201"/>
      <c r="M677" s="202"/>
      <c r="N677" s="203"/>
      <c r="O677" s="203"/>
      <c r="P677" s="203"/>
      <c r="Q677" s="203"/>
      <c r="R677" s="203"/>
      <c r="S677" s="203"/>
      <c r="T677" s="204"/>
      <c r="AT677" s="205" t="s">
        <v>156</v>
      </c>
      <c r="AU677" s="205" t="s">
        <v>87</v>
      </c>
      <c r="AV677" s="13" t="s">
        <v>87</v>
      </c>
      <c r="AW677" s="13" t="s">
        <v>37</v>
      </c>
      <c r="AX677" s="13" t="s">
        <v>77</v>
      </c>
      <c r="AY677" s="205" t="s">
        <v>144</v>
      </c>
    </row>
    <row r="678" spans="1:65" s="13" customFormat="1">
      <c r="B678" s="194"/>
      <c r="C678" s="195"/>
      <c r="D678" s="196" t="s">
        <v>156</v>
      </c>
      <c r="E678" s="197" t="s">
        <v>19</v>
      </c>
      <c r="F678" s="198" t="s">
        <v>698</v>
      </c>
      <c r="G678" s="195"/>
      <c r="H678" s="199">
        <v>2.73</v>
      </c>
      <c r="I678" s="200"/>
      <c r="J678" s="195"/>
      <c r="K678" s="195"/>
      <c r="L678" s="201"/>
      <c r="M678" s="202"/>
      <c r="N678" s="203"/>
      <c r="O678" s="203"/>
      <c r="P678" s="203"/>
      <c r="Q678" s="203"/>
      <c r="R678" s="203"/>
      <c r="S678" s="203"/>
      <c r="T678" s="204"/>
      <c r="AT678" s="205" t="s">
        <v>156</v>
      </c>
      <c r="AU678" s="205" t="s">
        <v>87</v>
      </c>
      <c r="AV678" s="13" t="s">
        <v>87</v>
      </c>
      <c r="AW678" s="13" t="s">
        <v>37</v>
      </c>
      <c r="AX678" s="13" t="s">
        <v>77</v>
      </c>
      <c r="AY678" s="205" t="s">
        <v>144</v>
      </c>
    </row>
    <row r="679" spans="1:65" s="13" customFormat="1">
      <c r="B679" s="194"/>
      <c r="C679" s="195"/>
      <c r="D679" s="196" t="s">
        <v>156</v>
      </c>
      <c r="E679" s="197" t="s">
        <v>19</v>
      </c>
      <c r="F679" s="198" t="s">
        <v>701</v>
      </c>
      <c r="G679" s="195"/>
      <c r="H679" s="199">
        <v>2.72</v>
      </c>
      <c r="I679" s="200"/>
      <c r="J679" s="195"/>
      <c r="K679" s="195"/>
      <c r="L679" s="201"/>
      <c r="M679" s="202"/>
      <c r="N679" s="203"/>
      <c r="O679" s="203"/>
      <c r="P679" s="203"/>
      <c r="Q679" s="203"/>
      <c r="R679" s="203"/>
      <c r="S679" s="203"/>
      <c r="T679" s="204"/>
      <c r="AT679" s="205" t="s">
        <v>156</v>
      </c>
      <c r="AU679" s="205" t="s">
        <v>87</v>
      </c>
      <c r="AV679" s="13" t="s">
        <v>87</v>
      </c>
      <c r="AW679" s="13" t="s">
        <v>37</v>
      </c>
      <c r="AX679" s="13" t="s">
        <v>77</v>
      </c>
      <c r="AY679" s="205" t="s">
        <v>144</v>
      </c>
    </row>
    <row r="680" spans="1:65" s="13" customFormat="1">
      <c r="B680" s="194"/>
      <c r="C680" s="195"/>
      <c r="D680" s="196" t="s">
        <v>156</v>
      </c>
      <c r="E680" s="197" t="s">
        <v>19</v>
      </c>
      <c r="F680" s="198" t="s">
        <v>704</v>
      </c>
      <c r="G680" s="195"/>
      <c r="H680" s="199">
        <v>2.6</v>
      </c>
      <c r="I680" s="200"/>
      <c r="J680" s="195"/>
      <c r="K680" s="195"/>
      <c r="L680" s="201"/>
      <c r="M680" s="202"/>
      <c r="N680" s="203"/>
      <c r="O680" s="203"/>
      <c r="P680" s="203"/>
      <c r="Q680" s="203"/>
      <c r="R680" s="203"/>
      <c r="S680" s="203"/>
      <c r="T680" s="204"/>
      <c r="AT680" s="205" t="s">
        <v>156</v>
      </c>
      <c r="AU680" s="205" t="s">
        <v>87</v>
      </c>
      <c r="AV680" s="13" t="s">
        <v>87</v>
      </c>
      <c r="AW680" s="13" t="s">
        <v>37</v>
      </c>
      <c r="AX680" s="13" t="s">
        <v>77</v>
      </c>
      <c r="AY680" s="205" t="s">
        <v>144</v>
      </c>
    </row>
    <row r="681" spans="1:65" s="13" customFormat="1">
      <c r="B681" s="194"/>
      <c r="C681" s="195"/>
      <c r="D681" s="196" t="s">
        <v>156</v>
      </c>
      <c r="E681" s="197" t="s">
        <v>19</v>
      </c>
      <c r="F681" s="198" t="s">
        <v>707</v>
      </c>
      <c r="G681" s="195"/>
      <c r="H681" s="199">
        <v>2.61</v>
      </c>
      <c r="I681" s="200"/>
      <c r="J681" s="195"/>
      <c r="K681" s="195"/>
      <c r="L681" s="201"/>
      <c r="M681" s="202"/>
      <c r="N681" s="203"/>
      <c r="O681" s="203"/>
      <c r="P681" s="203"/>
      <c r="Q681" s="203"/>
      <c r="R681" s="203"/>
      <c r="S681" s="203"/>
      <c r="T681" s="204"/>
      <c r="AT681" s="205" t="s">
        <v>156</v>
      </c>
      <c r="AU681" s="205" t="s">
        <v>87</v>
      </c>
      <c r="AV681" s="13" t="s">
        <v>87</v>
      </c>
      <c r="AW681" s="13" t="s">
        <v>37</v>
      </c>
      <c r="AX681" s="13" t="s">
        <v>77</v>
      </c>
      <c r="AY681" s="205" t="s">
        <v>144</v>
      </c>
    </row>
    <row r="682" spans="1:65" s="13" customFormat="1">
      <c r="B682" s="194"/>
      <c r="C682" s="195"/>
      <c r="D682" s="196" t="s">
        <v>156</v>
      </c>
      <c r="E682" s="197" t="s">
        <v>19</v>
      </c>
      <c r="F682" s="198" t="s">
        <v>710</v>
      </c>
      <c r="G682" s="195"/>
      <c r="H682" s="199">
        <v>2.6</v>
      </c>
      <c r="I682" s="200"/>
      <c r="J682" s="195"/>
      <c r="K682" s="195"/>
      <c r="L682" s="201"/>
      <c r="M682" s="202"/>
      <c r="N682" s="203"/>
      <c r="O682" s="203"/>
      <c r="P682" s="203"/>
      <c r="Q682" s="203"/>
      <c r="R682" s="203"/>
      <c r="S682" s="203"/>
      <c r="T682" s="204"/>
      <c r="AT682" s="205" t="s">
        <v>156</v>
      </c>
      <c r="AU682" s="205" t="s">
        <v>87</v>
      </c>
      <c r="AV682" s="13" t="s">
        <v>87</v>
      </c>
      <c r="AW682" s="13" t="s">
        <v>37</v>
      </c>
      <c r="AX682" s="13" t="s">
        <v>77</v>
      </c>
      <c r="AY682" s="205" t="s">
        <v>144</v>
      </c>
    </row>
    <row r="683" spans="1:65" s="13" customFormat="1">
      <c r="B683" s="194"/>
      <c r="C683" s="195"/>
      <c r="D683" s="196" t="s">
        <v>156</v>
      </c>
      <c r="E683" s="197" t="s">
        <v>19</v>
      </c>
      <c r="F683" s="198" t="s">
        <v>713</v>
      </c>
      <c r="G683" s="195"/>
      <c r="H683" s="199">
        <v>2.5499999999999998</v>
      </c>
      <c r="I683" s="200"/>
      <c r="J683" s="195"/>
      <c r="K683" s="195"/>
      <c r="L683" s="201"/>
      <c r="M683" s="202"/>
      <c r="N683" s="203"/>
      <c r="O683" s="203"/>
      <c r="P683" s="203"/>
      <c r="Q683" s="203"/>
      <c r="R683" s="203"/>
      <c r="S683" s="203"/>
      <c r="T683" s="204"/>
      <c r="AT683" s="205" t="s">
        <v>156</v>
      </c>
      <c r="AU683" s="205" t="s">
        <v>87</v>
      </c>
      <c r="AV683" s="13" t="s">
        <v>87</v>
      </c>
      <c r="AW683" s="13" t="s">
        <v>37</v>
      </c>
      <c r="AX683" s="13" t="s">
        <v>77</v>
      </c>
      <c r="AY683" s="205" t="s">
        <v>144</v>
      </c>
    </row>
    <row r="684" spans="1:65" s="13" customFormat="1">
      <c r="B684" s="194"/>
      <c r="C684" s="195"/>
      <c r="D684" s="196" t="s">
        <v>156</v>
      </c>
      <c r="E684" s="197" t="s">
        <v>19</v>
      </c>
      <c r="F684" s="198" t="s">
        <v>716</v>
      </c>
      <c r="G684" s="195"/>
      <c r="H684" s="199">
        <v>2.73</v>
      </c>
      <c r="I684" s="200"/>
      <c r="J684" s="195"/>
      <c r="K684" s="195"/>
      <c r="L684" s="201"/>
      <c r="M684" s="202"/>
      <c r="N684" s="203"/>
      <c r="O684" s="203"/>
      <c r="P684" s="203"/>
      <c r="Q684" s="203"/>
      <c r="R684" s="203"/>
      <c r="S684" s="203"/>
      <c r="T684" s="204"/>
      <c r="AT684" s="205" t="s">
        <v>156</v>
      </c>
      <c r="AU684" s="205" t="s">
        <v>87</v>
      </c>
      <c r="AV684" s="13" t="s">
        <v>87</v>
      </c>
      <c r="AW684" s="13" t="s">
        <v>37</v>
      </c>
      <c r="AX684" s="13" t="s">
        <v>77</v>
      </c>
      <c r="AY684" s="205" t="s">
        <v>144</v>
      </c>
    </row>
    <row r="685" spans="1:65" s="13" customFormat="1">
      <c r="B685" s="194"/>
      <c r="C685" s="195"/>
      <c r="D685" s="196" t="s">
        <v>156</v>
      </c>
      <c r="E685" s="197" t="s">
        <v>19</v>
      </c>
      <c r="F685" s="198" t="s">
        <v>719</v>
      </c>
      <c r="G685" s="195"/>
      <c r="H685" s="199">
        <v>2.76</v>
      </c>
      <c r="I685" s="200"/>
      <c r="J685" s="195"/>
      <c r="K685" s="195"/>
      <c r="L685" s="201"/>
      <c r="M685" s="202"/>
      <c r="N685" s="203"/>
      <c r="O685" s="203"/>
      <c r="P685" s="203"/>
      <c r="Q685" s="203"/>
      <c r="R685" s="203"/>
      <c r="S685" s="203"/>
      <c r="T685" s="204"/>
      <c r="AT685" s="205" t="s">
        <v>156</v>
      </c>
      <c r="AU685" s="205" t="s">
        <v>87</v>
      </c>
      <c r="AV685" s="13" t="s">
        <v>87</v>
      </c>
      <c r="AW685" s="13" t="s">
        <v>37</v>
      </c>
      <c r="AX685" s="13" t="s">
        <v>77</v>
      </c>
      <c r="AY685" s="205" t="s">
        <v>144</v>
      </c>
    </row>
    <row r="686" spans="1:65" s="13" customFormat="1">
      <c r="B686" s="194"/>
      <c r="C686" s="195"/>
      <c r="D686" s="196" t="s">
        <v>156</v>
      </c>
      <c r="E686" s="197" t="s">
        <v>19</v>
      </c>
      <c r="F686" s="198" t="s">
        <v>722</v>
      </c>
      <c r="G686" s="195"/>
      <c r="H686" s="199">
        <v>3.02</v>
      </c>
      <c r="I686" s="200"/>
      <c r="J686" s="195"/>
      <c r="K686" s="195"/>
      <c r="L686" s="201"/>
      <c r="M686" s="202"/>
      <c r="N686" s="203"/>
      <c r="O686" s="203"/>
      <c r="P686" s="203"/>
      <c r="Q686" s="203"/>
      <c r="R686" s="203"/>
      <c r="S686" s="203"/>
      <c r="T686" s="204"/>
      <c r="AT686" s="205" t="s">
        <v>156</v>
      </c>
      <c r="AU686" s="205" t="s">
        <v>87</v>
      </c>
      <c r="AV686" s="13" t="s">
        <v>87</v>
      </c>
      <c r="AW686" s="13" t="s">
        <v>37</v>
      </c>
      <c r="AX686" s="13" t="s">
        <v>77</v>
      </c>
      <c r="AY686" s="205" t="s">
        <v>144</v>
      </c>
    </row>
    <row r="687" spans="1:65" s="13" customFormat="1">
      <c r="B687" s="194"/>
      <c r="C687" s="195"/>
      <c r="D687" s="196" t="s">
        <v>156</v>
      </c>
      <c r="E687" s="197" t="s">
        <v>19</v>
      </c>
      <c r="F687" s="198" t="s">
        <v>725</v>
      </c>
      <c r="G687" s="195"/>
      <c r="H687" s="199">
        <v>2.62</v>
      </c>
      <c r="I687" s="200"/>
      <c r="J687" s="195"/>
      <c r="K687" s="195"/>
      <c r="L687" s="201"/>
      <c r="M687" s="202"/>
      <c r="N687" s="203"/>
      <c r="O687" s="203"/>
      <c r="P687" s="203"/>
      <c r="Q687" s="203"/>
      <c r="R687" s="203"/>
      <c r="S687" s="203"/>
      <c r="T687" s="204"/>
      <c r="AT687" s="205" t="s">
        <v>156</v>
      </c>
      <c r="AU687" s="205" t="s">
        <v>87</v>
      </c>
      <c r="AV687" s="13" t="s">
        <v>87</v>
      </c>
      <c r="AW687" s="13" t="s">
        <v>37</v>
      </c>
      <c r="AX687" s="13" t="s">
        <v>77</v>
      </c>
      <c r="AY687" s="205" t="s">
        <v>144</v>
      </c>
    </row>
    <row r="688" spans="1:65" s="13" customFormat="1">
      <c r="B688" s="194"/>
      <c r="C688" s="195"/>
      <c r="D688" s="196" t="s">
        <v>156</v>
      </c>
      <c r="E688" s="197" t="s">
        <v>19</v>
      </c>
      <c r="F688" s="198" t="s">
        <v>728</v>
      </c>
      <c r="G688" s="195"/>
      <c r="H688" s="199">
        <v>3.75</v>
      </c>
      <c r="I688" s="200"/>
      <c r="J688" s="195"/>
      <c r="K688" s="195"/>
      <c r="L688" s="201"/>
      <c r="M688" s="202"/>
      <c r="N688" s="203"/>
      <c r="O688" s="203"/>
      <c r="P688" s="203"/>
      <c r="Q688" s="203"/>
      <c r="R688" s="203"/>
      <c r="S688" s="203"/>
      <c r="T688" s="204"/>
      <c r="AT688" s="205" t="s">
        <v>156</v>
      </c>
      <c r="AU688" s="205" t="s">
        <v>87</v>
      </c>
      <c r="AV688" s="13" t="s">
        <v>87</v>
      </c>
      <c r="AW688" s="13" t="s">
        <v>37</v>
      </c>
      <c r="AX688" s="13" t="s">
        <v>77</v>
      </c>
      <c r="AY688" s="205" t="s">
        <v>144</v>
      </c>
    </row>
    <row r="689" spans="2:51" s="13" customFormat="1">
      <c r="B689" s="194"/>
      <c r="C689" s="195"/>
      <c r="D689" s="196" t="s">
        <v>156</v>
      </c>
      <c r="E689" s="197" t="s">
        <v>19</v>
      </c>
      <c r="F689" s="198" t="s">
        <v>731</v>
      </c>
      <c r="G689" s="195"/>
      <c r="H689" s="199">
        <v>2.75</v>
      </c>
      <c r="I689" s="200"/>
      <c r="J689" s="195"/>
      <c r="K689" s="195"/>
      <c r="L689" s="201"/>
      <c r="M689" s="202"/>
      <c r="N689" s="203"/>
      <c r="O689" s="203"/>
      <c r="P689" s="203"/>
      <c r="Q689" s="203"/>
      <c r="R689" s="203"/>
      <c r="S689" s="203"/>
      <c r="T689" s="204"/>
      <c r="AT689" s="205" t="s">
        <v>156</v>
      </c>
      <c r="AU689" s="205" t="s">
        <v>87</v>
      </c>
      <c r="AV689" s="13" t="s">
        <v>87</v>
      </c>
      <c r="AW689" s="13" t="s">
        <v>37</v>
      </c>
      <c r="AX689" s="13" t="s">
        <v>77</v>
      </c>
      <c r="AY689" s="205" t="s">
        <v>144</v>
      </c>
    </row>
    <row r="690" spans="2:51" s="16" customFormat="1">
      <c r="B690" s="227"/>
      <c r="C690" s="228"/>
      <c r="D690" s="196" t="s">
        <v>156</v>
      </c>
      <c r="E690" s="229" t="s">
        <v>19</v>
      </c>
      <c r="F690" s="230" t="s">
        <v>442</v>
      </c>
      <c r="G690" s="228"/>
      <c r="H690" s="231">
        <v>38.630000000000003</v>
      </c>
      <c r="I690" s="232"/>
      <c r="J690" s="228"/>
      <c r="K690" s="228"/>
      <c r="L690" s="233"/>
      <c r="M690" s="234"/>
      <c r="N690" s="235"/>
      <c r="O690" s="235"/>
      <c r="P690" s="235"/>
      <c r="Q690" s="235"/>
      <c r="R690" s="235"/>
      <c r="S690" s="235"/>
      <c r="T690" s="236"/>
      <c r="AT690" s="237" t="s">
        <v>156</v>
      </c>
      <c r="AU690" s="237" t="s">
        <v>87</v>
      </c>
      <c r="AV690" s="16" t="s">
        <v>145</v>
      </c>
      <c r="AW690" s="16" t="s">
        <v>37</v>
      </c>
      <c r="AX690" s="16" t="s">
        <v>77</v>
      </c>
      <c r="AY690" s="237" t="s">
        <v>144</v>
      </c>
    </row>
    <row r="691" spans="2:51" s="15" customFormat="1">
      <c r="B691" s="217"/>
      <c r="C691" s="218"/>
      <c r="D691" s="196" t="s">
        <v>156</v>
      </c>
      <c r="E691" s="219" t="s">
        <v>19</v>
      </c>
      <c r="F691" s="220" t="s">
        <v>942</v>
      </c>
      <c r="G691" s="218"/>
      <c r="H691" s="219" t="s">
        <v>19</v>
      </c>
      <c r="I691" s="221"/>
      <c r="J691" s="218"/>
      <c r="K691" s="218"/>
      <c r="L691" s="222"/>
      <c r="M691" s="223"/>
      <c r="N691" s="224"/>
      <c r="O691" s="224"/>
      <c r="P691" s="224"/>
      <c r="Q691" s="224"/>
      <c r="R691" s="224"/>
      <c r="S691" s="224"/>
      <c r="T691" s="225"/>
      <c r="AT691" s="226" t="s">
        <v>156</v>
      </c>
      <c r="AU691" s="226" t="s">
        <v>87</v>
      </c>
      <c r="AV691" s="15" t="s">
        <v>85</v>
      </c>
      <c r="AW691" s="15" t="s">
        <v>37</v>
      </c>
      <c r="AX691" s="15" t="s">
        <v>77</v>
      </c>
      <c r="AY691" s="226" t="s">
        <v>144</v>
      </c>
    </row>
    <row r="692" spans="2:51" s="13" customFormat="1">
      <c r="B692" s="194"/>
      <c r="C692" s="195"/>
      <c r="D692" s="196" t="s">
        <v>156</v>
      </c>
      <c r="E692" s="197" t="s">
        <v>19</v>
      </c>
      <c r="F692" s="198" t="s">
        <v>694</v>
      </c>
      <c r="G692" s="195"/>
      <c r="H692" s="199">
        <v>2.72</v>
      </c>
      <c r="I692" s="200"/>
      <c r="J692" s="195"/>
      <c r="K692" s="195"/>
      <c r="L692" s="201"/>
      <c r="M692" s="202"/>
      <c r="N692" s="203"/>
      <c r="O692" s="203"/>
      <c r="P692" s="203"/>
      <c r="Q692" s="203"/>
      <c r="R692" s="203"/>
      <c r="S692" s="203"/>
      <c r="T692" s="204"/>
      <c r="AT692" s="205" t="s">
        <v>156</v>
      </c>
      <c r="AU692" s="205" t="s">
        <v>87</v>
      </c>
      <c r="AV692" s="13" t="s">
        <v>87</v>
      </c>
      <c r="AW692" s="13" t="s">
        <v>37</v>
      </c>
      <c r="AX692" s="13" t="s">
        <v>77</v>
      </c>
      <c r="AY692" s="205" t="s">
        <v>144</v>
      </c>
    </row>
    <row r="693" spans="2:51" s="13" customFormat="1">
      <c r="B693" s="194"/>
      <c r="C693" s="195"/>
      <c r="D693" s="196" t="s">
        <v>156</v>
      </c>
      <c r="E693" s="197" t="s">
        <v>19</v>
      </c>
      <c r="F693" s="198" t="s">
        <v>697</v>
      </c>
      <c r="G693" s="195"/>
      <c r="H693" s="199">
        <v>2.72</v>
      </c>
      <c r="I693" s="200"/>
      <c r="J693" s="195"/>
      <c r="K693" s="195"/>
      <c r="L693" s="201"/>
      <c r="M693" s="202"/>
      <c r="N693" s="203"/>
      <c r="O693" s="203"/>
      <c r="P693" s="203"/>
      <c r="Q693" s="203"/>
      <c r="R693" s="203"/>
      <c r="S693" s="203"/>
      <c r="T693" s="204"/>
      <c r="AT693" s="205" t="s">
        <v>156</v>
      </c>
      <c r="AU693" s="205" t="s">
        <v>87</v>
      </c>
      <c r="AV693" s="13" t="s">
        <v>87</v>
      </c>
      <c r="AW693" s="13" t="s">
        <v>37</v>
      </c>
      <c r="AX693" s="13" t="s">
        <v>77</v>
      </c>
      <c r="AY693" s="205" t="s">
        <v>144</v>
      </c>
    </row>
    <row r="694" spans="2:51" s="13" customFormat="1">
      <c r="B694" s="194"/>
      <c r="C694" s="195"/>
      <c r="D694" s="196" t="s">
        <v>156</v>
      </c>
      <c r="E694" s="197" t="s">
        <v>19</v>
      </c>
      <c r="F694" s="198" t="s">
        <v>700</v>
      </c>
      <c r="G694" s="195"/>
      <c r="H694" s="199">
        <v>2.6</v>
      </c>
      <c r="I694" s="200"/>
      <c r="J694" s="195"/>
      <c r="K694" s="195"/>
      <c r="L694" s="201"/>
      <c r="M694" s="202"/>
      <c r="N694" s="203"/>
      <c r="O694" s="203"/>
      <c r="P694" s="203"/>
      <c r="Q694" s="203"/>
      <c r="R694" s="203"/>
      <c r="S694" s="203"/>
      <c r="T694" s="204"/>
      <c r="AT694" s="205" t="s">
        <v>156</v>
      </c>
      <c r="AU694" s="205" t="s">
        <v>87</v>
      </c>
      <c r="AV694" s="13" t="s">
        <v>87</v>
      </c>
      <c r="AW694" s="13" t="s">
        <v>37</v>
      </c>
      <c r="AX694" s="13" t="s">
        <v>77</v>
      </c>
      <c r="AY694" s="205" t="s">
        <v>144</v>
      </c>
    </row>
    <row r="695" spans="2:51" s="13" customFormat="1">
      <c r="B695" s="194"/>
      <c r="C695" s="195"/>
      <c r="D695" s="196" t="s">
        <v>156</v>
      </c>
      <c r="E695" s="197" t="s">
        <v>19</v>
      </c>
      <c r="F695" s="198" t="s">
        <v>703</v>
      </c>
      <c r="G695" s="195"/>
      <c r="H695" s="199">
        <v>2.58</v>
      </c>
      <c r="I695" s="200"/>
      <c r="J695" s="195"/>
      <c r="K695" s="195"/>
      <c r="L695" s="201"/>
      <c r="M695" s="202"/>
      <c r="N695" s="203"/>
      <c r="O695" s="203"/>
      <c r="P695" s="203"/>
      <c r="Q695" s="203"/>
      <c r="R695" s="203"/>
      <c r="S695" s="203"/>
      <c r="T695" s="204"/>
      <c r="AT695" s="205" t="s">
        <v>156</v>
      </c>
      <c r="AU695" s="205" t="s">
        <v>87</v>
      </c>
      <c r="AV695" s="13" t="s">
        <v>87</v>
      </c>
      <c r="AW695" s="13" t="s">
        <v>37</v>
      </c>
      <c r="AX695" s="13" t="s">
        <v>77</v>
      </c>
      <c r="AY695" s="205" t="s">
        <v>144</v>
      </c>
    </row>
    <row r="696" spans="2:51" s="13" customFormat="1">
      <c r="B696" s="194"/>
      <c r="C696" s="195"/>
      <c r="D696" s="196" t="s">
        <v>156</v>
      </c>
      <c r="E696" s="197" t="s">
        <v>19</v>
      </c>
      <c r="F696" s="198" t="s">
        <v>706</v>
      </c>
      <c r="G696" s="195"/>
      <c r="H696" s="199">
        <v>2.69</v>
      </c>
      <c r="I696" s="200"/>
      <c r="J696" s="195"/>
      <c r="K696" s="195"/>
      <c r="L696" s="201"/>
      <c r="M696" s="202"/>
      <c r="N696" s="203"/>
      <c r="O696" s="203"/>
      <c r="P696" s="203"/>
      <c r="Q696" s="203"/>
      <c r="R696" s="203"/>
      <c r="S696" s="203"/>
      <c r="T696" s="204"/>
      <c r="AT696" s="205" t="s">
        <v>156</v>
      </c>
      <c r="AU696" s="205" t="s">
        <v>87</v>
      </c>
      <c r="AV696" s="13" t="s">
        <v>87</v>
      </c>
      <c r="AW696" s="13" t="s">
        <v>37</v>
      </c>
      <c r="AX696" s="13" t="s">
        <v>77</v>
      </c>
      <c r="AY696" s="205" t="s">
        <v>144</v>
      </c>
    </row>
    <row r="697" spans="2:51" s="13" customFormat="1">
      <c r="B697" s="194"/>
      <c r="C697" s="195"/>
      <c r="D697" s="196" t="s">
        <v>156</v>
      </c>
      <c r="E697" s="197" t="s">
        <v>19</v>
      </c>
      <c r="F697" s="198" t="s">
        <v>709</v>
      </c>
      <c r="G697" s="195"/>
      <c r="H697" s="199">
        <v>2.71</v>
      </c>
      <c r="I697" s="200"/>
      <c r="J697" s="195"/>
      <c r="K697" s="195"/>
      <c r="L697" s="201"/>
      <c r="M697" s="202"/>
      <c r="N697" s="203"/>
      <c r="O697" s="203"/>
      <c r="P697" s="203"/>
      <c r="Q697" s="203"/>
      <c r="R697" s="203"/>
      <c r="S697" s="203"/>
      <c r="T697" s="204"/>
      <c r="AT697" s="205" t="s">
        <v>156</v>
      </c>
      <c r="AU697" s="205" t="s">
        <v>87</v>
      </c>
      <c r="AV697" s="13" t="s">
        <v>87</v>
      </c>
      <c r="AW697" s="13" t="s">
        <v>37</v>
      </c>
      <c r="AX697" s="13" t="s">
        <v>77</v>
      </c>
      <c r="AY697" s="205" t="s">
        <v>144</v>
      </c>
    </row>
    <row r="698" spans="2:51" s="13" customFormat="1">
      <c r="B698" s="194"/>
      <c r="C698" s="195"/>
      <c r="D698" s="196" t="s">
        <v>156</v>
      </c>
      <c r="E698" s="197" t="s">
        <v>19</v>
      </c>
      <c r="F698" s="198" t="s">
        <v>712</v>
      </c>
      <c r="G698" s="195"/>
      <c r="H698" s="199">
        <v>2.73</v>
      </c>
      <c r="I698" s="200"/>
      <c r="J698" s="195"/>
      <c r="K698" s="195"/>
      <c r="L698" s="201"/>
      <c r="M698" s="202"/>
      <c r="N698" s="203"/>
      <c r="O698" s="203"/>
      <c r="P698" s="203"/>
      <c r="Q698" s="203"/>
      <c r="R698" s="203"/>
      <c r="S698" s="203"/>
      <c r="T698" s="204"/>
      <c r="AT698" s="205" t="s">
        <v>156</v>
      </c>
      <c r="AU698" s="205" t="s">
        <v>87</v>
      </c>
      <c r="AV698" s="13" t="s">
        <v>87</v>
      </c>
      <c r="AW698" s="13" t="s">
        <v>37</v>
      </c>
      <c r="AX698" s="13" t="s">
        <v>77</v>
      </c>
      <c r="AY698" s="205" t="s">
        <v>144</v>
      </c>
    </row>
    <row r="699" spans="2:51" s="13" customFormat="1">
      <c r="B699" s="194"/>
      <c r="C699" s="195"/>
      <c r="D699" s="196" t="s">
        <v>156</v>
      </c>
      <c r="E699" s="197" t="s">
        <v>19</v>
      </c>
      <c r="F699" s="198" t="s">
        <v>715</v>
      </c>
      <c r="G699" s="195"/>
      <c r="H699" s="199">
        <v>2.72</v>
      </c>
      <c r="I699" s="200"/>
      <c r="J699" s="195"/>
      <c r="K699" s="195"/>
      <c r="L699" s="201"/>
      <c r="M699" s="202"/>
      <c r="N699" s="203"/>
      <c r="O699" s="203"/>
      <c r="P699" s="203"/>
      <c r="Q699" s="203"/>
      <c r="R699" s="203"/>
      <c r="S699" s="203"/>
      <c r="T699" s="204"/>
      <c r="AT699" s="205" t="s">
        <v>156</v>
      </c>
      <c r="AU699" s="205" t="s">
        <v>87</v>
      </c>
      <c r="AV699" s="13" t="s">
        <v>87</v>
      </c>
      <c r="AW699" s="13" t="s">
        <v>37</v>
      </c>
      <c r="AX699" s="13" t="s">
        <v>77</v>
      </c>
      <c r="AY699" s="205" t="s">
        <v>144</v>
      </c>
    </row>
    <row r="700" spans="2:51" s="13" customFormat="1">
      <c r="B700" s="194"/>
      <c r="C700" s="195"/>
      <c r="D700" s="196" t="s">
        <v>156</v>
      </c>
      <c r="E700" s="197" t="s">
        <v>19</v>
      </c>
      <c r="F700" s="198" t="s">
        <v>718</v>
      </c>
      <c r="G700" s="195"/>
      <c r="H700" s="199">
        <v>2.6</v>
      </c>
      <c r="I700" s="200"/>
      <c r="J700" s="195"/>
      <c r="K700" s="195"/>
      <c r="L700" s="201"/>
      <c r="M700" s="202"/>
      <c r="N700" s="203"/>
      <c r="O700" s="203"/>
      <c r="P700" s="203"/>
      <c r="Q700" s="203"/>
      <c r="R700" s="203"/>
      <c r="S700" s="203"/>
      <c r="T700" s="204"/>
      <c r="AT700" s="205" t="s">
        <v>156</v>
      </c>
      <c r="AU700" s="205" t="s">
        <v>87</v>
      </c>
      <c r="AV700" s="13" t="s">
        <v>87</v>
      </c>
      <c r="AW700" s="13" t="s">
        <v>37</v>
      </c>
      <c r="AX700" s="13" t="s">
        <v>77</v>
      </c>
      <c r="AY700" s="205" t="s">
        <v>144</v>
      </c>
    </row>
    <row r="701" spans="2:51" s="13" customFormat="1">
      <c r="B701" s="194"/>
      <c r="C701" s="195"/>
      <c r="D701" s="196" t="s">
        <v>156</v>
      </c>
      <c r="E701" s="197" t="s">
        <v>19</v>
      </c>
      <c r="F701" s="198" t="s">
        <v>721</v>
      </c>
      <c r="G701" s="195"/>
      <c r="H701" s="199">
        <v>2.58</v>
      </c>
      <c r="I701" s="200"/>
      <c r="J701" s="195"/>
      <c r="K701" s="195"/>
      <c r="L701" s="201"/>
      <c r="M701" s="202"/>
      <c r="N701" s="203"/>
      <c r="O701" s="203"/>
      <c r="P701" s="203"/>
      <c r="Q701" s="203"/>
      <c r="R701" s="203"/>
      <c r="S701" s="203"/>
      <c r="T701" s="204"/>
      <c r="AT701" s="205" t="s">
        <v>156</v>
      </c>
      <c r="AU701" s="205" t="s">
        <v>87</v>
      </c>
      <c r="AV701" s="13" t="s">
        <v>87</v>
      </c>
      <c r="AW701" s="13" t="s">
        <v>37</v>
      </c>
      <c r="AX701" s="13" t="s">
        <v>77</v>
      </c>
      <c r="AY701" s="205" t="s">
        <v>144</v>
      </c>
    </row>
    <row r="702" spans="2:51" s="13" customFormat="1">
      <c r="B702" s="194"/>
      <c r="C702" s="195"/>
      <c r="D702" s="196" t="s">
        <v>156</v>
      </c>
      <c r="E702" s="197" t="s">
        <v>19</v>
      </c>
      <c r="F702" s="198" t="s">
        <v>724</v>
      </c>
      <c r="G702" s="195"/>
      <c r="H702" s="199">
        <v>2.4500000000000002</v>
      </c>
      <c r="I702" s="200"/>
      <c r="J702" s="195"/>
      <c r="K702" s="195"/>
      <c r="L702" s="201"/>
      <c r="M702" s="202"/>
      <c r="N702" s="203"/>
      <c r="O702" s="203"/>
      <c r="P702" s="203"/>
      <c r="Q702" s="203"/>
      <c r="R702" s="203"/>
      <c r="S702" s="203"/>
      <c r="T702" s="204"/>
      <c r="AT702" s="205" t="s">
        <v>156</v>
      </c>
      <c r="AU702" s="205" t="s">
        <v>87</v>
      </c>
      <c r="AV702" s="13" t="s">
        <v>87</v>
      </c>
      <c r="AW702" s="13" t="s">
        <v>37</v>
      </c>
      <c r="AX702" s="13" t="s">
        <v>77</v>
      </c>
      <c r="AY702" s="205" t="s">
        <v>144</v>
      </c>
    </row>
    <row r="703" spans="2:51" s="13" customFormat="1">
      <c r="B703" s="194"/>
      <c r="C703" s="195"/>
      <c r="D703" s="196" t="s">
        <v>156</v>
      </c>
      <c r="E703" s="197" t="s">
        <v>19</v>
      </c>
      <c r="F703" s="198" t="s">
        <v>727</v>
      </c>
      <c r="G703" s="195"/>
      <c r="H703" s="199">
        <v>2.71</v>
      </c>
      <c r="I703" s="200"/>
      <c r="J703" s="195"/>
      <c r="K703" s="195"/>
      <c r="L703" s="201"/>
      <c r="M703" s="202"/>
      <c r="N703" s="203"/>
      <c r="O703" s="203"/>
      <c r="P703" s="203"/>
      <c r="Q703" s="203"/>
      <c r="R703" s="203"/>
      <c r="S703" s="203"/>
      <c r="T703" s="204"/>
      <c r="AT703" s="205" t="s">
        <v>156</v>
      </c>
      <c r="AU703" s="205" t="s">
        <v>87</v>
      </c>
      <c r="AV703" s="13" t="s">
        <v>87</v>
      </c>
      <c r="AW703" s="13" t="s">
        <v>37</v>
      </c>
      <c r="AX703" s="13" t="s">
        <v>77</v>
      </c>
      <c r="AY703" s="205" t="s">
        <v>144</v>
      </c>
    </row>
    <row r="704" spans="2:51" s="13" customFormat="1">
      <c r="B704" s="194"/>
      <c r="C704" s="195"/>
      <c r="D704" s="196" t="s">
        <v>156</v>
      </c>
      <c r="E704" s="197" t="s">
        <v>19</v>
      </c>
      <c r="F704" s="198" t="s">
        <v>730</v>
      </c>
      <c r="G704" s="195"/>
      <c r="H704" s="199">
        <v>2.39</v>
      </c>
      <c r="I704" s="200"/>
      <c r="J704" s="195"/>
      <c r="K704" s="195"/>
      <c r="L704" s="201"/>
      <c r="M704" s="202"/>
      <c r="N704" s="203"/>
      <c r="O704" s="203"/>
      <c r="P704" s="203"/>
      <c r="Q704" s="203"/>
      <c r="R704" s="203"/>
      <c r="S704" s="203"/>
      <c r="T704" s="204"/>
      <c r="AT704" s="205" t="s">
        <v>156</v>
      </c>
      <c r="AU704" s="205" t="s">
        <v>87</v>
      </c>
      <c r="AV704" s="13" t="s">
        <v>87</v>
      </c>
      <c r="AW704" s="13" t="s">
        <v>37</v>
      </c>
      <c r="AX704" s="13" t="s">
        <v>77</v>
      </c>
      <c r="AY704" s="205" t="s">
        <v>144</v>
      </c>
    </row>
    <row r="705" spans="1:65" s="13" customFormat="1">
      <c r="B705" s="194"/>
      <c r="C705" s="195"/>
      <c r="D705" s="196" t="s">
        <v>156</v>
      </c>
      <c r="E705" s="197" t="s">
        <v>19</v>
      </c>
      <c r="F705" s="198" t="s">
        <v>733</v>
      </c>
      <c r="G705" s="195"/>
      <c r="H705" s="199">
        <v>2.4300000000000002</v>
      </c>
      <c r="I705" s="200"/>
      <c r="J705" s="195"/>
      <c r="K705" s="195"/>
      <c r="L705" s="201"/>
      <c r="M705" s="202"/>
      <c r="N705" s="203"/>
      <c r="O705" s="203"/>
      <c r="P705" s="203"/>
      <c r="Q705" s="203"/>
      <c r="R705" s="203"/>
      <c r="S705" s="203"/>
      <c r="T705" s="204"/>
      <c r="AT705" s="205" t="s">
        <v>156</v>
      </c>
      <c r="AU705" s="205" t="s">
        <v>87</v>
      </c>
      <c r="AV705" s="13" t="s">
        <v>87</v>
      </c>
      <c r="AW705" s="13" t="s">
        <v>37</v>
      </c>
      <c r="AX705" s="13" t="s">
        <v>77</v>
      </c>
      <c r="AY705" s="205" t="s">
        <v>144</v>
      </c>
    </row>
    <row r="706" spans="1:65" s="16" customFormat="1">
      <c r="B706" s="227"/>
      <c r="C706" s="228"/>
      <c r="D706" s="196" t="s">
        <v>156</v>
      </c>
      <c r="E706" s="229" t="s">
        <v>19</v>
      </c>
      <c r="F706" s="230" t="s">
        <v>442</v>
      </c>
      <c r="G706" s="228"/>
      <c r="H706" s="231">
        <v>36.629999999999995</v>
      </c>
      <c r="I706" s="232"/>
      <c r="J706" s="228"/>
      <c r="K706" s="228"/>
      <c r="L706" s="233"/>
      <c r="M706" s="234"/>
      <c r="N706" s="235"/>
      <c r="O706" s="235"/>
      <c r="P706" s="235"/>
      <c r="Q706" s="235"/>
      <c r="R706" s="235"/>
      <c r="S706" s="235"/>
      <c r="T706" s="236"/>
      <c r="AT706" s="237" t="s">
        <v>156</v>
      </c>
      <c r="AU706" s="237" t="s">
        <v>87</v>
      </c>
      <c r="AV706" s="16" t="s">
        <v>145</v>
      </c>
      <c r="AW706" s="16" t="s">
        <v>37</v>
      </c>
      <c r="AX706" s="16" t="s">
        <v>77</v>
      </c>
      <c r="AY706" s="237" t="s">
        <v>144</v>
      </c>
    </row>
    <row r="707" spans="1:65" s="15" customFormat="1">
      <c r="B707" s="217"/>
      <c r="C707" s="218"/>
      <c r="D707" s="196" t="s">
        <v>156</v>
      </c>
      <c r="E707" s="219" t="s">
        <v>19</v>
      </c>
      <c r="F707" s="220" t="s">
        <v>943</v>
      </c>
      <c r="G707" s="218"/>
      <c r="H707" s="219" t="s">
        <v>19</v>
      </c>
      <c r="I707" s="221"/>
      <c r="J707" s="218"/>
      <c r="K707" s="218"/>
      <c r="L707" s="222"/>
      <c r="M707" s="223"/>
      <c r="N707" s="224"/>
      <c r="O707" s="224"/>
      <c r="P707" s="224"/>
      <c r="Q707" s="224"/>
      <c r="R707" s="224"/>
      <c r="S707" s="224"/>
      <c r="T707" s="225"/>
      <c r="AT707" s="226" t="s">
        <v>156</v>
      </c>
      <c r="AU707" s="226" t="s">
        <v>87</v>
      </c>
      <c r="AV707" s="15" t="s">
        <v>85</v>
      </c>
      <c r="AW707" s="15" t="s">
        <v>37</v>
      </c>
      <c r="AX707" s="15" t="s">
        <v>77</v>
      </c>
      <c r="AY707" s="226" t="s">
        <v>144</v>
      </c>
    </row>
    <row r="708" spans="1:65" s="13" customFormat="1">
      <c r="B708" s="194"/>
      <c r="C708" s="195"/>
      <c r="D708" s="196" t="s">
        <v>156</v>
      </c>
      <c r="E708" s="197" t="s">
        <v>19</v>
      </c>
      <c r="F708" s="198" t="s">
        <v>691</v>
      </c>
      <c r="G708" s="195"/>
      <c r="H708" s="199">
        <v>53.31</v>
      </c>
      <c r="I708" s="200"/>
      <c r="J708" s="195"/>
      <c r="K708" s="195"/>
      <c r="L708" s="201"/>
      <c r="M708" s="202"/>
      <c r="N708" s="203"/>
      <c r="O708" s="203"/>
      <c r="P708" s="203"/>
      <c r="Q708" s="203"/>
      <c r="R708" s="203"/>
      <c r="S708" s="203"/>
      <c r="T708" s="204"/>
      <c r="AT708" s="205" t="s">
        <v>156</v>
      </c>
      <c r="AU708" s="205" t="s">
        <v>87</v>
      </c>
      <c r="AV708" s="13" t="s">
        <v>87</v>
      </c>
      <c r="AW708" s="13" t="s">
        <v>37</v>
      </c>
      <c r="AX708" s="13" t="s">
        <v>77</v>
      </c>
      <c r="AY708" s="205" t="s">
        <v>144</v>
      </c>
    </row>
    <row r="709" spans="1:65" s="16" customFormat="1">
      <c r="B709" s="227"/>
      <c r="C709" s="228"/>
      <c r="D709" s="196" t="s">
        <v>156</v>
      </c>
      <c r="E709" s="229" t="s">
        <v>19</v>
      </c>
      <c r="F709" s="230" t="s">
        <v>442</v>
      </c>
      <c r="G709" s="228"/>
      <c r="H709" s="231">
        <v>53.31</v>
      </c>
      <c r="I709" s="232"/>
      <c r="J709" s="228"/>
      <c r="K709" s="228"/>
      <c r="L709" s="233"/>
      <c r="M709" s="234"/>
      <c r="N709" s="235"/>
      <c r="O709" s="235"/>
      <c r="P709" s="235"/>
      <c r="Q709" s="235"/>
      <c r="R709" s="235"/>
      <c r="S709" s="235"/>
      <c r="T709" s="236"/>
      <c r="AT709" s="237" t="s">
        <v>156</v>
      </c>
      <c r="AU709" s="237" t="s">
        <v>87</v>
      </c>
      <c r="AV709" s="16" t="s">
        <v>145</v>
      </c>
      <c r="AW709" s="16" t="s">
        <v>37</v>
      </c>
      <c r="AX709" s="16" t="s">
        <v>77</v>
      </c>
      <c r="AY709" s="237" t="s">
        <v>144</v>
      </c>
    </row>
    <row r="710" spans="1:65" s="14" customFormat="1">
      <c r="B710" s="206"/>
      <c r="C710" s="207"/>
      <c r="D710" s="196" t="s">
        <v>156</v>
      </c>
      <c r="E710" s="208" t="s">
        <v>19</v>
      </c>
      <c r="F710" s="209" t="s">
        <v>158</v>
      </c>
      <c r="G710" s="207"/>
      <c r="H710" s="210">
        <v>128.57</v>
      </c>
      <c r="I710" s="211"/>
      <c r="J710" s="207"/>
      <c r="K710" s="207"/>
      <c r="L710" s="212"/>
      <c r="M710" s="213"/>
      <c r="N710" s="214"/>
      <c r="O710" s="214"/>
      <c r="P710" s="214"/>
      <c r="Q710" s="214"/>
      <c r="R710" s="214"/>
      <c r="S710" s="214"/>
      <c r="T710" s="215"/>
      <c r="AT710" s="216" t="s">
        <v>156</v>
      </c>
      <c r="AU710" s="216" t="s">
        <v>87</v>
      </c>
      <c r="AV710" s="14" t="s">
        <v>152</v>
      </c>
      <c r="AW710" s="14" t="s">
        <v>37</v>
      </c>
      <c r="AX710" s="14" t="s">
        <v>85</v>
      </c>
      <c r="AY710" s="216" t="s">
        <v>144</v>
      </c>
    </row>
    <row r="711" spans="1:65" s="2" customFormat="1" ht="24.2" customHeight="1">
      <c r="A711" s="37"/>
      <c r="B711" s="38"/>
      <c r="C711" s="176" t="s">
        <v>514</v>
      </c>
      <c r="D711" s="176" t="s">
        <v>147</v>
      </c>
      <c r="E711" s="177" t="s">
        <v>944</v>
      </c>
      <c r="F711" s="178" t="s">
        <v>945</v>
      </c>
      <c r="G711" s="179" t="s">
        <v>172</v>
      </c>
      <c r="H711" s="180">
        <v>128.57</v>
      </c>
      <c r="I711" s="181"/>
      <c r="J711" s="182">
        <f>ROUND(I711*H711,2)</f>
        <v>0</v>
      </c>
      <c r="K711" s="178" t="s">
        <v>151</v>
      </c>
      <c r="L711" s="42"/>
      <c r="M711" s="183" t="s">
        <v>19</v>
      </c>
      <c r="N711" s="184" t="s">
        <v>48</v>
      </c>
      <c r="O711" s="67"/>
      <c r="P711" s="185">
        <f>O711*H711</f>
        <v>0</v>
      </c>
      <c r="Q711" s="185">
        <v>0</v>
      </c>
      <c r="R711" s="185">
        <f>Q711*H711</f>
        <v>0</v>
      </c>
      <c r="S711" s="185">
        <v>0</v>
      </c>
      <c r="T711" s="186">
        <f>S711*H711</f>
        <v>0</v>
      </c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R711" s="187" t="s">
        <v>296</v>
      </c>
      <c r="AT711" s="187" t="s">
        <v>147</v>
      </c>
      <c r="AU711" s="187" t="s">
        <v>87</v>
      </c>
      <c r="AY711" s="20" t="s">
        <v>144</v>
      </c>
      <c r="BE711" s="188">
        <f>IF(N711="základní",J711,0)</f>
        <v>0</v>
      </c>
      <c r="BF711" s="188">
        <f>IF(N711="snížená",J711,0)</f>
        <v>0</v>
      </c>
      <c r="BG711" s="188">
        <f>IF(N711="zákl. přenesená",J711,0)</f>
        <v>0</v>
      </c>
      <c r="BH711" s="188">
        <f>IF(N711="sníž. přenesená",J711,0)</f>
        <v>0</v>
      </c>
      <c r="BI711" s="188">
        <f>IF(N711="nulová",J711,0)</f>
        <v>0</v>
      </c>
      <c r="BJ711" s="20" t="s">
        <v>85</v>
      </c>
      <c r="BK711" s="188">
        <f>ROUND(I711*H711,2)</f>
        <v>0</v>
      </c>
      <c r="BL711" s="20" t="s">
        <v>296</v>
      </c>
      <c r="BM711" s="187" t="s">
        <v>946</v>
      </c>
    </row>
    <row r="712" spans="1:65" s="2" customFormat="1">
      <c r="A712" s="37"/>
      <c r="B712" s="38"/>
      <c r="C712" s="39"/>
      <c r="D712" s="189" t="s">
        <v>154</v>
      </c>
      <c r="E712" s="39"/>
      <c r="F712" s="190" t="s">
        <v>947</v>
      </c>
      <c r="G712" s="39"/>
      <c r="H712" s="39"/>
      <c r="I712" s="191"/>
      <c r="J712" s="39"/>
      <c r="K712" s="39"/>
      <c r="L712" s="42"/>
      <c r="M712" s="192"/>
      <c r="N712" s="193"/>
      <c r="O712" s="67"/>
      <c r="P712" s="67"/>
      <c r="Q712" s="67"/>
      <c r="R712" s="67"/>
      <c r="S712" s="67"/>
      <c r="T712" s="68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T712" s="20" t="s">
        <v>154</v>
      </c>
      <c r="AU712" s="20" t="s">
        <v>87</v>
      </c>
    </row>
    <row r="713" spans="1:65" s="15" customFormat="1">
      <c r="B713" s="217"/>
      <c r="C713" s="218"/>
      <c r="D713" s="196" t="s">
        <v>156</v>
      </c>
      <c r="E713" s="219" t="s">
        <v>19</v>
      </c>
      <c r="F713" s="220" t="s">
        <v>941</v>
      </c>
      <c r="G713" s="218"/>
      <c r="H713" s="219" t="s">
        <v>19</v>
      </c>
      <c r="I713" s="221"/>
      <c r="J713" s="218"/>
      <c r="K713" s="218"/>
      <c r="L713" s="222"/>
      <c r="M713" s="223"/>
      <c r="N713" s="224"/>
      <c r="O713" s="224"/>
      <c r="P713" s="224"/>
      <c r="Q713" s="224"/>
      <c r="R713" s="224"/>
      <c r="S713" s="224"/>
      <c r="T713" s="225"/>
      <c r="AT713" s="226" t="s">
        <v>156</v>
      </c>
      <c r="AU713" s="226" t="s">
        <v>87</v>
      </c>
      <c r="AV713" s="15" t="s">
        <v>85</v>
      </c>
      <c r="AW713" s="15" t="s">
        <v>37</v>
      </c>
      <c r="AX713" s="15" t="s">
        <v>77</v>
      </c>
      <c r="AY713" s="226" t="s">
        <v>144</v>
      </c>
    </row>
    <row r="714" spans="1:65" s="13" customFormat="1">
      <c r="B714" s="194"/>
      <c r="C714" s="195"/>
      <c r="D714" s="196" t="s">
        <v>156</v>
      </c>
      <c r="E714" s="197" t="s">
        <v>19</v>
      </c>
      <c r="F714" s="198" t="s">
        <v>692</v>
      </c>
      <c r="G714" s="195"/>
      <c r="H714" s="199">
        <v>2.6</v>
      </c>
      <c r="I714" s="200"/>
      <c r="J714" s="195"/>
      <c r="K714" s="195"/>
      <c r="L714" s="201"/>
      <c r="M714" s="202"/>
      <c r="N714" s="203"/>
      <c r="O714" s="203"/>
      <c r="P714" s="203"/>
      <c r="Q714" s="203"/>
      <c r="R714" s="203"/>
      <c r="S714" s="203"/>
      <c r="T714" s="204"/>
      <c r="AT714" s="205" t="s">
        <v>156</v>
      </c>
      <c r="AU714" s="205" t="s">
        <v>87</v>
      </c>
      <c r="AV714" s="13" t="s">
        <v>87</v>
      </c>
      <c r="AW714" s="13" t="s">
        <v>37</v>
      </c>
      <c r="AX714" s="13" t="s">
        <v>77</v>
      </c>
      <c r="AY714" s="205" t="s">
        <v>144</v>
      </c>
    </row>
    <row r="715" spans="1:65" s="13" customFormat="1">
      <c r="B715" s="194"/>
      <c r="C715" s="195"/>
      <c r="D715" s="196" t="s">
        <v>156</v>
      </c>
      <c r="E715" s="197" t="s">
        <v>19</v>
      </c>
      <c r="F715" s="198" t="s">
        <v>695</v>
      </c>
      <c r="G715" s="195"/>
      <c r="H715" s="199">
        <v>2.59</v>
      </c>
      <c r="I715" s="200"/>
      <c r="J715" s="195"/>
      <c r="K715" s="195"/>
      <c r="L715" s="201"/>
      <c r="M715" s="202"/>
      <c r="N715" s="203"/>
      <c r="O715" s="203"/>
      <c r="P715" s="203"/>
      <c r="Q715" s="203"/>
      <c r="R715" s="203"/>
      <c r="S715" s="203"/>
      <c r="T715" s="204"/>
      <c r="AT715" s="205" t="s">
        <v>156</v>
      </c>
      <c r="AU715" s="205" t="s">
        <v>87</v>
      </c>
      <c r="AV715" s="13" t="s">
        <v>87</v>
      </c>
      <c r="AW715" s="13" t="s">
        <v>37</v>
      </c>
      <c r="AX715" s="13" t="s">
        <v>77</v>
      </c>
      <c r="AY715" s="205" t="s">
        <v>144</v>
      </c>
    </row>
    <row r="716" spans="1:65" s="13" customFormat="1">
      <c r="B716" s="194"/>
      <c r="C716" s="195"/>
      <c r="D716" s="196" t="s">
        <v>156</v>
      </c>
      <c r="E716" s="197" t="s">
        <v>19</v>
      </c>
      <c r="F716" s="198" t="s">
        <v>698</v>
      </c>
      <c r="G716" s="195"/>
      <c r="H716" s="199">
        <v>2.73</v>
      </c>
      <c r="I716" s="200"/>
      <c r="J716" s="195"/>
      <c r="K716" s="195"/>
      <c r="L716" s="201"/>
      <c r="M716" s="202"/>
      <c r="N716" s="203"/>
      <c r="O716" s="203"/>
      <c r="P716" s="203"/>
      <c r="Q716" s="203"/>
      <c r="R716" s="203"/>
      <c r="S716" s="203"/>
      <c r="T716" s="204"/>
      <c r="AT716" s="205" t="s">
        <v>156</v>
      </c>
      <c r="AU716" s="205" t="s">
        <v>87</v>
      </c>
      <c r="AV716" s="13" t="s">
        <v>87</v>
      </c>
      <c r="AW716" s="13" t="s">
        <v>37</v>
      </c>
      <c r="AX716" s="13" t="s">
        <v>77</v>
      </c>
      <c r="AY716" s="205" t="s">
        <v>144</v>
      </c>
    </row>
    <row r="717" spans="1:65" s="13" customFormat="1">
      <c r="B717" s="194"/>
      <c r="C717" s="195"/>
      <c r="D717" s="196" t="s">
        <v>156</v>
      </c>
      <c r="E717" s="197" t="s">
        <v>19</v>
      </c>
      <c r="F717" s="198" t="s">
        <v>701</v>
      </c>
      <c r="G717" s="195"/>
      <c r="H717" s="199">
        <v>2.72</v>
      </c>
      <c r="I717" s="200"/>
      <c r="J717" s="195"/>
      <c r="K717" s="195"/>
      <c r="L717" s="201"/>
      <c r="M717" s="202"/>
      <c r="N717" s="203"/>
      <c r="O717" s="203"/>
      <c r="P717" s="203"/>
      <c r="Q717" s="203"/>
      <c r="R717" s="203"/>
      <c r="S717" s="203"/>
      <c r="T717" s="204"/>
      <c r="AT717" s="205" t="s">
        <v>156</v>
      </c>
      <c r="AU717" s="205" t="s">
        <v>87</v>
      </c>
      <c r="AV717" s="13" t="s">
        <v>87</v>
      </c>
      <c r="AW717" s="13" t="s">
        <v>37</v>
      </c>
      <c r="AX717" s="13" t="s">
        <v>77</v>
      </c>
      <c r="AY717" s="205" t="s">
        <v>144</v>
      </c>
    </row>
    <row r="718" spans="1:65" s="13" customFormat="1">
      <c r="B718" s="194"/>
      <c r="C718" s="195"/>
      <c r="D718" s="196" t="s">
        <v>156</v>
      </c>
      <c r="E718" s="197" t="s">
        <v>19</v>
      </c>
      <c r="F718" s="198" t="s">
        <v>704</v>
      </c>
      <c r="G718" s="195"/>
      <c r="H718" s="199">
        <v>2.6</v>
      </c>
      <c r="I718" s="200"/>
      <c r="J718" s="195"/>
      <c r="K718" s="195"/>
      <c r="L718" s="201"/>
      <c r="M718" s="202"/>
      <c r="N718" s="203"/>
      <c r="O718" s="203"/>
      <c r="P718" s="203"/>
      <c r="Q718" s="203"/>
      <c r="R718" s="203"/>
      <c r="S718" s="203"/>
      <c r="T718" s="204"/>
      <c r="AT718" s="205" t="s">
        <v>156</v>
      </c>
      <c r="AU718" s="205" t="s">
        <v>87</v>
      </c>
      <c r="AV718" s="13" t="s">
        <v>87</v>
      </c>
      <c r="AW718" s="13" t="s">
        <v>37</v>
      </c>
      <c r="AX718" s="13" t="s">
        <v>77</v>
      </c>
      <c r="AY718" s="205" t="s">
        <v>144</v>
      </c>
    </row>
    <row r="719" spans="1:65" s="13" customFormat="1">
      <c r="B719" s="194"/>
      <c r="C719" s="195"/>
      <c r="D719" s="196" t="s">
        <v>156</v>
      </c>
      <c r="E719" s="197" t="s">
        <v>19</v>
      </c>
      <c r="F719" s="198" t="s">
        <v>707</v>
      </c>
      <c r="G719" s="195"/>
      <c r="H719" s="199">
        <v>2.61</v>
      </c>
      <c r="I719" s="200"/>
      <c r="J719" s="195"/>
      <c r="K719" s="195"/>
      <c r="L719" s="201"/>
      <c r="M719" s="202"/>
      <c r="N719" s="203"/>
      <c r="O719" s="203"/>
      <c r="P719" s="203"/>
      <c r="Q719" s="203"/>
      <c r="R719" s="203"/>
      <c r="S719" s="203"/>
      <c r="T719" s="204"/>
      <c r="AT719" s="205" t="s">
        <v>156</v>
      </c>
      <c r="AU719" s="205" t="s">
        <v>87</v>
      </c>
      <c r="AV719" s="13" t="s">
        <v>87</v>
      </c>
      <c r="AW719" s="13" t="s">
        <v>37</v>
      </c>
      <c r="AX719" s="13" t="s">
        <v>77</v>
      </c>
      <c r="AY719" s="205" t="s">
        <v>144</v>
      </c>
    </row>
    <row r="720" spans="1:65" s="13" customFormat="1">
      <c r="B720" s="194"/>
      <c r="C720" s="195"/>
      <c r="D720" s="196" t="s">
        <v>156</v>
      </c>
      <c r="E720" s="197" t="s">
        <v>19</v>
      </c>
      <c r="F720" s="198" t="s">
        <v>710</v>
      </c>
      <c r="G720" s="195"/>
      <c r="H720" s="199">
        <v>2.6</v>
      </c>
      <c r="I720" s="200"/>
      <c r="J720" s="195"/>
      <c r="K720" s="195"/>
      <c r="L720" s="201"/>
      <c r="M720" s="202"/>
      <c r="N720" s="203"/>
      <c r="O720" s="203"/>
      <c r="P720" s="203"/>
      <c r="Q720" s="203"/>
      <c r="R720" s="203"/>
      <c r="S720" s="203"/>
      <c r="T720" s="204"/>
      <c r="AT720" s="205" t="s">
        <v>156</v>
      </c>
      <c r="AU720" s="205" t="s">
        <v>87</v>
      </c>
      <c r="AV720" s="13" t="s">
        <v>87</v>
      </c>
      <c r="AW720" s="13" t="s">
        <v>37</v>
      </c>
      <c r="AX720" s="13" t="s">
        <v>77</v>
      </c>
      <c r="AY720" s="205" t="s">
        <v>144</v>
      </c>
    </row>
    <row r="721" spans="2:51" s="13" customFormat="1">
      <c r="B721" s="194"/>
      <c r="C721" s="195"/>
      <c r="D721" s="196" t="s">
        <v>156</v>
      </c>
      <c r="E721" s="197" t="s">
        <v>19</v>
      </c>
      <c r="F721" s="198" t="s">
        <v>713</v>
      </c>
      <c r="G721" s="195"/>
      <c r="H721" s="199">
        <v>2.5499999999999998</v>
      </c>
      <c r="I721" s="200"/>
      <c r="J721" s="195"/>
      <c r="K721" s="195"/>
      <c r="L721" s="201"/>
      <c r="M721" s="202"/>
      <c r="N721" s="203"/>
      <c r="O721" s="203"/>
      <c r="P721" s="203"/>
      <c r="Q721" s="203"/>
      <c r="R721" s="203"/>
      <c r="S721" s="203"/>
      <c r="T721" s="204"/>
      <c r="AT721" s="205" t="s">
        <v>156</v>
      </c>
      <c r="AU721" s="205" t="s">
        <v>87</v>
      </c>
      <c r="AV721" s="13" t="s">
        <v>87</v>
      </c>
      <c r="AW721" s="13" t="s">
        <v>37</v>
      </c>
      <c r="AX721" s="13" t="s">
        <v>77</v>
      </c>
      <c r="AY721" s="205" t="s">
        <v>144</v>
      </c>
    </row>
    <row r="722" spans="2:51" s="13" customFormat="1">
      <c r="B722" s="194"/>
      <c r="C722" s="195"/>
      <c r="D722" s="196" t="s">
        <v>156</v>
      </c>
      <c r="E722" s="197" t="s">
        <v>19</v>
      </c>
      <c r="F722" s="198" t="s">
        <v>716</v>
      </c>
      <c r="G722" s="195"/>
      <c r="H722" s="199">
        <v>2.73</v>
      </c>
      <c r="I722" s="200"/>
      <c r="J722" s="195"/>
      <c r="K722" s="195"/>
      <c r="L722" s="201"/>
      <c r="M722" s="202"/>
      <c r="N722" s="203"/>
      <c r="O722" s="203"/>
      <c r="P722" s="203"/>
      <c r="Q722" s="203"/>
      <c r="R722" s="203"/>
      <c r="S722" s="203"/>
      <c r="T722" s="204"/>
      <c r="AT722" s="205" t="s">
        <v>156</v>
      </c>
      <c r="AU722" s="205" t="s">
        <v>87</v>
      </c>
      <c r="AV722" s="13" t="s">
        <v>87</v>
      </c>
      <c r="AW722" s="13" t="s">
        <v>37</v>
      </c>
      <c r="AX722" s="13" t="s">
        <v>77</v>
      </c>
      <c r="AY722" s="205" t="s">
        <v>144</v>
      </c>
    </row>
    <row r="723" spans="2:51" s="13" customFormat="1">
      <c r="B723" s="194"/>
      <c r="C723" s="195"/>
      <c r="D723" s="196" t="s">
        <v>156</v>
      </c>
      <c r="E723" s="197" t="s">
        <v>19</v>
      </c>
      <c r="F723" s="198" t="s">
        <v>719</v>
      </c>
      <c r="G723" s="195"/>
      <c r="H723" s="199">
        <v>2.76</v>
      </c>
      <c r="I723" s="200"/>
      <c r="J723" s="195"/>
      <c r="K723" s="195"/>
      <c r="L723" s="201"/>
      <c r="M723" s="202"/>
      <c r="N723" s="203"/>
      <c r="O723" s="203"/>
      <c r="P723" s="203"/>
      <c r="Q723" s="203"/>
      <c r="R723" s="203"/>
      <c r="S723" s="203"/>
      <c r="T723" s="204"/>
      <c r="AT723" s="205" t="s">
        <v>156</v>
      </c>
      <c r="AU723" s="205" t="s">
        <v>87</v>
      </c>
      <c r="AV723" s="13" t="s">
        <v>87</v>
      </c>
      <c r="AW723" s="13" t="s">
        <v>37</v>
      </c>
      <c r="AX723" s="13" t="s">
        <v>77</v>
      </c>
      <c r="AY723" s="205" t="s">
        <v>144</v>
      </c>
    </row>
    <row r="724" spans="2:51" s="13" customFormat="1">
      <c r="B724" s="194"/>
      <c r="C724" s="195"/>
      <c r="D724" s="196" t="s">
        <v>156</v>
      </c>
      <c r="E724" s="197" t="s">
        <v>19</v>
      </c>
      <c r="F724" s="198" t="s">
        <v>722</v>
      </c>
      <c r="G724" s="195"/>
      <c r="H724" s="199">
        <v>3.02</v>
      </c>
      <c r="I724" s="200"/>
      <c r="J724" s="195"/>
      <c r="K724" s="195"/>
      <c r="L724" s="201"/>
      <c r="M724" s="202"/>
      <c r="N724" s="203"/>
      <c r="O724" s="203"/>
      <c r="P724" s="203"/>
      <c r="Q724" s="203"/>
      <c r="R724" s="203"/>
      <c r="S724" s="203"/>
      <c r="T724" s="204"/>
      <c r="AT724" s="205" t="s">
        <v>156</v>
      </c>
      <c r="AU724" s="205" t="s">
        <v>87</v>
      </c>
      <c r="AV724" s="13" t="s">
        <v>87</v>
      </c>
      <c r="AW724" s="13" t="s">
        <v>37</v>
      </c>
      <c r="AX724" s="13" t="s">
        <v>77</v>
      </c>
      <c r="AY724" s="205" t="s">
        <v>144</v>
      </c>
    </row>
    <row r="725" spans="2:51" s="13" customFormat="1">
      <c r="B725" s="194"/>
      <c r="C725" s="195"/>
      <c r="D725" s="196" t="s">
        <v>156</v>
      </c>
      <c r="E725" s="197" t="s">
        <v>19</v>
      </c>
      <c r="F725" s="198" t="s">
        <v>725</v>
      </c>
      <c r="G725" s="195"/>
      <c r="H725" s="199">
        <v>2.62</v>
      </c>
      <c r="I725" s="200"/>
      <c r="J725" s="195"/>
      <c r="K725" s="195"/>
      <c r="L725" s="201"/>
      <c r="M725" s="202"/>
      <c r="N725" s="203"/>
      <c r="O725" s="203"/>
      <c r="P725" s="203"/>
      <c r="Q725" s="203"/>
      <c r="R725" s="203"/>
      <c r="S725" s="203"/>
      <c r="T725" s="204"/>
      <c r="AT725" s="205" t="s">
        <v>156</v>
      </c>
      <c r="AU725" s="205" t="s">
        <v>87</v>
      </c>
      <c r="AV725" s="13" t="s">
        <v>87</v>
      </c>
      <c r="AW725" s="13" t="s">
        <v>37</v>
      </c>
      <c r="AX725" s="13" t="s">
        <v>77</v>
      </c>
      <c r="AY725" s="205" t="s">
        <v>144</v>
      </c>
    </row>
    <row r="726" spans="2:51" s="13" customFormat="1">
      <c r="B726" s="194"/>
      <c r="C726" s="195"/>
      <c r="D726" s="196" t="s">
        <v>156</v>
      </c>
      <c r="E726" s="197" t="s">
        <v>19</v>
      </c>
      <c r="F726" s="198" t="s">
        <v>728</v>
      </c>
      <c r="G726" s="195"/>
      <c r="H726" s="199">
        <v>3.75</v>
      </c>
      <c r="I726" s="200"/>
      <c r="J726" s="195"/>
      <c r="K726" s="195"/>
      <c r="L726" s="201"/>
      <c r="M726" s="202"/>
      <c r="N726" s="203"/>
      <c r="O726" s="203"/>
      <c r="P726" s="203"/>
      <c r="Q726" s="203"/>
      <c r="R726" s="203"/>
      <c r="S726" s="203"/>
      <c r="T726" s="204"/>
      <c r="AT726" s="205" t="s">
        <v>156</v>
      </c>
      <c r="AU726" s="205" t="s">
        <v>87</v>
      </c>
      <c r="AV726" s="13" t="s">
        <v>87</v>
      </c>
      <c r="AW726" s="13" t="s">
        <v>37</v>
      </c>
      <c r="AX726" s="13" t="s">
        <v>77</v>
      </c>
      <c r="AY726" s="205" t="s">
        <v>144</v>
      </c>
    </row>
    <row r="727" spans="2:51" s="13" customFormat="1">
      <c r="B727" s="194"/>
      <c r="C727" s="195"/>
      <c r="D727" s="196" t="s">
        <v>156</v>
      </c>
      <c r="E727" s="197" t="s">
        <v>19</v>
      </c>
      <c r="F727" s="198" t="s">
        <v>731</v>
      </c>
      <c r="G727" s="195"/>
      <c r="H727" s="199">
        <v>2.75</v>
      </c>
      <c r="I727" s="200"/>
      <c r="J727" s="195"/>
      <c r="K727" s="195"/>
      <c r="L727" s="201"/>
      <c r="M727" s="202"/>
      <c r="N727" s="203"/>
      <c r="O727" s="203"/>
      <c r="P727" s="203"/>
      <c r="Q727" s="203"/>
      <c r="R727" s="203"/>
      <c r="S727" s="203"/>
      <c r="T727" s="204"/>
      <c r="AT727" s="205" t="s">
        <v>156</v>
      </c>
      <c r="AU727" s="205" t="s">
        <v>87</v>
      </c>
      <c r="AV727" s="13" t="s">
        <v>87</v>
      </c>
      <c r="AW727" s="13" t="s">
        <v>37</v>
      </c>
      <c r="AX727" s="13" t="s">
        <v>77</v>
      </c>
      <c r="AY727" s="205" t="s">
        <v>144</v>
      </c>
    </row>
    <row r="728" spans="2:51" s="16" customFormat="1">
      <c r="B728" s="227"/>
      <c r="C728" s="228"/>
      <c r="D728" s="196" t="s">
        <v>156</v>
      </c>
      <c r="E728" s="229" t="s">
        <v>19</v>
      </c>
      <c r="F728" s="230" t="s">
        <v>442</v>
      </c>
      <c r="G728" s="228"/>
      <c r="H728" s="231">
        <v>38.630000000000003</v>
      </c>
      <c r="I728" s="232"/>
      <c r="J728" s="228"/>
      <c r="K728" s="228"/>
      <c r="L728" s="233"/>
      <c r="M728" s="234"/>
      <c r="N728" s="235"/>
      <c r="O728" s="235"/>
      <c r="P728" s="235"/>
      <c r="Q728" s="235"/>
      <c r="R728" s="235"/>
      <c r="S728" s="235"/>
      <c r="T728" s="236"/>
      <c r="AT728" s="237" t="s">
        <v>156</v>
      </c>
      <c r="AU728" s="237" t="s">
        <v>87</v>
      </c>
      <c r="AV728" s="16" t="s">
        <v>145</v>
      </c>
      <c r="AW728" s="16" t="s">
        <v>37</v>
      </c>
      <c r="AX728" s="16" t="s">
        <v>77</v>
      </c>
      <c r="AY728" s="237" t="s">
        <v>144</v>
      </c>
    </row>
    <row r="729" spans="2:51" s="15" customFormat="1">
      <c r="B729" s="217"/>
      <c r="C729" s="218"/>
      <c r="D729" s="196" t="s">
        <v>156</v>
      </c>
      <c r="E729" s="219" t="s">
        <v>19</v>
      </c>
      <c r="F729" s="220" t="s">
        <v>942</v>
      </c>
      <c r="G729" s="218"/>
      <c r="H729" s="219" t="s">
        <v>19</v>
      </c>
      <c r="I729" s="221"/>
      <c r="J729" s="218"/>
      <c r="K729" s="218"/>
      <c r="L729" s="222"/>
      <c r="M729" s="223"/>
      <c r="N729" s="224"/>
      <c r="O729" s="224"/>
      <c r="P729" s="224"/>
      <c r="Q729" s="224"/>
      <c r="R729" s="224"/>
      <c r="S729" s="224"/>
      <c r="T729" s="225"/>
      <c r="AT729" s="226" t="s">
        <v>156</v>
      </c>
      <c r="AU729" s="226" t="s">
        <v>87</v>
      </c>
      <c r="AV729" s="15" t="s">
        <v>85</v>
      </c>
      <c r="AW729" s="15" t="s">
        <v>37</v>
      </c>
      <c r="AX729" s="15" t="s">
        <v>77</v>
      </c>
      <c r="AY729" s="226" t="s">
        <v>144</v>
      </c>
    </row>
    <row r="730" spans="2:51" s="13" customFormat="1">
      <c r="B730" s="194"/>
      <c r="C730" s="195"/>
      <c r="D730" s="196" t="s">
        <v>156</v>
      </c>
      <c r="E730" s="197" t="s">
        <v>19</v>
      </c>
      <c r="F730" s="198" t="s">
        <v>694</v>
      </c>
      <c r="G730" s="195"/>
      <c r="H730" s="199">
        <v>2.72</v>
      </c>
      <c r="I730" s="200"/>
      <c r="J730" s="195"/>
      <c r="K730" s="195"/>
      <c r="L730" s="201"/>
      <c r="M730" s="202"/>
      <c r="N730" s="203"/>
      <c r="O730" s="203"/>
      <c r="P730" s="203"/>
      <c r="Q730" s="203"/>
      <c r="R730" s="203"/>
      <c r="S730" s="203"/>
      <c r="T730" s="204"/>
      <c r="AT730" s="205" t="s">
        <v>156</v>
      </c>
      <c r="AU730" s="205" t="s">
        <v>87</v>
      </c>
      <c r="AV730" s="13" t="s">
        <v>87</v>
      </c>
      <c r="AW730" s="13" t="s">
        <v>37</v>
      </c>
      <c r="AX730" s="13" t="s">
        <v>77</v>
      </c>
      <c r="AY730" s="205" t="s">
        <v>144</v>
      </c>
    </row>
    <row r="731" spans="2:51" s="13" customFormat="1">
      <c r="B731" s="194"/>
      <c r="C731" s="195"/>
      <c r="D731" s="196" t="s">
        <v>156</v>
      </c>
      <c r="E731" s="197" t="s">
        <v>19</v>
      </c>
      <c r="F731" s="198" t="s">
        <v>697</v>
      </c>
      <c r="G731" s="195"/>
      <c r="H731" s="199">
        <v>2.72</v>
      </c>
      <c r="I731" s="200"/>
      <c r="J731" s="195"/>
      <c r="K731" s="195"/>
      <c r="L731" s="201"/>
      <c r="M731" s="202"/>
      <c r="N731" s="203"/>
      <c r="O731" s="203"/>
      <c r="P731" s="203"/>
      <c r="Q731" s="203"/>
      <c r="R731" s="203"/>
      <c r="S731" s="203"/>
      <c r="T731" s="204"/>
      <c r="AT731" s="205" t="s">
        <v>156</v>
      </c>
      <c r="AU731" s="205" t="s">
        <v>87</v>
      </c>
      <c r="AV731" s="13" t="s">
        <v>87</v>
      </c>
      <c r="AW731" s="13" t="s">
        <v>37</v>
      </c>
      <c r="AX731" s="13" t="s">
        <v>77</v>
      </c>
      <c r="AY731" s="205" t="s">
        <v>144</v>
      </c>
    </row>
    <row r="732" spans="2:51" s="13" customFormat="1">
      <c r="B732" s="194"/>
      <c r="C732" s="195"/>
      <c r="D732" s="196" t="s">
        <v>156</v>
      </c>
      <c r="E732" s="197" t="s">
        <v>19</v>
      </c>
      <c r="F732" s="198" t="s">
        <v>700</v>
      </c>
      <c r="G732" s="195"/>
      <c r="H732" s="199">
        <v>2.6</v>
      </c>
      <c r="I732" s="200"/>
      <c r="J732" s="195"/>
      <c r="K732" s="195"/>
      <c r="L732" s="201"/>
      <c r="M732" s="202"/>
      <c r="N732" s="203"/>
      <c r="O732" s="203"/>
      <c r="P732" s="203"/>
      <c r="Q732" s="203"/>
      <c r="R732" s="203"/>
      <c r="S732" s="203"/>
      <c r="T732" s="204"/>
      <c r="AT732" s="205" t="s">
        <v>156</v>
      </c>
      <c r="AU732" s="205" t="s">
        <v>87</v>
      </c>
      <c r="AV732" s="13" t="s">
        <v>87</v>
      </c>
      <c r="AW732" s="13" t="s">
        <v>37</v>
      </c>
      <c r="AX732" s="13" t="s">
        <v>77</v>
      </c>
      <c r="AY732" s="205" t="s">
        <v>144</v>
      </c>
    </row>
    <row r="733" spans="2:51" s="13" customFormat="1">
      <c r="B733" s="194"/>
      <c r="C733" s="195"/>
      <c r="D733" s="196" t="s">
        <v>156</v>
      </c>
      <c r="E733" s="197" t="s">
        <v>19</v>
      </c>
      <c r="F733" s="198" t="s">
        <v>703</v>
      </c>
      <c r="G733" s="195"/>
      <c r="H733" s="199">
        <v>2.58</v>
      </c>
      <c r="I733" s="200"/>
      <c r="J733" s="195"/>
      <c r="K733" s="195"/>
      <c r="L733" s="201"/>
      <c r="M733" s="202"/>
      <c r="N733" s="203"/>
      <c r="O733" s="203"/>
      <c r="P733" s="203"/>
      <c r="Q733" s="203"/>
      <c r="R733" s="203"/>
      <c r="S733" s="203"/>
      <c r="T733" s="204"/>
      <c r="AT733" s="205" t="s">
        <v>156</v>
      </c>
      <c r="AU733" s="205" t="s">
        <v>87</v>
      </c>
      <c r="AV733" s="13" t="s">
        <v>87</v>
      </c>
      <c r="AW733" s="13" t="s">
        <v>37</v>
      </c>
      <c r="AX733" s="13" t="s">
        <v>77</v>
      </c>
      <c r="AY733" s="205" t="s">
        <v>144</v>
      </c>
    </row>
    <row r="734" spans="2:51" s="13" customFormat="1">
      <c r="B734" s="194"/>
      <c r="C734" s="195"/>
      <c r="D734" s="196" t="s">
        <v>156</v>
      </c>
      <c r="E734" s="197" t="s">
        <v>19</v>
      </c>
      <c r="F734" s="198" t="s">
        <v>706</v>
      </c>
      <c r="G734" s="195"/>
      <c r="H734" s="199">
        <v>2.69</v>
      </c>
      <c r="I734" s="200"/>
      <c r="J734" s="195"/>
      <c r="K734" s="195"/>
      <c r="L734" s="201"/>
      <c r="M734" s="202"/>
      <c r="N734" s="203"/>
      <c r="O734" s="203"/>
      <c r="P734" s="203"/>
      <c r="Q734" s="203"/>
      <c r="R734" s="203"/>
      <c r="S734" s="203"/>
      <c r="T734" s="204"/>
      <c r="AT734" s="205" t="s">
        <v>156</v>
      </c>
      <c r="AU734" s="205" t="s">
        <v>87</v>
      </c>
      <c r="AV734" s="13" t="s">
        <v>87</v>
      </c>
      <c r="AW734" s="13" t="s">
        <v>37</v>
      </c>
      <c r="AX734" s="13" t="s">
        <v>77</v>
      </c>
      <c r="AY734" s="205" t="s">
        <v>144</v>
      </c>
    </row>
    <row r="735" spans="2:51" s="13" customFormat="1">
      <c r="B735" s="194"/>
      <c r="C735" s="195"/>
      <c r="D735" s="196" t="s">
        <v>156</v>
      </c>
      <c r="E735" s="197" t="s">
        <v>19</v>
      </c>
      <c r="F735" s="198" t="s">
        <v>709</v>
      </c>
      <c r="G735" s="195"/>
      <c r="H735" s="199">
        <v>2.71</v>
      </c>
      <c r="I735" s="200"/>
      <c r="J735" s="195"/>
      <c r="K735" s="195"/>
      <c r="L735" s="201"/>
      <c r="M735" s="202"/>
      <c r="N735" s="203"/>
      <c r="O735" s="203"/>
      <c r="P735" s="203"/>
      <c r="Q735" s="203"/>
      <c r="R735" s="203"/>
      <c r="S735" s="203"/>
      <c r="T735" s="204"/>
      <c r="AT735" s="205" t="s">
        <v>156</v>
      </c>
      <c r="AU735" s="205" t="s">
        <v>87</v>
      </c>
      <c r="AV735" s="13" t="s">
        <v>87</v>
      </c>
      <c r="AW735" s="13" t="s">
        <v>37</v>
      </c>
      <c r="AX735" s="13" t="s">
        <v>77</v>
      </c>
      <c r="AY735" s="205" t="s">
        <v>144</v>
      </c>
    </row>
    <row r="736" spans="2:51" s="13" customFormat="1">
      <c r="B736" s="194"/>
      <c r="C736" s="195"/>
      <c r="D736" s="196" t="s">
        <v>156</v>
      </c>
      <c r="E736" s="197" t="s">
        <v>19</v>
      </c>
      <c r="F736" s="198" t="s">
        <v>712</v>
      </c>
      <c r="G736" s="195"/>
      <c r="H736" s="199">
        <v>2.73</v>
      </c>
      <c r="I736" s="200"/>
      <c r="J736" s="195"/>
      <c r="K736" s="195"/>
      <c r="L736" s="201"/>
      <c r="M736" s="202"/>
      <c r="N736" s="203"/>
      <c r="O736" s="203"/>
      <c r="P736" s="203"/>
      <c r="Q736" s="203"/>
      <c r="R736" s="203"/>
      <c r="S736" s="203"/>
      <c r="T736" s="204"/>
      <c r="AT736" s="205" t="s">
        <v>156</v>
      </c>
      <c r="AU736" s="205" t="s">
        <v>87</v>
      </c>
      <c r="AV736" s="13" t="s">
        <v>87</v>
      </c>
      <c r="AW736" s="13" t="s">
        <v>37</v>
      </c>
      <c r="AX736" s="13" t="s">
        <v>77</v>
      </c>
      <c r="AY736" s="205" t="s">
        <v>144</v>
      </c>
    </row>
    <row r="737" spans="1:65" s="13" customFormat="1">
      <c r="B737" s="194"/>
      <c r="C737" s="195"/>
      <c r="D737" s="196" t="s">
        <v>156</v>
      </c>
      <c r="E737" s="197" t="s">
        <v>19</v>
      </c>
      <c r="F737" s="198" t="s">
        <v>715</v>
      </c>
      <c r="G737" s="195"/>
      <c r="H737" s="199">
        <v>2.72</v>
      </c>
      <c r="I737" s="200"/>
      <c r="J737" s="195"/>
      <c r="K737" s="195"/>
      <c r="L737" s="201"/>
      <c r="M737" s="202"/>
      <c r="N737" s="203"/>
      <c r="O737" s="203"/>
      <c r="P737" s="203"/>
      <c r="Q737" s="203"/>
      <c r="R737" s="203"/>
      <c r="S737" s="203"/>
      <c r="T737" s="204"/>
      <c r="AT737" s="205" t="s">
        <v>156</v>
      </c>
      <c r="AU737" s="205" t="s">
        <v>87</v>
      </c>
      <c r="AV737" s="13" t="s">
        <v>87</v>
      </c>
      <c r="AW737" s="13" t="s">
        <v>37</v>
      </c>
      <c r="AX737" s="13" t="s">
        <v>77</v>
      </c>
      <c r="AY737" s="205" t="s">
        <v>144</v>
      </c>
    </row>
    <row r="738" spans="1:65" s="13" customFormat="1">
      <c r="B738" s="194"/>
      <c r="C738" s="195"/>
      <c r="D738" s="196" t="s">
        <v>156</v>
      </c>
      <c r="E738" s="197" t="s">
        <v>19</v>
      </c>
      <c r="F738" s="198" t="s">
        <v>718</v>
      </c>
      <c r="G738" s="195"/>
      <c r="H738" s="199">
        <v>2.6</v>
      </c>
      <c r="I738" s="200"/>
      <c r="J738" s="195"/>
      <c r="K738" s="195"/>
      <c r="L738" s="201"/>
      <c r="M738" s="202"/>
      <c r="N738" s="203"/>
      <c r="O738" s="203"/>
      <c r="P738" s="203"/>
      <c r="Q738" s="203"/>
      <c r="R738" s="203"/>
      <c r="S738" s="203"/>
      <c r="T738" s="204"/>
      <c r="AT738" s="205" t="s">
        <v>156</v>
      </c>
      <c r="AU738" s="205" t="s">
        <v>87</v>
      </c>
      <c r="AV738" s="13" t="s">
        <v>87</v>
      </c>
      <c r="AW738" s="13" t="s">
        <v>37</v>
      </c>
      <c r="AX738" s="13" t="s">
        <v>77</v>
      </c>
      <c r="AY738" s="205" t="s">
        <v>144</v>
      </c>
    </row>
    <row r="739" spans="1:65" s="13" customFormat="1">
      <c r="B739" s="194"/>
      <c r="C739" s="195"/>
      <c r="D739" s="196" t="s">
        <v>156</v>
      </c>
      <c r="E739" s="197" t="s">
        <v>19</v>
      </c>
      <c r="F739" s="198" t="s">
        <v>721</v>
      </c>
      <c r="G739" s="195"/>
      <c r="H739" s="199">
        <v>2.58</v>
      </c>
      <c r="I739" s="200"/>
      <c r="J739" s="195"/>
      <c r="K739" s="195"/>
      <c r="L739" s="201"/>
      <c r="M739" s="202"/>
      <c r="N739" s="203"/>
      <c r="O739" s="203"/>
      <c r="P739" s="203"/>
      <c r="Q739" s="203"/>
      <c r="R739" s="203"/>
      <c r="S739" s="203"/>
      <c r="T739" s="204"/>
      <c r="AT739" s="205" t="s">
        <v>156</v>
      </c>
      <c r="AU739" s="205" t="s">
        <v>87</v>
      </c>
      <c r="AV739" s="13" t="s">
        <v>87</v>
      </c>
      <c r="AW739" s="13" t="s">
        <v>37</v>
      </c>
      <c r="AX739" s="13" t="s">
        <v>77</v>
      </c>
      <c r="AY739" s="205" t="s">
        <v>144</v>
      </c>
    </row>
    <row r="740" spans="1:65" s="13" customFormat="1">
      <c r="B740" s="194"/>
      <c r="C740" s="195"/>
      <c r="D740" s="196" t="s">
        <v>156</v>
      </c>
      <c r="E740" s="197" t="s">
        <v>19</v>
      </c>
      <c r="F740" s="198" t="s">
        <v>724</v>
      </c>
      <c r="G740" s="195"/>
      <c r="H740" s="199">
        <v>2.4500000000000002</v>
      </c>
      <c r="I740" s="200"/>
      <c r="J740" s="195"/>
      <c r="K740" s="195"/>
      <c r="L740" s="201"/>
      <c r="M740" s="202"/>
      <c r="N740" s="203"/>
      <c r="O740" s="203"/>
      <c r="P740" s="203"/>
      <c r="Q740" s="203"/>
      <c r="R740" s="203"/>
      <c r="S740" s="203"/>
      <c r="T740" s="204"/>
      <c r="AT740" s="205" t="s">
        <v>156</v>
      </c>
      <c r="AU740" s="205" t="s">
        <v>87</v>
      </c>
      <c r="AV740" s="13" t="s">
        <v>87</v>
      </c>
      <c r="AW740" s="13" t="s">
        <v>37</v>
      </c>
      <c r="AX740" s="13" t="s">
        <v>77</v>
      </c>
      <c r="AY740" s="205" t="s">
        <v>144</v>
      </c>
    </row>
    <row r="741" spans="1:65" s="13" customFormat="1">
      <c r="B741" s="194"/>
      <c r="C741" s="195"/>
      <c r="D741" s="196" t="s">
        <v>156</v>
      </c>
      <c r="E741" s="197" t="s">
        <v>19</v>
      </c>
      <c r="F741" s="198" t="s">
        <v>727</v>
      </c>
      <c r="G741" s="195"/>
      <c r="H741" s="199">
        <v>2.71</v>
      </c>
      <c r="I741" s="200"/>
      <c r="J741" s="195"/>
      <c r="K741" s="195"/>
      <c r="L741" s="201"/>
      <c r="M741" s="202"/>
      <c r="N741" s="203"/>
      <c r="O741" s="203"/>
      <c r="P741" s="203"/>
      <c r="Q741" s="203"/>
      <c r="R741" s="203"/>
      <c r="S741" s="203"/>
      <c r="T741" s="204"/>
      <c r="AT741" s="205" t="s">
        <v>156</v>
      </c>
      <c r="AU741" s="205" t="s">
        <v>87</v>
      </c>
      <c r="AV741" s="13" t="s">
        <v>87</v>
      </c>
      <c r="AW741" s="13" t="s">
        <v>37</v>
      </c>
      <c r="AX741" s="13" t="s">
        <v>77</v>
      </c>
      <c r="AY741" s="205" t="s">
        <v>144</v>
      </c>
    </row>
    <row r="742" spans="1:65" s="13" customFormat="1">
      <c r="B742" s="194"/>
      <c r="C742" s="195"/>
      <c r="D742" s="196" t="s">
        <v>156</v>
      </c>
      <c r="E742" s="197" t="s">
        <v>19</v>
      </c>
      <c r="F742" s="198" t="s">
        <v>730</v>
      </c>
      <c r="G742" s="195"/>
      <c r="H742" s="199">
        <v>2.39</v>
      </c>
      <c r="I742" s="200"/>
      <c r="J742" s="195"/>
      <c r="K742" s="195"/>
      <c r="L742" s="201"/>
      <c r="M742" s="202"/>
      <c r="N742" s="203"/>
      <c r="O742" s="203"/>
      <c r="P742" s="203"/>
      <c r="Q742" s="203"/>
      <c r="R742" s="203"/>
      <c r="S742" s="203"/>
      <c r="T742" s="204"/>
      <c r="AT742" s="205" t="s">
        <v>156</v>
      </c>
      <c r="AU742" s="205" t="s">
        <v>87</v>
      </c>
      <c r="AV742" s="13" t="s">
        <v>87</v>
      </c>
      <c r="AW742" s="13" t="s">
        <v>37</v>
      </c>
      <c r="AX742" s="13" t="s">
        <v>77</v>
      </c>
      <c r="AY742" s="205" t="s">
        <v>144</v>
      </c>
    </row>
    <row r="743" spans="1:65" s="13" customFormat="1">
      <c r="B743" s="194"/>
      <c r="C743" s="195"/>
      <c r="D743" s="196" t="s">
        <v>156</v>
      </c>
      <c r="E743" s="197" t="s">
        <v>19</v>
      </c>
      <c r="F743" s="198" t="s">
        <v>733</v>
      </c>
      <c r="G743" s="195"/>
      <c r="H743" s="199">
        <v>2.4300000000000002</v>
      </c>
      <c r="I743" s="200"/>
      <c r="J743" s="195"/>
      <c r="K743" s="195"/>
      <c r="L743" s="201"/>
      <c r="M743" s="202"/>
      <c r="N743" s="203"/>
      <c r="O743" s="203"/>
      <c r="P743" s="203"/>
      <c r="Q743" s="203"/>
      <c r="R743" s="203"/>
      <c r="S743" s="203"/>
      <c r="T743" s="204"/>
      <c r="AT743" s="205" t="s">
        <v>156</v>
      </c>
      <c r="AU743" s="205" t="s">
        <v>87</v>
      </c>
      <c r="AV743" s="13" t="s">
        <v>87</v>
      </c>
      <c r="AW743" s="13" t="s">
        <v>37</v>
      </c>
      <c r="AX743" s="13" t="s">
        <v>77</v>
      </c>
      <c r="AY743" s="205" t="s">
        <v>144</v>
      </c>
    </row>
    <row r="744" spans="1:65" s="16" customFormat="1">
      <c r="B744" s="227"/>
      <c r="C744" s="228"/>
      <c r="D744" s="196" t="s">
        <v>156</v>
      </c>
      <c r="E744" s="229" t="s">
        <v>19</v>
      </c>
      <c r="F744" s="230" t="s">
        <v>442</v>
      </c>
      <c r="G744" s="228"/>
      <c r="H744" s="231">
        <v>36.629999999999995</v>
      </c>
      <c r="I744" s="232"/>
      <c r="J744" s="228"/>
      <c r="K744" s="228"/>
      <c r="L744" s="233"/>
      <c r="M744" s="234"/>
      <c r="N744" s="235"/>
      <c r="O744" s="235"/>
      <c r="P744" s="235"/>
      <c r="Q744" s="235"/>
      <c r="R744" s="235"/>
      <c r="S744" s="235"/>
      <c r="T744" s="236"/>
      <c r="AT744" s="237" t="s">
        <v>156</v>
      </c>
      <c r="AU744" s="237" t="s">
        <v>87</v>
      </c>
      <c r="AV744" s="16" t="s">
        <v>145</v>
      </c>
      <c r="AW744" s="16" t="s">
        <v>37</v>
      </c>
      <c r="AX744" s="16" t="s">
        <v>77</v>
      </c>
      <c r="AY744" s="237" t="s">
        <v>144</v>
      </c>
    </row>
    <row r="745" spans="1:65" s="15" customFormat="1">
      <c r="B745" s="217"/>
      <c r="C745" s="218"/>
      <c r="D745" s="196" t="s">
        <v>156</v>
      </c>
      <c r="E745" s="219" t="s">
        <v>19</v>
      </c>
      <c r="F745" s="220" t="s">
        <v>943</v>
      </c>
      <c r="G745" s="218"/>
      <c r="H745" s="219" t="s">
        <v>19</v>
      </c>
      <c r="I745" s="221"/>
      <c r="J745" s="218"/>
      <c r="K745" s="218"/>
      <c r="L745" s="222"/>
      <c r="M745" s="223"/>
      <c r="N745" s="224"/>
      <c r="O745" s="224"/>
      <c r="P745" s="224"/>
      <c r="Q745" s="224"/>
      <c r="R745" s="224"/>
      <c r="S745" s="224"/>
      <c r="T745" s="225"/>
      <c r="AT745" s="226" t="s">
        <v>156</v>
      </c>
      <c r="AU745" s="226" t="s">
        <v>87</v>
      </c>
      <c r="AV745" s="15" t="s">
        <v>85</v>
      </c>
      <c r="AW745" s="15" t="s">
        <v>37</v>
      </c>
      <c r="AX745" s="15" t="s">
        <v>77</v>
      </c>
      <c r="AY745" s="226" t="s">
        <v>144</v>
      </c>
    </row>
    <row r="746" spans="1:65" s="13" customFormat="1">
      <c r="B746" s="194"/>
      <c r="C746" s="195"/>
      <c r="D746" s="196" t="s">
        <v>156</v>
      </c>
      <c r="E746" s="197" t="s">
        <v>19</v>
      </c>
      <c r="F746" s="198" t="s">
        <v>691</v>
      </c>
      <c r="G746" s="195"/>
      <c r="H746" s="199">
        <v>53.31</v>
      </c>
      <c r="I746" s="200"/>
      <c r="J746" s="195"/>
      <c r="K746" s="195"/>
      <c r="L746" s="201"/>
      <c r="M746" s="202"/>
      <c r="N746" s="203"/>
      <c r="O746" s="203"/>
      <c r="P746" s="203"/>
      <c r="Q746" s="203"/>
      <c r="R746" s="203"/>
      <c r="S746" s="203"/>
      <c r="T746" s="204"/>
      <c r="AT746" s="205" t="s">
        <v>156</v>
      </c>
      <c r="AU746" s="205" t="s">
        <v>87</v>
      </c>
      <c r="AV746" s="13" t="s">
        <v>87</v>
      </c>
      <c r="AW746" s="13" t="s">
        <v>37</v>
      </c>
      <c r="AX746" s="13" t="s">
        <v>77</v>
      </c>
      <c r="AY746" s="205" t="s">
        <v>144</v>
      </c>
    </row>
    <row r="747" spans="1:65" s="16" customFormat="1">
      <c r="B747" s="227"/>
      <c r="C747" s="228"/>
      <c r="D747" s="196" t="s">
        <v>156</v>
      </c>
      <c r="E747" s="229" t="s">
        <v>19</v>
      </c>
      <c r="F747" s="230" t="s">
        <v>442</v>
      </c>
      <c r="G747" s="228"/>
      <c r="H747" s="231">
        <v>53.31</v>
      </c>
      <c r="I747" s="232"/>
      <c r="J747" s="228"/>
      <c r="K747" s="228"/>
      <c r="L747" s="233"/>
      <c r="M747" s="234"/>
      <c r="N747" s="235"/>
      <c r="O747" s="235"/>
      <c r="P747" s="235"/>
      <c r="Q747" s="235"/>
      <c r="R747" s="235"/>
      <c r="S747" s="235"/>
      <c r="T747" s="236"/>
      <c r="AT747" s="237" t="s">
        <v>156</v>
      </c>
      <c r="AU747" s="237" t="s">
        <v>87</v>
      </c>
      <c r="AV747" s="16" t="s">
        <v>145</v>
      </c>
      <c r="AW747" s="16" t="s">
        <v>37</v>
      </c>
      <c r="AX747" s="16" t="s">
        <v>77</v>
      </c>
      <c r="AY747" s="237" t="s">
        <v>144</v>
      </c>
    </row>
    <row r="748" spans="1:65" s="14" customFormat="1">
      <c r="B748" s="206"/>
      <c r="C748" s="207"/>
      <c r="D748" s="196" t="s">
        <v>156</v>
      </c>
      <c r="E748" s="208" t="s">
        <v>19</v>
      </c>
      <c r="F748" s="209" t="s">
        <v>158</v>
      </c>
      <c r="G748" s="207"/>
      <c r="H748" s="210">
        <v>128.57</v>
      </c>
      <c r="I748" s="211"/>
      <c r="J748" s="207"/>
      <c r="K748" s="207"/>
      <c r="L748" s="212"/>
      <c r="M748" s="213"/>
      <c r="N748" s="214"/>
      <c r="O748" s="214"/>
      <c r="P748" s="214"/>
      <c r="Q748" s="214"/>
      <c r="R748" s="214"/>
      <c r="S748" s="214"/>
      <c r="T748" s="215"/>
      <c r="AT748" s="216" t="s">
        <v>156</v>
      </c>
      <c r="AU748" s="216" t="s">
        <v>87</v>
      </c>
      <c r="AV748" s="14" t="s">
        <v>152</v>
      </c>
      <c r="AW748" s="14" t="s">
        <v>37</v>
      </c>
      <c r="AX748" s="14" t="s">
        <v>85</v>
      </c>
      <c r="AY748" s="216" t="s">
        <v>144</v>
      </c>
    </row>
    <row r="749" spans="1:65" s="2" customFormat="1" ht="37.9" customHeight="1">
      <c r="A749" s="37"/>
      <c r="B749" s="38"/>
      <c r="C749" s="176" t="s">
        <v>948</v>
      </c>
      <c r="D749" s="176" t="s">
        <v>147</v>
      </c>
      <c r="E749" s="177" t="s">
        <v>949</v>
      </c>
      <c r="F749" s="178" t="s">
        <v>950</v>
      </c>
      <c r="G749" s="179" t="s">
        <v>172</v>
      </c>
      <c r="H749" s="180">
        <v>128.57</v>
      </c>
      <c r="I749" s="181"/>
      <c r="J749" s="182">
        <f>ROUND(I749*H749,2)</f>
        <v>0</v>
      </c>
      <c r="K749" s="178" t="s">
        <v>151</v>
      </c>
      <c r="L749" s="42"/>
      <c r="M749" s="183" t="s">
        <v>19</v>
      </c>
      <c r="N749" s="184" t="s">
        <v>48</v>
      </c>
      <c r="O749" s="67"/>
      <c r="P749" s="185">
        <f>O749*H749</f>
        <v>0</v>
      </c>
      <c r="Q749" s="185">
        <v>7.5799999999999999E-3</v>
      </c>
      <c r="R749" s="185">
        <f>Q749*H749</f>
        <v>0.97456059999999989</v>
      </c>
      <c r="S749" s="185">
        <v>0</v>
      </c>
      <c r="T749" s="186">
        <f>S749*H749</f>
        <v>0</v>
      </c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R749" s="187" t="s">
        <v>296</v>
      </c>
      <c r="AT749" s="187" t="s">
        <v>147</v>
      </c>
      <c r="AU749" s="187" t="s">
        <v>87</v>
      </c>
      <c r="AY749" s="20" t="s">
        <v>144</v>
      </c>
      <c r="BE749" s="188">
        <f>IF(N749="základní",J749,0)</f>
        <v>0</v>
      </c>
      <c r="BF749" s="188">
        <f>IF(N749="snížená",J749,0)</f>
        <v>0</v>
      </c>
      <c r="BG749" s="188">
        <f>IF(N749="zákl. přenesená",J749,0)</f>
        <v>0</v>
      </c>
      <c r="BH749" s="188">
        <f>IF(N749="sníž. přenesená",J749,0)</f>
        <v>0</v>
      </c>
      <c r="BI749" s="188">
        <f>IF(N749="nulová",J749,0)</f>
        <v>0</v>
      </c>
      <c r="BJ749" s="20" t="s">
        <v>85</v>
      </c>
      <c r="BK749" s="188">
        <f>ROUND(I749*H749,2)</f>
        <v>0</v>
      </c>
      <c r="BL749" s="20" t="s">
        <v>296</v>
      </c>
      <c r="BM749" s="187" t="s">
        <v>951</v>
      </c>
    </row>
    <row r="750" spans="1:65" s="2" customFormat="1">
      <c r="A750" s="37"/>
      <c r="B750" s="38"/>
      <c r="C750" s="39"/>
      <c r="D750" s="189" t="s">
        <v>154</v>
      </c>
      <c r="E750" s="39"/>
      <c r="F750" s="190" t="s">
        <v>952</v>
      </c>
      <c r="G750" s="39"/>
      <c r="H750" s="39"/>
      <c r="I750" s="191"/>
      <c r="J750" s="39"/>
      <c r="K750" s="39"/>
      <c r="L750" s="42"/>
      <c r="M750" s="192"/>
      <c r="N750" s="193"/>
      <c r="O750" s="67"/>
      <c r="P750" s="67"/>
      <c r="Q750" s="67"/>
      <c r="R750" s="67"/>
      <c r="S750" s="67"/>
      <c r="T750" s="68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T750" s="20" t="s">
        <v>154</v>
      </c>
      <c r="AU750" s="20" t="s">
        <v>87</v>
      </c>
    </row>
    <row r="751" spans="1:65" s="15" customFormat="1">
      <c r="B751" s="217"/>
      <c r="C751" s="218"/>
      <c r="D751" s="196" t="s">
        <v>156</v>
      </c>
      <c r="E751" s="219" t="s">
        <v>19</v>
      </c>
      <c r="F751" s="220" t="s">
        <v>941</v>
      </c>
      <c r="G751" s="218"/>
      <c r="H751" s="219" t="s">
        <v>19</v>
      </c>
      <c r="I751" s="221"/>
      <c r="J751" s="218"/>
      <c r="K751" s="218"/>
      <c r="L751" s="222"/>
      <c r="M751" s="223"/>
      <c r="N751" s="224"/>
      <c r="O751" s="224"/>
      <c r="P751" s="224"/>
      <c r="Q751" s="224"/>
      <c r="R751" s="224"/>
      <c r="S751" s="224"/>
      <c r="T751" s="225"/>
      <c r="AT751" s="226" t="s">
        <v>156</v>
      </c>
      <c r="AU751" s="226" t="s">
        <v>87</v>
      </c>
      <c r="AV751" s="15" t="s">
        <v>85</v>
      </c>
      <c r="AW751" s="15" t="s">
        <v>37</v>
      </c>
      <c r="AX751" s="15" t="s">
        <v>77</v>
      </c>
      <c r="AY751" s="226" t="s">
        <v>144</v>
      </c>
    </row>
    <row r="752" spans="1:65" s="13" customFormat="1">
      <c r="B752" s="194"/>
      <c r="C752" s="195"/>
      <c r="D752" s="196" t="s">
        <v>156</v>
      </c>
      <c r="E752" s="197" t="s">
        <v>19</v>
      </c>
      <c r="F752" s="198" t="s">
        <v>692</v>
      </c>
      <c r="G752" s="195"/>
      <c r="H752" s="199">
        <v>2.6</v>
      </c>
      <c r="I752" s="200"/>
      <c r="J752" s="195"/>
      <c r="K752" s="195"/>
      <c r="L752" s="201"/>
      <c r="M752" s="202"/>
      <c r="N752" s="203"/>
      <c r="O752" s="203"/>
      <c r="P752" s="203"/>
      <c r="Q752" s="203"/>
      <c r="R752" s="203"/>
      <c r="S752" s="203"/>
      <c r="T752" s="204"/>
      <c r="AT752" s="205" t="s">
        <v>156</v>
      </c>
      <c r="AU752" s="205" t="s">
        <v>87</v>
      </c>
      <c r="AV752" s="13" t="s">
        <v>87</v>
      </c>
      <c r="AW752" s="13" t="s">
        <v>37</v>
      </c>
      <c r="AX752" s="13" t="s">
        <v>77</v>
      </c>
      <c r="AY752" s="205" t="s">
        <v>144</v>
      </c>
    </row>
    <row r="753" spans="2:51" s="13" customFormat="1">
      <c r="B753" s="194"/>
      <c r="C753" s="195"/>
      <c r="D753" s="196" t="s">
        <v>156</v>
      </c>
      <c r="E753" s="197" t="s">
        <v>19</v>
      </c>
      <c r="F753" s="198" t="s">
        <v>695</v>
      </c>
      <c r="G753" s="195"/>
      <c r="H753" s="199">
        <v>2.59</v>
      </c>
      <c r="I753" s="200"/>
      <c r="J753" s="195"/>
      <c r="K753" s="195"/>
      <c r="L753" s="201"/>
      <c r="M753" s="202"/>
      <c r="N753" s="203"/>
      <c r="O753" s="203"/>
      <c r="P753" s="203"/>
      <c r="Q753" s="203"/>
      <c r="R753" s="203"/>
      <c r="S753" s="203"/>
      <c r="T753" s="204"/>
      <c r="AT753" s="205" t="s">
        <v>156</v>
      </c>
      <c r="AU753" s="205" t="s">
        <v>87</v>
      </c>
      <c r="AV753" s="13" t="s">
        <v>87</v>
      </c>
      <c r="AW753" s="13" t="s">
        <v>37</v>
      </c>
      <c r="AX753" s="13" t="s">
        <v>77</v>
      </c>
      <c r="AY753" s="205" t="s">
        <v>144</v>
      </c>
    </row>
    <row r="754" spans="2:51" s="13" customFormat="1">
      <c r="B754" s="194"/>
      <c r="C754" s="195"/>
      <c r="D754" s="196" t="s">
        <v>156</v>
      </c>
      <c r="E754" s="197" t="s">
        <v>19</v>
      </c>
      <c r="F754" s="198" t="s">
        <v>698</v>
      </c>
      <c r="G754" s="195"/>
      <c r="H754" s="199">
        <v>2.73</v>
      </c>
      <c r="I754" s="200"/>
      <c r="J754" s="195"/>
      <c r="K754" s="195"/>
      <c r="L754" s="201"/>
      <c r="M754" s="202"/>
      <c r="N754" s="203"/>
      <c r="O754" s="203"/>
      <c r="P754" s="203"/>
      <c r="Q754" s="203"/>
      <c r="R754" s="203"/>
      <c r="S754" s="203"/>
      <c r="T754" s="204"/>
      <c r="AT754" s="205" t="s">
        <v>156</v>
      </c>
      <c r="AU754" s="205" t="s">
        <v>87</v>
      </c>
      <c r="AV754" s="13" t="s">
        <v>87</v>
      </c>
      <c r="AW754" s="13" t="s">
        <v>37</v>
      </c>
      <c r="AX754" s="13" t="s">
        <v>77</v>
      </c>
      <c r="AY754" s="205" t="s">
        <v>144</v>
      </c>
    </row>
    <row r="755" spans="2:51" s="13" customFormat="1">
      <c r="B755" s="194"/>
      <c r="C755" s="195"/>
      <c r="D755" s="196" t="s">
        <v>156</v>
      </c>
      <c r="E755" s="197" t="s">
        <v>19</v>
      </c>
      <c r="F755" s="198" t="s">
        <v>701</v>
      </c>
      <c r="G755" s="195"/>
      <c r="H755" s="199">
        <v>2.72</v>
      </c>
      <c r="I755" s="200"/>
      <c r="J755" s="195"/>
      <c r="K755" s="195"/>
      <c r="L755" s="201"/>
      <c r="M755" s="202"/>
      <c r="N755" s="203"/>
      <c r="O755" s="203"/>
      <c r="P755" s="203"/>
      <c r="Q755" s="203"/>
      <c r="R755" s="203"/>
      <c r="S755" s="203"/>
      <c r="T755" s="204"/>
      <c r="AT755" s="205" t="s">
        <v>156</v>
      </c>
      <c r="AU755" s="205" t="s">
        <v>87</v>
      </c>
      <c r="AV755" s="13" t="s">
        <v>87</v>
      </c>
      <c r="AW755" s="13" t="s">
        <v>37</v>
      </c>
      <c r="AX755" s="13" t="s">
        <v>77</v>
      </c>
      <c r="AY755" s="205" t="s">
        <v>144</v>
      </c>
    </row>
    <row r="756" spans="2:51" s="13" customFormat="1">
      <c r="B756" s="194"/>
      <c r="C756" s="195"/>
      <c r="D756" s="196" t="s">
        <v>156</v>
      </c>
      <c r="E756" s="197" t="s">
        <v>19</v>
      </c>
      <c r="F756" s="198" t="s">
        <v>704</v>
      </c>
      <c r="G756" s="195"/>
      <c r="H756" s="199">
        <v>2.6</v>
      </c>
      <c r="I756" s="200"/>
      <c r="J756" s="195"/>
      <c r="K756" s="195"/>
      <c r="L756" s="201"/>
      <c r="M756" s="202"/>
      <c r="N756" s="203"/>
      <c r="O756" s="203"/>
      <c r="P756" s="203"/>
      <c r="Q756" s="203"/>
      <c r="R756" s="203"/>
      <c r="S756" s="203"/>
      <c r="T756" s="204"/>
      <c r="AT756" s="205" t="s">
        <v>156</v>
      </c>
      <c r="AU756" s="205" t="s">
        <v>87</v>
      </c>
      <c r="AV756" s="13" t="s">
        <v>87</v>
      </c>
      <c r="AW756" s="13" t="s">
        <v>37</v>
      </c>
      <c r="AX756" s="13" t="s">
        <v>77</v>
      </c>
      <c r="AY756" s="205" t="s">
        <v>144</v>
      </c>
    </row>
    <row r="757" spans="2:51" s="13" customFormat="1">
      <c r="B757" s="194"/>
      <c r="C757" s="195"/>
      <c r="D757" s="196" t="s">
        <v>156</v>
      </c>
      <c r="E757" s="197" t="s">
        <v>19</v>
      </c>
      <c r="F757" s="198" t="s">
        <v>707</v>
      </c>
      <c r="G757" s="195"/>
      <c r="H757" s="199">
        <v>2.61</v>
      </c>
      <c r="I757" s="200"/>
      <c r="J757" s="195"/>
      <c r="K757" s="195"/>
      <c r="L757" s="201"/>
      <c r="M757" s="202"/>
      <c r="N757" s="203"/>
      <c r="O757" s="203"/>
      <c r="P757" s="203"/>
      <c r="Q757" s="203"/>
      <c r="R757" s="203"/>
      <c r="S757" s="203"/>
      <c r="T757" s="204"/>
      <c r="AT757" s="205" t="s">
        <v>156</v>
      </c>
      <c r="AU757" s="205" t="s">
        <v>87</v>
      </c>
      <c r="AV757" s="13" t="s">
        <v>87</v>
      </c>
      <c r="AW757" s="13" t="s">
        <v>37</v>
      </c>
      <c r="AX757" s="13" t="s">
        <v>77</v>
      </c>
      <c r="AY757" s="205" t="s">
        <v>144</v>
      </c>
    </row>
    <row r="758" spans="2:51" s="13" customFormat="1">
      <c r="B758" s="194"/>
      <c r="C758" s="195"/>
      <c r="D758" s="196" t="s">
        <v>156</v>
      </c>
      <c r="E758" s="197" t="s">
        <v>19</v>
      </c>
      <c r="F758" s="198" t="s">
        <v>710</v>
      </c>
      <c r="G758" s="195"/>
      <c r="H758" s="199">
        <v>2.6</v>
      </c>
      <c r="I758" s="200"/>
      <c r="J758" s="195"/>
      <c r="K758" s="195"/>
      <c r="L758" s="201"/>
      <c r="M758" s="202"/>
      <c r="N758" s="203"/>
      <c r="O758" s="203"/>
      <c r="P758" s="203"/>
      <c r="Q758" s="203"/>
      <c r="R758" s="203"/>
      <c r="S758" s="203"/>
      <c r="T758" s="204"/>
      <c r="AT758" s="205" t="s">
        <v>156</v>
      </c>
      <c r="AU758" s="205" t="s">
        <v>87</v>
      </c>
      <c r="AV758" s="13" t="s">
        <v>87</v>
      </c>
      <c r="AW758" s="13" t="s">
        <v>37</v>
      </c>
      <c r="AX758" s="13" t="s">
        <v>77</v>
      </c>
      <c r="AY758" s="205" t="s">
        <v>144</v>
      </c>
    </row>
    <row r="759" spans="2:51" s="13" customFormat="1">
      <c r="B759" s="194"/>
      <c r="C759" s="195"/>
      <c r="D759" s="196" t="s">
        <v>156</v>
      </c>
      <c r="E759" s="197" t="s">
        <v>19</v>
      </c>
      <c r="F759" s="198" t="s">
        <v>713</v>
      </c>
      <c r="G759" s="195"/>
      <c r="H759" s="199">
        <v>2.5499999999999998</v>
      </c>
      <c r="I759" s="200"/>
      <c r="J759" s="195"/>
      <c r="K759" s="195"/>
      <c r="L759" s="201"/>
      <c r="M759" s="202"/>
      <c r="N759" s="203"/>
      <c r="O759" s="203"/>
      <c r="P759" s="203"/>
      <c r="Q759" s="203"/>
      <c r="R759" s="203"/>
      <c r="S759" s="203"/>
      <c r="T759" s="204"/>
      <c r="AT759" s="205" t="s">
        <v>156</v>
      </c>
      <c r="AU759" s="205" t="s">
        <v>87</v>
      </c>
      <c r="AV759" s="13" t="s">
        <v>87</v>
      </c>
      <c r="AW759" s="13" t="s">
        <v>37</v>
      </c>
      <c r="AX759" s="13" t="s">
        <v>77</v>
      </c>
      <c r="AY759" s="205" t="s">
        <v>144</v>
      </c>
    </row>
    <row r="760" spans="2:51" s="13" customFormat="1">
      <c r="B760" s="194"/>
      <c r="C760" s="195"/>
      <c r="D760" s="196" t="s">
        <v>156</v>
      </c>
      <c r="E760" s="197" t="s">
        <v>19</v>
      </c>
      <c r="F760" s="198" t="s">
        <v>716</v>
      </c>
      <c r="G760" s="195"/>
      <c r="H760" s="199">
        <v>2.73</v>
      </c>
      <c r="I760" s="200"/>
      <c r="J760" s="195"/>
      <c r="K760" s="195"/>
      <c r="L760" s="201"/>
      <c r="M760" s="202"/>
      <c r="N760" s="203"/>
      <c r="O760" s="203"/>
      <c r="P760" s="203"/>
      <c r="Q760" s="203"/>
      <c r="R760" s="203"/>
      <c r="S760" s="203"/>
      <c r="T760" s="204"/>
      <c r="AT760" s="205" t="s">
        <v>156</v>
      </c>
      <c r="AU760" s="205" t="s">
        <v>87</v>
      </c>
      <c r="AV760" s="13" t="s">
        <v>87</v>
      </c>
      <c r="AW760" s="13" t="s">
        <v>37</v>
      </c>
      <c r="AX760" s="13" t="s">
        <v>77</v>
      </c>
      <c r="AY760" s="205" t="s">
        <v>144</v>
      </c>
    </row>
    <row r="761" spans="2:51" s="13" customFormat="1">
      <c r="B761" s="194"/>
      <c r="C761" s="195"/>
      <c r="D761" s="196" t="s">
        <v>156</v>
      </c>
      <c r="E761" s="197" t="s">
        <v>19</v>
      </c>
      <c r="F761" s="198" t="s">
        <v>719</v>
      </c>
      <c r="G761" s="195"/>
      <c r="H761" s="199">
        <v>2.76</v>
      </c>
      <c r="I761" s="200"/>
      <c r="J761" s="195"/>
      <c r="K761" s="195"/>
      <c r="L761" s="201"/>
      <c r="M761" s="202"/>
      <c r="N761" s="203"/>
      <c r="O761" s="203"/>
      <c r="P761" s="203"/>
      <c r="Q761" s="203"/>
      <c r="R761" s="203"/>
      <c r="S761" s="203"/>
      <c r="T761" s="204"/>
      <c r="AT761" s="205" t="s">
        <v>156</v>
      </c>
      <c r="AU761" s="205" t="s">
        <v>87</v>
      </c>
      <c r="AV761" s="13" t="s">
        <v>87</v>
      </c>
      <c r="AW761" s="13" t="s">
        <v>37</v>
      </c>
      <c r="AX761" s="13" t="s">
        <v>77</v>
      </c>
      <c r="AY761" s="205" t="s">
        <v>144</v>
      </c>
    </row>
    <row r="762" spans="2:51" s="13" customFormat="1">
      <c r="B762" s="194"/>
      <c r="C762" s="195"/>
      <c r="D762" s="196" t="s">
        <v>156</v>
      </c>
      <c r="E762" s="197" t="s">
        <v>19</v>
      </c>
      <c r="F762" s="198" t="s">
        <v>722</v>
      </c>
      <c r="G762" s="195"/>
      <c r="H762" s="199">
        <v>3.02</v>
      </c>
      <c r="I762" s="200"/>
      <c r="J762" s="195"/>
      <c r="K762" s="195"/>
      <c r="L762" s="201"/>
      <c r="M762" s="202"/>
      <c r="N762" s="203"/>
      <c r="O762" s="203"/>
      <c r="P762" s="203"/>
      <c r="Q762" s="203"/>
      <c r="R762" s="203"/>
      <c r="S762" s="203"/>
      <c r="T762" s="204"/>
      <c r="AT762" s="205" t="s">
        <v>156</v>
      </c>
      <c r="AU762" s="205" t="s">
        <v>87</v>
      </c>
      <c r="AV762" s="13" t="s">
        <v>87</v>
      </c>
      <c r="AW762" s="13" t="s">
        <v>37</v>
      </c>
      <c r="AX762" s="13" t="s">
        <v>77</v>
      </c>
      <c r="AY762" s="205" t="s">
        <v>144</v>
      </c>
    </row>
    <row r="763" spans="2:51" s="13" customFormat="1">
      <c r="B763" s="194"/>
      <c r="C763" s="195"/>
      <c r="D763" s="196" t="s">
        <v>156</v>
      </c>
      <c r="E763" s="197" t="s">
        <v>19</v>
      </c>
      <c r="F763" s="198" t="s">
        <v>725</v>
      </c>
      <c r="G763" s="195"/>
      <c r="H763" s="199">
        <v>2.62</v>
      </c>
      <c r="I763" s="200"/>
      <c r="J763" s="195"/>
      <c r="K763" s="195"/>
      <c r="L763" s="201"/>
      <c r="M763" s="202"/>
      <c r="N763" s="203"/>
      <c r="O763" s="203"/>
      <c r="P763" s="203"/>
      <c r="Q763" s="203"/>
      <c r="R763" s="203"/>
      <c r="S763" s="203"/>
      <c r="T763" s="204"/>
      <c r="AT763" s="205" t="s">
        <v>156</v>
      </c>
      <c r="AU763" s="205" t="s">
        <v>87</v>
      </c>
      <c r="AV763" s="13" t="s">
        <v>87</v>
      </c>
      <c r="AW763" s="13" t="s">
        <v>37</v>
      </c>
      <c r="AX763" s="13" t="s">
        <v>77</v>
      </c>
      <c r="AY763" s="205" t="s">
        <v>144</v>
      </c>
    </row>
    <row r="764" spans="2:51" s="13" customFormat="1">
      <c r="B764" s="194"/>
      <c r="C764" s="195"/>
      <c r="D764" s="196" t="s">
        <v>156</v>
      </c>
      <c r="E764" s="197" t="s">
        <v>19</v>
      </c>
      <c r="F764" s="198" t="s">
        <v>728</v>
      </c>
      <c r="G764" s="195"/>
      <c r="H764" s="199">
        <v>3.75</v>
      </c>
      <c r="I764" s="200"/>
      <c r="J764" s="195"/>
      <c r="K764" s="195"/>
      <c r="L764" s="201"/>
      <c r="M764" s="202"/>
      <c r="N764" s="203"/>
      <c r="O764" s="203"/>
      <c r="P764" s="203"/>
      <c r="Q764" s="203"/>
      <c r="R764" s="203"/>
      <c r="S764" s="203"/>
      <c r="T764" s="204"/>
      <c r="AT764" s="205" t="s">
        <v>156</v>
      </c>
      <c r="AU764" s="205" t="s">
        <v>87</v>
      </c>
      <c r="AV764" s="13" t="s">
        <v>87</v>
      </c>
      <c r="AW764" s="13" t="s">
        <v>37</v>
      </c>
      <c r="AX764" s="13" t="s">
        <v>77</v>
      </c>
      <c r="AY764" s="205" t="s">
        <v>144</v>
      </c>
    </row>
    <row r="765" spans="2:51" s="13" customFormat="1">
      <c r="B765" s="194"/>
      <c r="C765" s="195"/>
      <c r="D765" s="196" t="s">
        <v>156</v>
      </c>
      <c r="E765" s="197" t="s">
        <v>19</v>
      </c>
      <c r="F765" s="198" t="s">
        <v>731</v>
      </c>
      <c r="G765" s="195"/>
      <c r="H765" s="199">
        <v>2.75</v>
      </c>
      <c r="I765" s="200"/>
      <c r="J765" s="195"/>
      <c r="K765" s="195"/>
      <c r="L765" s="201"/>
      <c r="M765" s="202"/>
      <c r="N765" s="203"/>
      <c r="O765" s="203"/>
      <c r="P765" s="203"/>
      <c r="Q765" s="203"/>
      <c r="R765" s="203"/>
      <c r="S765" s="203"/>
      <c r="T765" s="204"/>
      <c r="AT765" s="205" t="s">
        <v>156</v>
      </c>
      <c r="AU765" s="205" t="s">
        <v>87</v>
      </c>
      <c r="AV765" s="13" t="s">
        <v>87</v>
      </c>
      <c r="AW765" s="13" t="s">
        <v>37</v>
      </c>
      <c r="AX765" s="13" t="s">
        <v>77</v>
      </c>
      <c r="AY765" s="205" t="s">
        <v>144</v>
      </c>
    </row>
    <row r="766" spans="2:51" s="16" customFormat="1">
      <c r="B766" s="227"/>
      <c r="C766" s="228"/>
      <c r="D766" s="196" t="s">
        <v>156</v>
      </c>
      <c r="E766" s="229" t="s">
        <v>19</v>
      </c>
      <c r="F766" s="230" t="s">
        <v>442</v>
      </c>
      <c r="G766" s="228"/>
      <c r="H766" s="231">
        <v>38.630000000000003</v>
      </c>
      <c r="I766" s="232"/>
      <c r="J766" s="228"/>
      <c r="K766" s="228"/>
      <c r="L766" s="233"/>
      <c r="M766" s="234"/>
      <c r="N766" s="235"/>
      <c r="O766" s="235"/>
      <c r="P766" s="235"/>
      <c r="Q766" s="235"/>
      <c r="R766" s="235"/>
      <c r="S766" s="235"/>
      <c r="T766" s="236"/>
      <c r="AT766" s="237" t="s">
        <v>156</v>
      </c>
      <c r="AU766" s="237" t="s">
        <v>87</v>
      </c>
      <c r="AV766" s="16" t="s">
        <v>145</v>
      </c>
      <c r="AW766" s="16" t="s">
        <v>37</v>
      </c>
      <c r="AX766" s="16" t="s">
        <v>77</v>
      </c>
      <c r="AY766" s="237" t="s">
        <v>144</v>
      </c>
    </row>
    <row r="767" spans="2:51" s="15" customFormat="1">
      <c r="B767" s="217"/>
      <c r="C767" s="218"/>
      <c r="D767" s="196" t="s">
        <v>156</v>
      </c>
      <c r="E767" s="219" t="s">
        <v>19</v>
      </c>
      <c r="F767" s="220" t="s">
        <v>942</v>
      </c>
      <c r="G767" s="218"/>
      <c r="H767" s="219" t="s">
        <v>19</v>
      </c>
      <c r="I767" s="221"/>
      <c r="J767" s="218"/>
      <c r="K767" s="218"/>
      <c r="L767" s="222"/>
      <c r="M767" s="223"/>
      <c r="N767" s="224"/>
      <c r="O767" s="224"/>
      <c r="P767" s="224"/>
      <c r="Q767" s="224"/>
      <c r="R767" s="224"/>
      <c r="S767" s="224"/>
      <c r="T767" s="225"/>
      <c r="AT767" s="226" t="s">
        <v>156</v>
      </c>
      <c r="AU767" s="226" t="s">
        <v>87</v>
      </c>
      <c r="AV767" s="15" t="s">
        <v>85</v>
      </c>
      <c r="AW767" s="15" t="s">
        <v>37</v>
      </c>
      <c r="AX767" s="15" t="s">
        <v>77</v>
      </c>
      <c r="AY767" s="226" t="s">
        <v>144</v>
      </c>
    </row>
    <row r="768" spans="2:51" s="13" customFormat="1">
      <c r="B768" s="194"/>
      <c r="C768" s="195"/>
      <c r="D768" s="196" t="s">
        <v>156</v>
      </c>
      <c r="E768" s="197" t="s">
        <v>19</v>
      </c>
      <c r="F768" s="198" t="s">
        <v>694</v>
      </c>
      <c r="G768" s="195"/>
      <c r="H768" s="199">
        <v>2.72</v>
      </c>
      <c r="I768" s="200"/>
      <c r="J768" s="195"/>
      <c r="K768" s="195"/>
      <c r="L768" s="201"/>
      <c r="M768" s="202"/>
      <c r="N768" s="203"/>
      <c r="O768" s="203"/>
      <c r="P768" s="203"/>
      <c r="Q768" s="203"/>
      <c r="R768" s="203"/>
      <c r="S768" s="203"/>
      <c r="T768" s="204"/>
      <c r="AT768" s="205" t="s">
        <v>156</v>
      </c>
      <c r="AU768" s="205" t="s">
        <v>87</v>
      </c>
      <c r="AV768" s="13" t="s">
        <v>87</v>
      </c>
      <c r="AW768" s="13" t="s">
        <v>37</v>
      </c>
      <c r="AX768" s="13" t="s">
        <v>77</v>
      </c>
      <c r="AY768" s="205" t="s">
        <v>144</v>
      </c>
    </row>
    <row r="769" spans="2:51" s="13" customFormat="1">
      <c r="B769" s="194"/>
      <c r="C769" s="195"/>
      <c r="D769" s="196" t="s">
        <v>156</v>
      </c>
      <c r="E769" s="197" t="s">
        <v>19</v>
      </c>
      <c r="F769" s="198" t="s">
        <v>697</v>
      </c>
      <c r="G769" s="195"/>
      <c r="H769" s="199">
        <v>2.72</v>
      </c>
      <c r="I769" s="200"/>
      <c r="J769" s="195"/>
      <c r="K769" s="195"/>
      <c r="L769" s="201"/>
      <c r="M769" s="202"/>
      <c r="N769" s="203"/>
      <c r="O769" s="203"/>
      <c r="P769" s="203"/>
      <c r="Q769" s="203"/>
      <c r="R769" s="203"/>
      <c r="S769" s="203"/>
      <c r="T769" s="204"/>
      <c r="AT769" s="205" t="s">
        <v>156</v>
      </c>
      <c r="AU769" s="205" t="s">
        <v>87</v>
      </c>
      <c r="AV769" s="13" t="s">
        <v>87</v>
      </c>
      <c r="AW769" s="13" t="s">
        <v>37</v>
      </c>
      <c r="AX769" s="13" t="s">
        <v>77</v>
      </c>
      <c r="AY769" s="205" t="s">
        <v>144</v>
      </c>
    </row>
    <row r="770" spans="2:51" s="13" customFormat="1">
      <c r="B770" s="194"/>
      <c r="C770" s="195"/>
      <c r="D770" s="196" t="s">
        <v>156</v>
      </c>
      <c r="E770" s="197" t="s">
        <v>19</v>
      </c>
      <c r="F770" s="198" t="s">
        <v>700</v>
      </c>
      <c r="G770" s="195"/>
      <c r="H770" s="199">
        <v>2.6</v>
      </c>
      <c r="I770" s="200"/>
      <c r="J770" s="195"/>
      <c r="K770" s="195"/>
      <c r="L770" s="201"/>
      <c r="M770" s="202"/>
      <c r="N770" s="203"/>
      <c r="O770" s="203"/>
      <c r="P770" s="203"/>
      <c r="Q770" s="203"/>
      <c r="R770" s="203"/>
      <c r="S770" s="203"/>
      <c r="T770" s="204"/>
      <c r="AT770" s="205" t="s">
        <v>156</v>
      </c>
      <c r="AU770" s="205" t="s">
        <v>87</v>
      </c>
      <c r="AV770" s="13" t="s">
        <v>87</v>
      </c>
      <c r="AW770" s="13" t="s">
        <v>37</v>
      </c>
      <c r="AX770" s="13" t="s">
        <v>77</v>
      </c>
      <c r="AY770" s="205" t="s">
        <v>144</v>
      </c>
    </row>
    <row r="771" spans="2:51" s="13" customFormat="1">
      <c r="B771" s="194"/>
      <c r="C771" s="195"/>
      <c r="D771" s="196" t="s">
        <v>156</v>
      </c>
      <c r="E771" s="197" t="s">
        <v>19</v>
      </c>
      <c r="F771" s="198" t="s">
        <v>703</v>
      </c>
      <c r="G771" s="195"/>
      <c r="H771" s="199">
        <v>2.58</v>
      </c>
      <c r="I771" s="200"/>
      <c r="J771" s="195"/>
      <c r="K771" s="195"/>
      <c r="L771" s="201"/>
      <c r="M771" s="202"/>
      <c r="N771" s="203"/>
      <c r="O771" s="203"/>
      <c r="P771" s="203"/>
      <c r="Q771" s="203"/>
      <c r="R771" s="203"/>
      <c r="S771" s="203"/>
      <c r="T771" s="204"/>
      <c r="AT771" s="205" t="s">
        <v>156</v>
      </c>
      <c r="AU771" s="205" t="s">
        <v>87</v>
      </c>
      <c r="AV771" s="13" t="s">
        <v>87</v>
      </c>
      <c r="AW771" s="13" t="s">
        <v>37</v>
      </c>
      <c r="AX771" s="13" t="s">
        <v>77</v>
      </c>
      <c r="AY771" s="205" t="s">
        <v>144</v>
      </c>
    </row>
    <row r="772" spans="2:51" s="13" customFormat="1">
      <c r="B772" s="194"/>
      <c r="C772" s="195"/>
      <c r="D772" s="196" t="s">
        <v>156</v>
      </c>
      <c r="E772" s="197" t="s">
        <v>19</v>
      </c>
      <c r="F772" s="198" t="s">
        <v>706</v>
      </c>
      <c r="G772" s="195"/>
      <c r="H772" s="199">
        <v>2.69</v>
      </c>
      <c r="I772" s="200"/>
      <c r="J772" s="195"/>
      <c r="K772" s="195"/>
      <c r="L772" s="201"/>
      <c r="M772" s="202"/>
      <c r="N772" s="203"/>
      <c r="O772" s="203"/>
      <c r="P772" s="203"/>
      <c r="Q772" s="203"/>
      <c r="R772" s="203"/>
      <c r="S772" s="203"/>
      <c r="T772" s="204"/>
      <c r="AT772" s="205" t="s">
        <v>156</v>
      </c>
      <c r="AU772" s="205" t="s">
        <v>87</v>
      </c>
      <c r="AV772" s="13" t="s">
        <v>87</v>
      </c>
      <c r="AW772" s="13" t="s">
        <v>37</v>
      </c>
      <c r="AX772" s="13" t="s">
        <v>77</v>
      </c>
      <c r="AY772" s="205" t="s">
        <v>144</v>
      </c>
    </row>
    <row r="773" spans="2:51" s="13" customFormat="1">
      <c r="B773" s="194"/>
      <c r="C773" s="195"/>
      <c r="D773" s="196" t="s">
        <v>156</v>
      </c>
      <c r="E773" s="197" t="s">
        <v>19</v>
      </c>
      <c r="F773" s="198" t="s">
        <v>709</v>
      </c>
      <c r="G773" s="195"/>
      <c r="H773" s="199">
        <v>2.71</v>
      </c>
      <c r="I773" s="200"/>
      <c r="J773" s="195"/>
      <c r="K773" s="195"/>
      <c r="L773" s="201"/>
      <c r="M773" s="202"/>
      <c r="N773" s="203"/>
      <c r="O773" s="203"/>
      <c r="P773" s="203"/>
      <c r="Q773" s="203"/>
      <c r="R773" s="203"/>
      <c r="S773" s="203"/>
      <c r="T773" s="204"/>
      <c r="AT773" s="205" t="s">
        <v>156</v>
      </c>
      <c r="AU773" s="205" t="s">
        <v>87</v>
      </c>
      <c r="AV773" s="13" t="s">
        <v>87</v>
      </c>
      <c r="AW773" s="13" t="s">
        <v>37</v>
      </c>
      <c r="AX773" s="13" t="s">
        <v>77</v>
      </c>
      <c r="AY773" s="205" t="s">
        <v>144</v>
      </c>
    </row>
    <row r="774" spans="2:51" s="13" customFormat="1">
      <c r="B774" s="194"/>
      <c r="C774" s="195"/>
      <c r="D774" s="196" t="s">
        <v>156</v>
      </c>
      <c r="E774" s="197" t="s">
        <v>19</v>
      </c>
      <c r="F774" s="198" t="s">
        <v>712</v>
      </c>
      <c r="G774" s="195"/>
      <c r="H774" s="199">
        <v>2.73</v>
      </c>
      <c r="I774" s="200"/>
      <c r="J774" s="195"/>
      <c r="K774" s="195"/>
      <c r="L774" s="201"/>
      <c r="M774" s="202"/>
      <c r="N774" s="203"/>
      <c r="O774" s="203"/>
      <c r="P774" s="203"/>
      <c r="Q774" s="203"/>
      <c r="R774" s="203"/>
      <c r="S774" s="203"/>
      <c r="T774" s="204"/>
      <c r="AT774" s="205" t="s">
        <v>156</v>
      </c>
      <c r="AU774" s="205" t="s">
        <v>87</v>
      </c>
      <c r="AV774" s="13" t="s">
        <v>87</v>
      </c>
      <c r="AW774" s="13" t="s">
        <v>37</v>
      </c>
      <c r="AX774" s="13" t="s">
        <v>77</v>
      </c>
      <c r="AY774" s="205" t="s">
        <v>144</v>
      </c>
    </row>
    <row r="775" spans="2:51" s="13" customFormat="1">
      <c r="B775" s="194"/>
      <c r="C775" s="195"/>
      <c r="D775" s="196" t="s">
        <v>156</v>
      </c>
      <c r="E775" s="197" t="s">
        <v>19</v>
      </c>
      <c r="F775" s="198" t="s">
        <v>715</v>
      </c>
      <c r="G775" s="195"/>
      <c r="H775" s="199">
        <v>2.72</v>
      </c>
      <c r="I775" s="200"/>
      <c r="J775" s="195"/>
      <c r="K775" s="195"/>
      <c r="L775" s="201"/>
      <c r="M775" s="202"/>
      <c r="N775" s="203"/>
      <c r="O775" s="203"/>
      <c r="P775" s="203"/>
      <c r="Q775" s="203"/>
      <c r="R775" s="203"/>
      <c r="S775" s="203"/>
      <c r="T775" s="204"/>
      <c r="AT775" s="205" t="s">
        <v>156</v>
      </c>
      <c r="AU775" s="205" t="s">
        <v>87</v>
      </c>
      <c r="AV775" s="13" t="s">
        <v>87</v>
      </c>
      <c r="AW775" s="13" t="s">
        <v>37</v>
      </c>
      <c r="AX775" s="13" t="s">
        <v>77</v>
      </c>
      <c r="AY775" s="205" t="s">
        <v>144</v>
      </c>
    </row>
    <row r="776" spans="2:51" s="13" customFormat="1">
      <c r="B776" s="194"/>
      <c r="C776" s="195"/>
      <c r="D776" s="196" t="s">
        <v>156</v>
      </c>
      <c r="E776" s="197" t="s">
        <v>19</v>
      </c>
      <c r="F776" s="198" t="s">
        <v>718</v>
      </c>
      <c r="G776" s="195"/>
      <c r="H776" s="199">
        <v>2.6</v>
      </c>
      <c r="I776" s="200"/>
      <c r="J776" s="195"/>
      <c r="K776" s="195"/>
      <c r="L776" s="201"/>
      <c r="M776" s="202"/>
      <c r="N776" s="203"/>
      <c r="O776" s="203"/>
      <c r="P776" s="203"/>
      <c r="Q776" s="203"/>
      <c r="R776" s="203"/>
      <c r="S776" s="203"/>
      <c r="T776" s="204"/>
      <c r="AT776" s="205" t="s">
        <v>156</v>
      </c>
      <c r="AU776" s="205" t="s">
        <v>87</v>
      </c>
      <c r="AV776" s="13" t="s">
        <v>87</v>
      </c>
      <c r="AW776" s="13" t="s">
        <v>37</v>
      </c>
      <c r="AX776" s="13" t="s">
        <v>77</v>
      </c>
      <c r="AY776" s="205" t="s">
        <v>144</v>
      </c>
    </row>
    <row r="777" spans="2:51" s="13" customFormat="1">
      <c r="B777" s="194"/>
      <c r="C777" s="195"/>
      <c r="D777" s="196" t="s">
        <v>156</v>
      </c>
      <c r="E777" s="197" t="s">
        <v>19</v>
      </c>
      <c r="F777" s="198" t="s">
        <v>721</v>
      </c>
      <c r="G777" s="195"/>
      <c r="H777" s="199">
        <v>2.58</v>
      </c>
      <c r="I777" s="200"/>
      <c r="J777" s="195"/>
      <c r="K777" s="195"/>
      <c r="L777" s="201"/>
      <c r="M777" s="202"/>
      <c r="N777" s="203"/>
      <c r="O777" s="203"/>
      <c r="P777" s="203"/>
      <c r="Q777" s="203"/>
      <c r="R777" s="203"/>
      <c r="S777" s="203"/>
      <c r="T777" s="204"/>
      <c r="AT777" s="205" t="s">
        <v>156</v>
      </c>
      <c r="AU777" s="205" t="s">
        <v>87</v>
      </c>
      <c r="AV777" s="13" t="s">
        <v>87</v>
      </c>
      <c r="AW777" s="13" t="s">
        <v>37</v>
      </c>
      <c r="AX777" s="13" t="s">
        <v>77</v>
      </c>
      <c r="AY777" s="205" t="s">
        <v>144</v>
      </c>
    </row>
    <row r="778" spans="2:51" s="13" customFormat="1">
      <c r="B778" s="194"/>
      <c r="C778" s="195"/>
      <c r="D778" s="196" t="s">
        <v>156</v>
      </c>
      <c r="E778" s="197" t="s">
        <v>19</v>
      </c>
      <c r="F778" s="198" t="s">
        <v>724</v>
      </c>
      <c r="G778" s="195"/>
      <c r="H778" s="199">
        <v>2.4500000000000002</v>
      </c>
      <c r="I778" s="200"/>
      <c r="J778" s="195"/>
      <c r="K778" s="195"/>
      <c r="L778" s="201"/>
      <c r="M778" s="202"/>
      <c r="N778" s="203"/>
      <c r="O778" s="203"/>
      <c r="P778" s="203"/>
      <c r="Q778" s="203"/>
      <c r="R778" s="203"/>
      <c r="S778" s="203"/>
      <c r="T778" s="204"/>
      <c r="AT778" s="205" t="s">
        <v>156</v>
      </c>
      <c r="AU778" s="205" t="s">
        <v>87</v>
      </c>
      <c r="AV778" s="13" t="s">
        <v>87</v>
      </c>
      <c r="AW778" s="13" t="s">
        <v>37</v>
      </c>
      <c r="AX778" s="13" t="s">
        <v>77</v>
      </c>
      <c r="AY778" s="205" t="s">
        <v>144</v>
      </c>
    </row>
    <row r="779" spans="2:51" s="13" customFormat="1">
      <c r="B779" s="194"/>
      <c r="C779" s="195"/>
      <c r="D779" s="196" t="s">
        <v>156</v>
      </c>
      <c r="E779" s="197" t="s">
        <v>19</v>
      </c>
      <c r="F779" s="198" t="s">
        <v>727</v>
      </c>
      <c r="G779" s="195"/>
      <c r="H779" s="199">
        <v>2.71</v>
      </c>
      <c r="I779" s="200"/>
      <c r="J779" s="195"/>
      <c r="K779" s="195"/>
      <c r="L779" s="201"/>
      <c r="M779" s="202"/>
      <c r="N779" s="203"/>
      <c r="O779" s="203"/>
      <c r="P779" s="203"/>
      <c r="Q779" s="203"/>
      <c r="R779" s="203"/>
      <c r="S779" s="203"/>
      <c r="T779" s="204"/>
      <c r="AT779" s="205" t="s">
        <v>156</v>
      </c>
      <c r="AU779" s="205" t="s">
        <v>87</v>
      </c>
      <c r="AV779" s="13" t="s">
        <v>87</v>
      </c>
      <c r="AW779" s="13" t="s">
        <v>37</v>
      </c>
      <c r="AX779" s="13" t="s">
        <v>77</v>
      </c>
      <c r="AY779" s="205" t="s">
        <v>144</v>
      </c>
    </row>
    <row r="780" spans="2:51" s="13" customFormat="1">
      <c r="B780" s="194"/>
      <c r="C780" s="195"/>
      <c r="D780" s="196" t="s">
        <v>156</v>
      </c>
      <c r="E780" s="197" t="s">
        <v>19</v>
      </c>
      <c r="F780" s="198" t="s">
        <v>730</v>
      </c>
      <c r="G780" s="195"/>
      <c r="H780" s="199">
        <v>2.39</v>
      </c>
      <c r="I780" s="200"/>
      <c r="J780" s="195"/>
      <c r="K780" s="195"/>
      <c r="L780" s="201"/>
      <c r="M780" s="202"/>
      <c r="N780" s="203"/>
      <c r="O780" s="203"/>
      <c r="P780" s="203"/>
      <c r="Q780" s="203"/>
      <c r="R780" s="203"/>
      <c r="S780" s="203"/>
      <c r="T780" s="204"/>
      <c r="AT780" s="205" t="s">
        <v>156</v>
      </c>
      <c r="AU780" s="205" t="s">
        <v>87</v>
      </c>
      <c r="AV780" s="13" t="s">
        <v>87</v>
      </c>
      <c r="AW780" s="13" t="s">
        <v>37</v>
      </c>
      <c r="AX780" s="13" t="s">
        <v>77</v>
      </c>
      <c r="AY780" s="205" t="s">
        <v>144</v>
      </c>
    </row>
    <row r="781" spans="2:51" s="13" customFormat="1">
      <c r="B781" s="194"/>
      <c r="C781" s="195"/>
      <c r="D781" s="196" t="s">
        <v>156</v>
      </c>
      <c r="E781" s="197" t="s">
        <v>19</v>
      </c>
      <c r="F781" s="198" t="s">
        <v>733</v>
      </c>
      <c r="G781" s="195"/>
      <c r="H781" s="199">
        <v>2.4300000000000002</v>
      </c>
      <c r="I781" s="200"/>
      <c r="J781" s="195"/>
      <c r="K781" s="195"/>
      <c r="L781" s="201"/>
      <c r="M781" s="202"/>
      <c r="N781" s="203"/>
      <c r="O781" s="203"/>
      <c r="P781" s="203"/>
      <c r="Q781" s="203"/>
      <c r="R781" s="203"/>
      <c r="S781" s="203"/>
      <c r="T781" s="204"/>
      <c r="AT781" s="205" t="s">
        <v>156</v>
      </c>
      <c r="AU781" s="205" t="s">
        <v>87</v>
      </c>
      <c r="AV781" s="13" t="s">
        <v>87</v>
      </c>
      <c r="AW781" s="13" t="s">
        <v>37</v>
      </c>
      <c r="AX781" s="13" t="s">
        <v>77</v>
      </c>
      <c r="AY781" s="205" t="s">
        <v>144</v>
      </c>
    </row>
    <row r="782" spans="2:51" s="16" customFormat="1">
      <c r="B782" s="227"/>
      <c r="C782" s="228"/>
      <c r="D782" s="196" t="s">
        <v>156</v>
      </c>
      <c r="E782" s="229" t="s">
        <v>19</v>
      </c>
      <c r="F782" s="230" t="s">
        <v>442</v>
      </c>
      <c r="G782" s="228"/>
      <c r="H782" s="231">
        <v>36.629999999999995</v>
      </c>
      <c r="I782" s="232"/>
      <c r="J782" s="228"/>
      <c r="K782" s="228"/>
      <c r="L782" s="233"/>
      <c r="M782" s="234"/>
      <c r="N782" s="235"/>
      <c r="O782" s="235"/>
      <c r="P782" s="235"/>
      <c r="Q782" s="235"/>
      <c r="R782" s="235"/>
      <c r="S782" s="235"/>
      <c r="T782" s="236"/>
      <c r="AT782" s="237" t="s">
        <v>156</v>
      </c>
      <c r="AU782" s="237" t="s">
        <v>87</v>
      </c>
      <c r="AV782" s="16" t="s">
        <v>145</v>
      </c>
      <c r="AW782" s="16" t="s">
        <v>37</v>
      </c>
      <c r="AX782" s="16" t="s">
        <v>77</v>
      </c>
      <c r="AY782" s="237" t="s">
        <v>144</v>
      </c>
    </row>
    <row r="783" spans="2:51" s="15" customFormat="1">
      <c r="B783" s="217"/>
      <c r="C783" s="218"/>
      <c r="D783" s="196" t="s">
        <v>156</v>
      </c>
      <c r="E783" s="219" t="s">
        <v>19</v>
      </c>
      <c r="F783" s="220" t="s">
        <v>943</v>
      </c>
      <c r="G783" s="218"/>
      <c r="H783" s="219" t="s">
        <v>19</v>
      </c>
      <c r="I783" s="221"/>
      <c r="J783" s="218"/>
      <c r="K783" s="218"/>
      <c r="L783" s="222"/>
      <c r="M783" s="223"/>
      <c r="N783" s="224"/>
      <c r="O783" s="224"/>
      <c r="P783" s="224"/>
      <c r="Q783" s="224"/>
      <c r="R783" s="224"/>
      <c r="S783" s="224"/>
      <c r="T783" s="225"/>
      <c r="AT783" s="226" t="s">
        <v>156</v>
      </c>
      <c r="AU783" s="226" t="s">
        <v>87</v>
      </c>
      <c r="AV783" s="15" t="s">
        <v>85</v>
      </c>
      <c r="AW783" s="15" t="s">
        <v>37</v>
      </c>
      <c r="AX783" s="15" t="s">
        <v>77</v>
      </c>
      <c r="AY783" s="226" t="s">
        <v>144</v>
      </c>
    </row>
    <row r="784" spans="2:51" s="13" customFormat="1">
      <c r="B784" s="194"/>
      <c r="C784" s="195"/>
      <c r="D784" s="196" t="s">
        <v>156</v>
      </c>
      <c r="E784" s="197" t="s">
        <v>19</v>
      </c>
      <c r="F784" s="198" t="s">
        <v>691</v>
      </c>
      <c r="G784" s="195"/>
      <c r="H784" s="199">
        <v>53.31</v>
      </c>
      <c r="I784" s="200"/>
      <c r="J784" s="195"/>
      <c r="K784" s="195"/>
      <c r="L784" s="201"/>
      <c r="M784" s="202"/>
      <c r="N784" s="203"/>
      <c r="O784" s="203"/>
      <c r="P784" s="203"/>
      <c r="Q784" s="203"/>
      <c r="R784" s="203"/>
      <c r="S784" s="203"/>
      <c r="T784" s="204"/>
      <c r="AT784" s="205" t="s">
        <v>156</v>
      </c>
      <c r="AU784" s="205" t="s">
        <v>87</v>
      </c>
      <c r="AV784" s="13" t="s">
        <v>87</v>
      </c>
      <c r="AW784" s="13" t="s">
        <v>37</v>
      </c>
      <c r="AX784" s="13" t="s">
        <v>77</v>
      </c>
      <c r="AY784" s="205" t="s">
        <v>144</v>
      </c>
    </row>
    <row r="785" spans="1:65" s="16" customFormat="1">
      <c r="B785" s="227"/>
      <c r="C785" s="228"/>
      <c r="D785" s="196" t="s">
        <v>156</v>
      </c>
      <c r="E785" s="229" t="s">
        <v>19</v>
      </c>
      <c r="F785" s="230" t="s">
        <v>442</v>
      </c>
      <c r="G785" s="228"/>
      <c r="H785" s="231">
        <v>53.31</v>
      </c>
      <c r="I785" s="232"/>
      <c r="J785" s="228"/>
      <c r="K785" s="228"/>
      <c r="L785" s="233"/>
      <c r="M785" s="234"/>
      <c r="N785" s="235"/>
      <c r="O785" s="235"/>
      <c r="P785" s="235"/>
      <c r="Q785" s="235"/>
      <c r="R785" s="235"/>
      <c r="S785" s="235"/>
      <c r="T785" s="236"/>
      <c r="AT785" s="237" t="s">
        <v>156</v>
      </c>
      <c r="AU785" s="237" t="s">
        <v>87</v>
      </c>
      <c r="AV785" s="16" t="s">
        <v>145</v>
      </c>
      <c r="AW785" s="16" t="s">
        <v>37</v>
      </c>
      <c r="AX785" s="16" t="s">
        <v>77</v>
      </c>
      <c r="AY785" s="237" t="s">
        <v>144</v>
      </c>
    </row>
    <row r="786" spans="1:65" s="14" customFormat="1">
      <c r="B786" s="206"/>
      <c r="C786" s="207"/>
      <c r="D786" s="196" t="s">
        <v>156</v>
      </c>
      <c r="E786" s="208" t="s">
        <v>19</v>
      </c>
      <c r="F786" s="209" t="s">
        <v>158</v>
      </c>
      <c r="G786" s="207"/>
      <c r="H786" s="210">
        <v>128.57</v>
      </c>
      <c r="I786" s="211"/>
      <c r="J786" s="207"/>
      <c r="K786" s="207"/>
      <c r="L786" s="212"/>
      <c r="M786" s="213"/>
      <c r="N786" s="214"/>
      <c r="O786" s="214"/>
      <c r="P786" s="214"/>
      <c r="Q786" s="214"/>
      <c r="R786" s="214"/>
      <c r="S786" s="214"/>
      <c r="T786" s="215"/>
      <c r="AT786" s="216" t="s">
        <v>156</v>
      </c>
      <c r="AU786" s="216" t="s">
        <v>87</v>
      </c>
      <c r="AV786" s="14" t="s">
        <v>152</v>
      </c>
      <c r="AW786" s="14" t="s">
        <v>37</v>
      </c>
      <c r="AX786" s="14" t="s">
        <v>85</v>
      </c>
      <c r="AY786" s="216" t="s">
        <v>144</v>
      </c>
    </row>
    <row r="787" spans="1:65" s="2" customFormat="1" ht="24.2" customHeight="1">
      <c r="A787" s="37"/>
      <c r="B787" s="38"/>
      <c r="C787" s="176" t="s">
        <v>953</v>
      </c>
      <c r="D787" s="176" t="s">
        <v>147</v>
      </c>
      <c r="E787" s="177" t="s">
        <v>954</v>
      </c>
      <c r="F787" s="178" t="s">
        <v>955</v>
      </c>
      <c r="G787" s="179" t="s">
        <v>172</v>
      </c>
      <c r="H787" s="180">
        <v>128.57</v>
      </c>
      <c r="I787" s="181"/>
      <c r="J787" s="182">
        <f>ROUND(I787*H787,2)</f>
        <v>0</v>
      </c>
      <c r="K787" s="178" t="s">
        <v>151</v>
      </c>
      <c r="L787" s="42"/>
      <c r="M787" s="183" t="s">
        <v>19</v>
      </c>
      <c r="N787" s="184" t="s">
        <v>48</v>
      </c>
      <c r="O787" s="67"/>
      <c r="P787" s="185">
        <f>O787*H787</f>
        <v>0</v>
      </c>
      <c r="Q787" s="185">
        <v>2.9999999999999997E-4</v>
      </c>
      <c r="R787" s="185">
        <f>Q787*H787</f>
        <v>3.8570999999999994E-2</v>
      </c>
      <c r="S787" s="185">
        <v>0</v>
      </c>
      <c r="T787" s="186">
        <f>S787*H787</f>
        <v>0</v>
      </c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R787" s="187" t="s">
        <v>296</v>
      </c>
      <c r="AT787" s="187" t="s">
        <v>147</v>
      </c>
      <c r="AU787" s="187" t="s">
        <v>87</v>
      </c>
      <c r="AY787" s="20" t="s">
        <v>144</v>
      </c>
      <c r="BE787" s="188">
        <f>IF(N787="základní",J787,0)</f>
        <v>0</v>
      </c>
      <c r="BF787" s="188">
        <f>IF(N787="snížená",J787,0)</f>
        <v>0</v>
      </c>
      <c r="BG787" s="188">
        <f>IF(N787="zákl. přenesená",J787,0)</f>
        <v>0</v>
      </c>
      <c r="BH787" s="188">
        <f>IF(N787="sníž. přenesená",J787,0)</f>
        <v>0</v>
      </c>
      <c r="BI787" s="188">
        <f>IF(N787="nulová",J787,0)</f>
        <v>0</v>
      </c>
      <c r="BJ787" s="20" t="s">
        <v>85</v>
      </c>
      <c r="BK787" s="188">
        <f>ROUND(I787*H787,2)</f>
        <v>0</v>
      </c>
      <c r="BL787" s="20" t="s">
        <v>296</v>
      </c>
      <c r="BM787" s="187" t="s">
        <v>956</v>
      </c>
    </row>
    <row r="788" spans="1:65" s="2" customFormat="1">
      <c r="A788" s="37"/>
      <c r="B788" s="38"/>
      <c r="C788" s="39"/>
      <c r="D788" s="189" t="s">
        <v>154</v>
      </c>
      <c r="E788" s="39"/>
      <c r="F788" s="190" t="s">
        <v>957</v>
      </c>
      <c r="G788" s="39"/>
      <c r="H788" s="39"/>
      <c r="I788" s="191"/>
      <c r="J788" s="39"/>
      <c r="K788" s="39"/>
      <c r="L788" s="42"/>
      <c r="M788" s="192"/>
      <c r="N788" s="193"/>
      <c r="O788" s="67"/>
      <c r="P788" s="67"/>
      <c r="Q788" s="67"/>
      <c r="R788" s="67"/>
      <c r="S788" s="67"/>
      <c r="T788" s="68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T788" s="20" t="s">
        <v>154</v>
      </c>
      <c r="AU788" s="20" t="s">
        <v>87</v>
      </c>
    </row>
    <row r="789" spans="1:65" s="15" customFormat="1">
      <c r="B789" s="217"/>
      <c r="C789" s="218"/>
      <c r="D789" s="196" t="s">
        <v>156</v>
      </c>
      <c r="E789" s="219" t="s">
        <v>19</v>
      </c>
      <c r="F789" s="220" t="s">
        <v>941</v>
      </c>
      <c r="G789" s="218"/>
      <c r="H789" s="219" t="s">
        <v>19</v>
      </c>
      <c r="I789" s="221"/>
      <c r="J789" s="218"/>
      <c r="K789" s="218"/>
      <c r="L789" s="222"/>
      <c r="M789" s="223"/>
      <c r="N789" s="224"/>
      <c r="O789" s="224"/>
      <c r="P789" s="224"/>
      <c r="Q789" s="224"/>
      <c r="R789" s="224"/>
      <c r="S789" s="224"/>
      <c r="T789" s="225"/>
      <c r="AT789" s="226" t="s">
        <v>156</v>
      </c>
      <c r="AU789" s="226" t="s">
        <v>87</v>
      </c>
      <c r="AV789" s="15" t="s">
        <v>85</v>
      </c>
      <c r="AW789" s="15" t="s">
        <v>37</v>
      </c>
      <c r="AX789" s="15" t="s">
        <v>77</v>
      </c>
      <c r="AY789" s="226" t="s">
        <v>144</v>
      </c>
    </row>
    <row r="790" spans="1:65" s="13" customFormat="1">
      <c r="B790" s="194"/>
      <c r="C790" s="195"/>
      <c r="D790" s="196" t="s">
        <v>156</v>
      </c>
      <c r="E790" s="197" t="s">
        <v>19</v>
      </c>
      <c r="F790" s="198" t="s">
        <v>692</v>
      </c>
      <c r="G790" s="195"/>
      <c r="H790" s="199">
        <v>2.6</v>
      </c>
      <c r="I790" s="200"/>
      <c r="J790" s="195"/>
      <c r="K790" s="195"/>
      <c r="L790" s="201"/>
      <c r="M790" s="202"/>
      <c r="N790" s="203"/>
      <c r="O790" s="203"/>
      <c r="P790" s="203"/>
      <c r="Q790" s="203"/>
      <c r="R790" s="203"/>
      <c r="S790" s="203"/>
      <c r="T790" s="204"/>
      <c r="AT790" s="205" t="s">
        <v>156</v>
      </c>
      <c r="AU790" s="205" t="s">
        <v>87</v>
      </c>
      <c r="AV790" s="13" t="s">
        <v>87</v>
      </c>
      <c r="AW790" s="13" t="s">
        <v>37</v>
      </c>
      <c r="AX790" s="13" t="s">
        <v>77</v>
      </c>
      <c r="AY790" s="205" t="s">
        <v>144</v>
      </c>
    </row>
    <row r="791" spans="1:65" s="13" customFormat="1">
      <c r="B791" s="194"/>
      <c r="C791" s="195"/>
      <c r="D791" s="196" t="s">
        <v>156</v>
      </c>
      <c r="E791" s="197" t="s">
        <v>19</v>
      </c>
      <c r="F791" s="198" t="s">
        <v>695</v>
      </c>
      <c r="G791" s="195"/>
      <c r="H791" s="199">
        <v>2.59</v>
      </c>
      <c r="I791" s="200"/>
      <c r="J791" s="195"/>
      <c r="K791" s="195"/>
      <c r="L791" s="201"/>
      <c r="M791" s="202"/>
      <c r="N791" s="203"/>
      <c r="O791" s="203"/>
      <c r="P791" s="203"/>
      <c r="Q791" s="203"/>
      <c r="R791" s="203"/>
      <c r="S791" s="203"/>
      <c r="T791" s="204"/>
      <c r="AT791" s="205" t="s">
        <v>156</v>
      </c>
      <c r="AU791" s="205" t="s">
        <v>87</v>
      </c>
      <c r="AV791" s="13" t="s">
        <v>87</v>
      </c>
      <c r="AW791" s="13" t="s">
        <v>37</v>
      </c>
      <c r="AX791" s="13" t="s">
        <v>77</v>
      </c>
      <c r="AY791" s="205" t="s">
        <v>144</v>
      </c>
    </row>
    <row r="792" spans="1:65" s="13" customFormat="1">
      <c r="B792" s="194"/>
      <c r="C792" s="195"/>
      <c r="D792" s="196" t="s">
        <v>156</v>
      </c>
      <c r="E792" s="197" t="s">
        <v>19</v>
      </c>
      <c r="F792" s="198" t="s">
        <v>698</v>
      </c>
      <c r="G792" s="195"/>
      <c r="H792" s="199">
        <v>2.73</v>
      </c>
      <c r="I792" s="200"/>
      <c r="J792" s="195"/>
      <c r="K792" s="195"/>
      <c r="L792" s="201"/>
      <c r="M792" s="202"/>
      <c r="N792" s="203"/>
      <c r="O792" s="203"/>
      <c r="P792" s="203"/>
      <c r="Q792" s="203"/>
      <c r="R792" s="203"/>
      <c r="S792" s="203"/>
      <c r="T792" s="204"/>
      <c r="AT792" s="205" t="s">
        <v>156</v>
      </c>
      <c r="AU792" s="205" t="s">
        <v>87</v>
      </c>
      <c r="AV792" s="13" t="s">
        <v>87</v>
      </c>
      <c r="AW792" s="13" t="s">
        <v>37</v>
      </c>
      <c r="AX792" s="13" t="s">
        <v>77</v>
      </c>
      <c r="AY792" s="205" t="s">
        <v>144</v>
      </c>
    </row>
    <row r="793" spans="1:65" s="13" customFormat="1">
      <c r="B793" s="194"/>
      <c r="C793" s="195"/>
      <c r="D793" s="196" t="s">
        <v>156</v>
      </c>
      <c r="E793" s="197" t="s">
        <v>19</v>
      </c>
      <c r="F793" s="198" t="s">
        <v>701</v>
      </c>
      <c r="G793" s="195"/>
      <c r="H793" s="199">
        <v>2.72</v>
      </c>
      <c r="I793" s="200"/>
      <c r="J793" s="195"/>
      <c r="K793" s="195"/>
      <c r="L793" s="201"/>
      <c r="M793" s="202"/>
      <c r="N793" s="203"/>
      <c r="O793" s="203"/>
      <c r="P793" s="203"/>
      <c r="Q793" s="203"/>
      <c r="R793" s="203"/>
      <c r="S793" s="203"/>
      <c r="T793" s="204"/>
      <c r="AT793" s="205" t="s">
        <v>156</v>
      </c>
      <c r="AU793" s="205" t="s">
        <v>87</v>
      </c>
      <c r="AV793" s="13" t="s">
        <v>87</v>
      </c>
      <c r="AW793" s="13" t="s">
        <v>37</v>
      </c>
      <c r="AX793" s="13" t="s">
        <v>77</v>
      </c>
      <c r="AY793" s="205" t="s">
        <v>144</v>
      </c>
    </row>
    <row r="794" spans="1:65" s="13" customFormat="1">
      <c r="B794" s="194"/>
      <c r="C794" s="195"/>
      <c r="D794" s="196" t="s">
        <v>156</v>
      </c>
      <c r="E794" s="197" t="s">
        <v>19</v>
      </c>
      <c r="F794" s="198" t="s">
        <v>704</v>
      </c>
      <c r="G794" s="195"/>
      <c r="H794" s="199">
        <v>2.6</v>
      </c>
      <c r="I794" s="200"/>
      <c r="J794" s="195"/>
      <c r="K794" s="195"/>
      <c r="L794" s="201"/>
      <c r="M794" s="202"/>
      <c r="N794" s="203"/>
      <c r="O794" s="203"/>
      <c r="P794" s="203"/>
      <c r="Q794" s="203"/>
      <c r="R794" s="203"/>
      <c r="S794" s="203"/>
      <c r="T794" s="204"/>
      <c r="AT794" s="205" t="s">
        <v>156</v>
      </c>
      <c r="AU794" s="205" t="s">
        <v>87</v>
      </c>
      <c r="AV794" s="13" t="s">
        <v>87</v>
      </c>
      <c r="AW794" s="13" t="s">
        <v>37</v>
      </c>
      <c r="AX794" s="13" t="s">
        <v>77</v>
      </c>
      <c r="AY794" s="205" t="s">
        <v>144</v>
      </c>
    </row>
    <row r="795" spans="1:65" s="13" customFormat="1">
      <c r="B795" s="194"/>
      <c r="C795" s="195"/>
      <c r="D795" s="196" t="s">
        <v>156</v>
      </c>
      <c r="E795" s="197" t="s">
        <v>19</v>
      </c>
      <c r="F795" s="198" t="s">
        <v>707</v>
      </c>
      <c r="G795" s="195"/>
      <c r="H795" s="199">
        <v>2.61</v>
      </c>
      <c r="I795" s="200"/>
      <c r="J795" s="195"/>
      <c r="K795" s="195"/>
      <c r="L795" s="201"/>
      <c r="M795" s="202"/>
      <c r="N795" s="203"/>
      <c r="O795" s="203"/>
      <c r="P795" s="203"/>
      <c r="Q795" s="203"/>
      <c r="R795" s="203"/>
      <c r="S795" s="203"/>
      <c r="T795" s="204"/>
      <c r="AT795" s="205" t="s">
        <v>156</v>
      </c>
      <c r="AU795" s="205" t="s">
        <v>87</v>
      </c>
      <c r="AV795" s="13" t="s">
        <v>87</v>
      </c>
      <c r="AW795" s="13" t="s">
        <v>37</v>
      </c>
      <c r="AX795" s="13" t="s">
        <v>77</v>
      </c>
      <c r="AY795" s="205" t="s">
        <v>144</v>
      </c>
    </row>
    <row r="796" spans="1:65" s="13" customFormat="1">
      <c r="B796" s="194"/>
      <c r="C796" s="195"/>
      <c r="D796" s="196" t="s">
        <v>156</v>
      </c>
      <c r="E796" s="197" t="s">
        <v>19</v>
      </c>
      <c r="F796" s="198" t="s">
        <v>710</v>
      </c>
      <c r="G796" s="195"/>
      <c r="H796" s="199">
        <v>2.6</v>
      </c>
      <c r="I796" s="200"/>
      <c r="J796" s="195"/>
      <c r="K796" s="195"/>
      <c r="L796" s="201"/>
      <c r="M796" s="202"/>
      <c r="N796" s="203"/>
      <c r="O796" s="203"/>
      <c r="P796" s="203"/>
      <c r="Q796" s="203"/>
      <c r="R796" s="203"/>
      <c r="S796" s="203"/>
      <c r="T796" s="204"/>
      <c r="AT796" s="205" t="s">
        <v>156</v>
      </c>
      <c r="AU796" s="205" t="s">
        <v>87</v>
      </c>
      <c r="AV796" s="13" t="s">
        <v>87</v>
      </c>
      <c r="AW796" s="13" t="s">
        <v>37</v>
      </c>
      <c r="AX796" s="13" t="s">
        <v>77</v>
      </c>
      <c r="AY796" s="205" t="s">
        <v>144</v>
      </c>
    </row>
    <row r="797" spans="1:65" s="13" customFormat="1">
      <c r="B797" s="194"/>
      <c r="C797" s="195"/>
      <c r="D797" s="196" t="s">
        <v>156</v>
      </c>
      <c r="E797" s="197" t="s">
        <v>19</v>
      </c>
      <c r="F797" s="198" t="s">
        <v>713</v>
      </c>
      <c r="G797" s="195"/>
      <c r="H797" s="199">
        <v>2.5499999999999998</v>
      </c>
      <c r="I797" s="200"/>
      <c r="J797" s="195"/>
      <c r="K797" s="195"/>
      <c r="L797" s="201"/>
      <c r="M797" s="202"/>
      <c r="N797" s="203"/>
      <c r="O797" s="203"/>
      <c r="P797" s="203"/>
      <c r="Q797" s="203"/>
      <c r="R797" s="203"/>
      <c r="S797" s="203"/>
      <c r="T797" s="204"/>
      <c r="AT797" s="205" t="s">
        <v>156</v>
      </c>
      <c r="AU797" s="205" t="s">
        <v>87</v>
      </c>
      <c r="AV797" s="13" t="s">
        <v>87</v>
      </c>
      <c r="AW797" s="13" t="s">
        <v>37</v>
      </c>
      <c r="AX797" s="13" t="s">
        <v>77</v>
      </c>
      <c r="AY797" s="205" t="s">
        <v>144</v>
      </c>
    </row>
    <row r="798" spans="1:65" s="13" customFormat="1">
      <c r="B798" s="194"/>
      <c r="C798" s="195"/>
      <c r="D798" s="196" t="s">
        <v>156</v>
      </c>
      <c r="E798" s="197" t="s">
        <v>19</v>
      </c>
      <c r="F798" s="198" t="s">
        <v>716</v>
      </c>
      <c r="G798" s="195"/>
      <c r="H798" s="199">
        <v>2.73</v>
      </c>
      <c r="I798" s="200"/>
      <c r="J798" s="195"/>
      <c r="K798" s="195"/>
      <c r="L798" s="201"/>
      <c r="M798" s="202"/>
      <c r="N798" s="203"/>
      <c r="O798" s="203"/>
      <c r="P798" s="203"/>
      <c r="Q798" s="203"/>
      <c r="R798" s="203"/>
      <c r="S798" s="203"/>
      <c r="T798" s="204"/>
      <c r="AT798" s="205" t="s">
        <v>156</v>
      </c>
      <c r="AU798" s="205" t="s">
        <v>87</v>
      </c>
      <c r="AV798" s="13" t="s">
        <v>87</v>
      </c>
      <c r="AW798" s="13" t="s">
        <v>37</v>
      </c>
      <c r="AX798" s="13" t="s">
        <v>77</v>
      </c>
      <c r="AY798" s="205" t="s">
        <v>144</v>
      </c>
    </row>
    <row r="799" spans="1:65" s="13" customFormat="1">
      <c r="B799" s="194"/>
      <c r="C799" s="195"/>
      <c r="D799" s="196" t="s">
        <v>156</v>
      </c>
      <c r="E799" s="197" t="s">
        <v>19</v>
      </c>
      <c r="F799" s="198" t="s">
        <v>719</v>
      </c>
      <c r="G799" s="195"/>
      <c r="H799" s="199">
        <v>2.76</v>
      </c>
      <c r="I799" s="200"/>
      <c r="J799" s="195"/>
      <c r="K799" s="195"/>
      <c r="L799" s="201"/>
      <c r="M799" s="202"/>
      <c r="N799" s="203"/>
      <c r="O799" s="203"/>
      <c r="P799" s="203"/>
      <c r="Q799" s="203"/>
      <c r="R799" s="203"/>
      <c r="S799" s="203"/>
      <c r="T799" s="204"/>
      <c r="AT799" s="205" t="s">
        <v>156</v>
      </c>
      <c r="AU799" s="205" t="s">
        <v>87</v>
      </c>
      <c r="AV799" s="13" t="s">
        <v>87</v>
      </c>
      <c r="AW799" s="13" t="s">
        <v>37</v>
      </c>
      <c r="AX799" s="13" t="s">
        <v>77</v>
      </c>
      <c r="AY799" s="205" t="s">
        <v>144</v>
      </c>
    </row>
    <row r="800" spans="1:65" s="13" customFormat="1">
      <c r="B800" s="194"/>
      <c r="C800" s="195"/>
      <c r="D800" s="196" t="s">
        <v>156</v>
      </c>
      <c r="E800" s="197" t="s">
        <v>19</v>
      </c>
      <c r="F800" s="198" t="s">
        <v>722</v>
      </c>
      <c r="G800" s="195"/>
      <c r="H800" s="199">
        <v>3.02</v>
      </c>
      <c r="I800" s="200"/>
      <c r="J800" s="195"/>
      <c r="K800" s="195"/>
      <c r="L800" s="201"/>
      <c r="M800" s="202"/>
      <c r="N800" s="203"/>
      <c r="O800" s="203"/>
      <c r="P800" s="203"/>
      <c r="Q800" s="203"/>
      <c r="R800" s="203"/>
      <c r="S800" s="203"/>
      <c r="T800" s="204"/>
      <c r="AT800" s="205" t="s">
        <v>156</v>
      </c>
      <c r="AU800" s="205" t="s">
        <v>87</v>
      </c>
      <c r="AV800" s="13" t="s">
        <v>87</v>
      </c>
      <c r="AW800" s="13" t="s">
        <v>37</v>
      </c>
      <c r="AX800" s="13" t="s">
        <v>77</v>
      </c>
      <c r="AY800" s="205" t="s">
        <v>144</v>
      </c>
    </row>
    <row r="801" spans="2:51" s="13" customFormat="1">
      <c r="B801" s="194"/>
      <c r="C801" s="195"/>
      <c r="D801" s="196" t="s">
        <v>156</v>
      </c>
      <c r="E801" s="197" t="s">
        <v>19</v>
      </c>
      <c r="F801" s="198" t="s">
        <v>725</v>
      </c>
      <c r="G801" s="195"/>
      <c r="H801" s="199">
        <v>2.62</v>
      </c>
      <c r="I801" s="200"/>
      <c r="J801" s="195"/>
      <c r="K801" s="195"/>
      <c r="L801" s="201"/>
      <c r="M801" s="202"/>
      <c r="N801" s="203"/>
      <c r="O801" s="203"/>
      <c r="P801" s="203"/>
      <c r="Q801" s="203"/>
      <c r="R801" s="203"/>
      <c r="S801" s="203"/>
      <c r="T801" s="204"/>
      <c r="AT801" s="205" t="s">
        <v>156</v>
      </c>
      <c r="AU801" s="205" t="s">
        <v>87</v>
      </c>
      <c r="AV801" s="13" t="s">
        <v>87</v>
      </c>
      <c r="AW801" s="13" t="s">
        <v>37</v>
      </c>
      <c r="AX801" s="13" t="s">
        <v>77</v>
      </c>
      <c r="AY801" s="205" t="s">
        <v>144</v>
      </c>
    </row>
    <row r="802" spans="2:51" s="13" customFormat="1">
      <c r="B802" s="194"/>
      <c r="C802" s="195"/>
      <c r="D802" s="196" t="s">
        <v>156</v>
      </c>
      <c r="E802" s="197" t="s">
        <v>19</v>
      </c>
      <c r="F802" s="198" t="s">
        <v>728</v>
      </c>
      <c r="G802" s="195"/>
      <c r="H802" s="199">
        <v>3.75</v>
      </c>
      <c r="I802" s="200"/>
      <c r="J802" s="195"/>
      <c r="K802" s="195"/>
      <c r="L802" s="201"/>
      <c r="M802" s="202"/>
      <c r="N802" s="203"/>
      <c r="O802" s="203"/>
      <c r="P802" s="203"/>
      <c r="Q802" s="203"/>
      <c r="R802" s="203"/>
      <c r="S802" s="203"/>
      <c r="T802" s="204"/>
      <c r="AT802" s="205" t="s">
        <v>156</v>
      </c>
      <c r="AU802" s="205" t="s">
        <v>87</v>
      </c>
      <c r="AV802" s="13" t="s">
        <v>87</v>
      </c>
      <c r="AW802" s="13" t="s">
        <v>37</v>
      </c>
      <c r="AX802" s="13" t="s">
        <v>77</v>
      </c>
      <c r="AY802" s="205" t="s">
        <v>144</v>
      </c>
    </row>
    <row r="803" spans="2:51" s="13" customFormat="1">
      <c r="B803" s="194"/>
      <c r="C803" s="195"/>
      <c r="D803" s="196" t="s">
        <v>156</v>
      </c>
      <c r="E803" s="197" t="s">
        <v>19</v>
      </c>
      <c r="F803" s="198" t="s">
        <v>731</v>
      </c>
      <c r="G803" s="195"/>
      <c r="H803" s="199">
        <v>2.75</v>
      </c>
      <c r="I803" s="200"/>
      <c r="J803" s="195"/>
      <c r="K803" s="195"/>
      <c r="L803" s="201"/>
      <c r="M803" s="202"/>
      <c r="N803" s="203"/>
      <c r="O803" s="203"/>
      <c r="P803" s="203"/>
      <c r="Q803" s="203"/>
      <c r="R803" s="203"/>
      <c r="S803" s="203"/>
      <c r="T803" s="204"/>
      <c r="AT803" s="205" t="s">
        <v>156</v>
      </c>
      <c r="AU803" s="205" t="s">
        <v>87</v>
      </c>
      <c r="AV803" s="13" t="s">
        <v>87</v>
      </c>
      <c r="AW803" s="13" t="s">
        <v>37</v>
      </c>
      <c r="AX803" s="13" t="s">
        <v>77</v>
      </c>
      <c r="AY803" s="205" t="s">
        <v>144</v>
      </c>
    </row>
    <row r="804" spans="2:51" s="16" customFormat="1">
      <c r="B804" s="227"/>
      <c r="C804" s="228"/>
      <c r="D804" s="196" t="s">
        <v>156</v>
      </c>
      <c r="E804" s="229" t="s">
        <v>19</v>
      </c>
      <c r="F804" s="230" t="s">
        <v>442</v>
      </c>
      <c r="G804" s="228"/>
      <c r="H804" s="231">
        <v>38.630000000000003</v>
      </c>
      <c r="I804" s="232"/>
      <c r="J804" s="228"/>
      <c r="K804" s="228"/>
      <c r="L804" s="233"/>
      <c r="M804" s="234"/>
      <c r="N804" s="235"/>
      <c r="O804" s="235"/>
      <c r="P804" s="235"/>
      <c r="Q804" s="235"/>
      <c r="R804" s="235"/>
      <c r="S804" s="235"/>
      <c r="T804" s="236"/>
      <c r="AT804" s="237" t="s">
        <v>156</v>
      </c>
      <c r="AU804" s="237" t="s">
        <v>87</v>
      </c>
      <c r="AV804" s="16" t="s">
        <v>145</v>
      </c>
      <c r="AW804" s="16" t="s">
        <v>37</v>
      </c>
      <c r="AX804" s="16" t="s">
        <v>77</v>
      </c>
      <c r="AY804" s="237" t="s">
        <v>144</v>
      </c>
    </row>
    <row r="805" spans="2:51" s="15" customFormat="1">
      <c r="B805" s="217"/>
      <c r="C805" s="218"/>
      <c r="D805" s="196" t="s">
        <v>156</v>
      </c>
      <c r="E805" s="219" t="s">
        <v>19</v>
      </c>
      <c r="F805" s="220" t="s">
        <v>942</v>
      </c>
      <c r="G805" s="218"/>
      <c r="H805" s="219" t="s">
        <v>19</v>
      </c>
      <c r="I805" s="221"/>
      <c r="J805" s="218"/>
      <c r="K805" s="218"/>
      <c r="L805" s="222"/>
      <c r="M805" s="223"/>
      <c r="N805" s="224"/>
      <c r="O805" s="224"/>
      <c r="P805" s="224"/>
      <c r="Q805" s="224"/>
      <c r="R805" s="224"/>
      <c r="S805" s="224"/>
      <c r="T805" s="225"/>
      <c r="AT805" s="226" t="s">
        <v>156</v>
      </c>
      <c r="AU805" s="226" t="s">
        <v>87</v>
      </c>
      <c r="AV805" s="15" t="s">
        <v>85</v>
      </c>
      <c r="AW805" s="15" t="s">
        <v>37</v>
      </c>
      <c r="AX805" s="15" t="s">
        <v>77</v>
      </c>
      <c r="AY805" s="226" t="s">
        <v>144</v>
      </c>
    </row>
    <row r="806" spans="2:51" s="13" customFormat="1">
      <c r="B806" s="194"/>
      <c r="C806" s="195"/>
      <c r="D806" s="196" t="s">
        <v>156</v>
      </c>
      <c r="E806" s="197" t="s">
        <v>19</v>
      </c>
      <c r="F806" s="198" t="s">
        <v>694</v>
      </c>
      <c r="G806" s="195"/>
      <c r="H806" s="199">
        <v>2.72</v>
      </c>
      <c r="I806" s="200"/>
      <c r="J806" s="195"/>
      <c r="K806" s="195"/>
      <c r="L806" s="201"/>
      <c r="M806" s="202"/>
      <c r="N806" s="203"/>
      <c r="O806" s="203"/>
      <c r="P806" s="203"/>
      <c r="Q806" s="203"/>
      <c r="R806" s="203"/>
      <c r="S806" s="203"/>
      <c r="T806" s="204"/>
      <c r="AT806" s="205" t="s">
        <v>156</v>
      </c>
      <c r="AU806" s="205" t="s">
        <v>87</v>
      </c>
      <c r="AV806" s="13" t="s">
        <v>87</v>
      </c>
      <c r="AW806" s="13" t="s">
        <v>37</v>
      </c>
      <c r="AX806" s="13" t="s">
        <v>77</v>
      </c>
      <c r="AY806" s="205" t="s">
        <v>144</v>
      </c>
    </row>
    <row r="807" spans="2:51" s="13" customFormat="1">
      <c r="B807" s="194"/>
      <c r="C807" s="195"/>
      <c r="D807" s="196" t="s">
        <v>156</v>
      </c>
      <c r="E807" s="197" t="s">
        <v>19</v>
      </c>
      <c r="F807" s="198" t="s">
        <v>697</v>
      </c>
      <c r="G807" s="195"/>
      <c r="H807" s="199">
        <v>2.72</v>
      </c>
      <c r="I807" s="200"/>
      <c r="J807" s="195"/>
      <c r="K807" s="195"/>
      <c r="L807" s="201"/>
      <c r="M807" s="202"/>
      <c r="N807" s="203"/>
      <c r="O807" s="203"/>
      <c r="P807" s="203"/>
      <c r="Q807" s="203"/>
      <c r="R807" s="203"/>
      <c r="S807" s="203"/>
      <c r="T807" s="204"/>
      <c r="AT807" s="205" t="s">
        <v>156</v>
      </c>
      <c r="AU807" s="205" t="s">
        <v>87</v>
      </c>
      <c r="AV807" s="13" t="s">
        <v>87</v>
      </c>
      <c r="AW807" s="13" t="s">
        <v>37</v>
      </c>
      <c r="AX807" s="13" t="s">
        <v>77</v>
      </c>
      <c r="AY807" s="205" t="s">
        <v>144</v>
      </c>
    </row>
    <row r="808" spans="2:51" s="13" customFormat="1">
      <c r="B808" s="194"/>
      <c r="C808" s="195"/>
      <c r="D808" s="196" t="s">
        <v>156</v>
      </c>
      <c r="E808" s="197" t="s">
        <v>19</v>
      </c>
      <c r="F808" s="198" t="s">
        <v>700</v>
      </c>
      <c r="G808" s="195"/>
      <c r="H808" s="199">
        <v>2.6</v>
      </c>
      <c r="I808" s="200"/>
      <c r="J808" s="195"/>
      <c r="K808" s="195"/>
      <c r="L808" s="201"/>
      <c r="M808" s="202"/>
      <c r="N808" s="203"/>
      <c r="O808" s="203"/>
      <c r="P808" s="203"/>
      <c r="Q808" s="203"/>
      <c r="R808" s="203"/>
      <c r="S808" s="203"/>
      <c r="T808" s="204"/>
      <c r="AT808" s="205" t="s">
        <v>156</v>
      </c>
      <c r="AU808" s="205" t="s">
        <v>87</v>
      </c>
      <c r="AV808" s="13" t="s">
        <v>87</v>
      </c>
      <c r="AW808" s="13" t="s">
        <v>37</v>
      </c>
      <c r="AX808" s="13" t="s">
        <v>77</v>
      </c>
      <c r="AY808" s="205" t="s">
        <v>144</v>
      </c>
    </row>
    <row r="809" spans="2:51" s="13" customFormat="1">
      <c r="B809" s="194"/>
      <c r="C809" s="195"/>
      <c r="D809" s="196" t="s">
        <v>156</v>
      </c>
      <c r="E809" s="197" t="s">
        <v>19</v>
      </c>
      <c r="F809" s="198" t="s">
        <v>703</v>
      </c>
      <c r="G809" s="195"/>
      <c r="H809" s="199">
        <v>2.58</v>
      </c>
      <c r="I809" s="200"/>
      <c r="J809" s="195"/>
      <c r="K809" s="195"/>
      <c r="L809" s="201"/>
      <c r="M809" s="202"/>
      <c r="N809" s="203"/>
      <c r="O809" s="203"/>
      <c r="P809" s="203"/>
      <c r="Q809" s="203"/>
      <c r="R809" s="203"/>
      <c r="S809" s="203"/>
      <c r="T809" s="204"/>
      <c r="AT809" s="205" t="s">
        <v>156</v>
      </c>
      <c r="AU809" s="205" t="s">
        <v>87</v>
      </c>
      <c r="AV809" s="13" t="s">
        <v>87</v>
      </c>
      <c r="AW809" s="13" t="s">
        <v>37</v>
      </c>
      <c r="AX809" s="13" t="s">
        <v>77</v>
      </c>
      <c r="AY809" s="205" t="s">
        <v>144</v>
      </c>
    </row>
    <row r="810" spans="2:51" s="13" customFormat="1">
      <c r="B810" s="194"/>
      <c r="C810" s="195"/>
      <c r="D810" s="196" t="s">
        <v>156</v>
      </c>
      <c r="E810" s="197" t="s">
        <v>19</v>
      </c>
      <c r="F810" s="198" t="s">
        <v>706</v>
      </c>
      <c r="G810" s="195"/>
      <c r="H810" s="199">
        <v>2.69</v>
      </c>
      <c r="I810" s="200"/>
      <c r="J810" s="195"/>
      <c r="K810" s="195"/>
      <c r="L810" s="201"/>
      <c r="M810" s="202"/>
      <c r="N810" s="203"/>
      <c r="O810" s="203"/>
      <c r="P810" s="203"/>
      <c r="Q810" s="203"/>
      <c r="R810" s="203"/>
      <c r="S810" s="203"/>
      <c r="T810" s="204"/>
      <c r="AT810" s="205" t="s">
        <v>156</v>
      </c>
      <c r="AU810" s="205" t="s">
        <v>87</v>
      </c>
      <c r="AV810" s="13" t="s">
        <v>87</v>
      </c>
      <c r="AW810" s="13" t="s">
        <v>37</v>
      </c>
      <c r="AX810" s="13" t="s">
        <v>77</v>
      </c>
      <c r="AY810" s="205" t="s">
        <v>144</v>
      </c>
    </row>
    <row r="811" spans="2:51" s="13" customFormat="1">
      <c r="B811" s="194"/>
      <c r="C811" s="195"/>
      <c r="D811" s="196" t="s">
        <v>156</v>
      </c>
      <c r="E811" s="197" t="s">
        <v>19</v>
      </c>
      <c r="F811" s="198" t="s">
        <v>709</v>
      </c>
      <c r="G811" s="195"/>
      <c r="H811" s="199">
        <v>2.71</v>
      </c>
      <c r="I811" s="200"/>
      <c r="J811" s="195"/>
      <c r="K811" s="195"/>
      <c r="L811" s="201"/>
      <c r="M811" s="202"/>
      <c r="N811" s="203"/>
      <c r="O811" s="203"/>
      <c r="P811" s="203"/>
      <c r="Q811" s="203"/>
      <c r="R811" s="203"/>
      <c r="S811" s="203"/>
      <c r="T811" s="204"/>
      <c r="AT811" s="205" t="s">
        <v>156</v>
      </c>
      <c r="AU811" s="205" t="s">
        <v>87</v>
      </c>
      <c r="AV811" s="13" t="s">
        <v>87</v>
      </c>
      <c r="AW811" s="13" t="s">
        <v>37</v>
      </c>
      <c r="AX811" s="13" t="s">
        <v>77</v>
      </c>
      <c r="AY811" s="205" t="s">
        <v>144</v>
      </c>
    </row>
    <row r="812" spans="2:51" s="13" customFormat="1">
      <c r="B812" s="194"/>
      <c r="C812" s="195"/>
      <c r="D812" s="196" t="s">
        <v>156</v>
      </c>
      <c r="E812" s="197" t="s">
        <v>19</v>
      </c>
      <c r="F812" s="198" t="s">
        <v>712</v>
      </c>
      <c r="G812" s="195"/>
      <c r="H812" s="199">
        <v>2.73</v>
      </c>
      <c r="I812" s="200"/>
      <c r="J812" s="195"/>
      <c r="K812" s="195"/>
      <c r="L812" s="201"/>
      <c r="M812" s="202"/>
      <c r="N812" s="203"/>
      <c r="O812" s="203"/>
      <c r="P812" s="203"/>
      <c r="Q812" s="203"/>
      <c r="R812" s="203"/>
      <c r="S812" s="203"/>
      <c r="T812" s="204"/>
      <c r="AT812" s="205" t="s">
        <v>156</v>
      </c>
      <c r="AU812" s="205" t="s">
        <v>87</v>
      </c>
      <c r="AV812" s="13" t="s">
        <v>87</v>
      </c>
      <c r="AW812" s="13" t="s">
        <v>37</v>
      </c>
      <c r="AX812" s="13" t="s">
        <v>77</v>
      </c>
      <c r="AY812" s="205" t="s">
        <v>144</v>
      </c>
    </row>
    <row r="813" spans="2:51" s="13" customFormat="1">
      <c r="B813" s="194"/>
      <c r="C813" s="195"/>
      <c r="D813" s="196" t="s">
        <v>156</v>
      </c>
      <c r="E813" s="197" t="s">
        <v>19</v>
      </c>
      <c r="F813" s="198" t="s">
        <v>715</v>
      </c>
      <c r="G813" s="195"/>
      <c r="H813" s="199">
        <v>2.72</v>
      </c>
      <c r="I813" s="200"/>
      <c r="J813" s="195"/>
      <c r="K813" s="195"/>
      <c r="L813" s="201"/>
      <c r="M813" s="202"/>
      <c r="N813" s="203"/>
      <c r="O813" s="203"/>
      <c r="P813" s="203"/>
      <c r="Q813" s="203"/>
      <c r="R813" s="203"/>
      <c r="S813" s="203"/>
      <c r="T813" s="204"/>
      <c r="AT813" s="205" t="s">
        <v>156</v>
      </c>
      <c r="AU813" s="205" t="s">
        <v>87</v>
      </c>
      <c r="AV813" s="13" t="s">
        <v>87</v>
      </c>
      <c r="AW813" s="13" t="s">
        <v>37</v>
      </c>
      <c r="AX813" s="13" t="s">
        <v>77</v>
      </c>
      <c r="AY813" s="205" t="s">
        <v>144</v>
      </c>
    </row>
    <row r="814" spans="2:51" s="13" customFormat="1">
      <c r="B814" s="194"/>
      <c r="C814" s="195"/>
      <c r="D814" s="196" t="s">
        <v>156</v>
      </c>
      <c r="E814" s="197" t="s">
        <v>19</v>
      </c>
      <c r="F814" s="198" t="s">
        <v>718</v>
      </c>
      <c r="G814" s="195"/>
      <c r="H814" s="199">
        <v>2.6</v>
      </c>
      <c r="I814" s="200"/>
      <c r="J814" s="195"/>
      <c r="K814" s="195"/>
      <c r="L814" s="201"/>
      <c r="M814" s="202"/>
      <c r="N814" s="203"/>
      <c r="O814" s="203"/>
      <c r="P814" s="203"/>
      <c r="Q814" s="203"/>
      <c r="R814" s="203"/>
      <c r="S814" s="203"/>
      <c r="T814" s="204"/>
      <c r="AT814" s="205" t="s">
        <v>156</v>
      </c>
      <c r="AU814" s="205" t="s">
        <v>87</v>
      </c>
      <c r="AV814" s="13" t="s">
        <v>87</v>
      </c>
      <c r="AW814" s="13" t="s">
        <v>37</v>
      </c>
      <c r="AX814" s="13" t="s">
        <v>77</v>
      </c>
      <c r="AY814" s="205" t="s">
        <v>144</v>
      </c>
    </row>
    <row r="815" spans="2:51" s="13" customFormat="1">
      <c r="B815" s="194"/>
      <c r="C815" s="195"/>
      <c r="D815" s="196" t="s">
        <v>156</v>
      </c>
      <c r="E815" s="197" t="s">
        <v>19</v>
      </c>
      <c r="F815" s="198" t="s">
        <v>721</v>
      </c>
      <c r="G815" s="195"/>
      <c r="H815" s="199">
        <v>2.58</v>
      </c>
      <c r="I815" s="200"/>
      <c r="J815" s="195"/>
      <c r="K815" s="195"/>
      <c r="L815" s="201"/>
      <c r="M815" s="202"/>
      <c r="N815" s="203"/>
      <c r="O815" s="203"/>
      <c r="P815" s="203"/>
      <c r="Q815" s="203"/>
      <c r="R815" s="203"/>
      <c r="S815" s="203"/>
      <c r="T815" s="204"/>
      <c r="AT815" s="205" t="s">
        <v>156</v>
      </c>
      <c r="AU815" s="205" t="s">
        <v>87</v>
      </c>
      <c r="AV815" s="13" t="s">
        <v>87</v>
      </c>
      <c r="AW815" s="13" t="s">
        <v>37</v>
      </c>
      <c r="AX815" s="13" t="s">
        <v>77</v>
      </c>
      <c r="AY815" s="205" t="s">
        <v>144</v>
      </c>
    </row>
    <row r="816" spans="2:51" s="13" customFormat="1">
      <c r="B816" s="194"/>
      <c r="C816" s="195"/>
      <c r="D816" s="196" t="s">
        <v>156</v>
      </c>
      <c r="E816" s="197" t="s">
        <v>19</v>
      </c>
      <c r="F816" s="198" t="s">
        <v>724</v>
      </c>
      <c r="G816" s="195"/>
      <c r="H816" s="199">
        <v>2.4500000000000002</v>
      </c>
      <c r="I816" s="200"/>
      <c r="J816" s="195"/>
      <c r="K816" s="195"/>
      <c r="L816" s="201"/>
      <c r="M816" s="202"/>
      <c r="N816" s="203"/>
      <c r="O816" s="203"/>
      <c r="P816" s="203"/>
      <c r="Q816" s="203"/>
      <c r="R816" s="203"/>
      <c r="S816" s="203"/>
      <c r="T816" s="204"/>
      <c r="AT816" s="205" t="s">
        <v>156</v>
      </c>
      <c r="AU816" s="205" t="s">
        <v>87</v>
      </c>
      <c r="AV816" s="13" t="s">
        <v>87</v>
      </c>
      <c r="AW816" s="13" t="s">
        <v>37</v>
      </c>
      <c r="AX816" s="13" t="s">
        <v>77</v>
      </c>
      <c r="AY816" s="205" t="s">
        <v>144</v>
      </c>
    </row>
    <row r="817" spans="1:65" s="13" customFormat="1">
      <c r="B817" s="194"/>
      <c r="C817" s="195"/>
      <c r="D817" s="196" t="s">
        <v>156</v>
      </c>
      <c r="E817" s="197" t="s">
        <v>19</v>
      </c>
      <c r="F817" s="198" t="s">
        <v>727</v>
      </c>
      <c r="G817" s="195"/>
      <c r="H817" s="199">
        <v>2.71</v>
      </c>
      <c r="I817" s="200"/>
      <c r="J817" s="195"/>
      <c r="K817" s="195"/>
      <c r="L817" s="201"/>
      <c r="M817" s="202"/>
      <c r="N817" s="203"/>
      <c r="O817" s="203"/>
      <c r="P817" s="203"/>
      <c r="Q817" s="203"/>
      <c r="R817" s="203"/>
      <c r="S817" s="203"/>
      <c r="T817" s="204"/>
      <c r="AT817" s="205" t="s">
        <v>156</v>
      </c>
      <c r="AU817" s="205" t="s">
        <v>87</v>
      </c>
      <c r="AV817" s="13" t="s">
        <v>87</v>
      </c>
      <c r="AW817" s="13" t="s">
        <v>37</v>
      </c>
      <c r="AX817" s="13" t="s">
        <v>77</v>
      </c>
      <c r="AY817" s="205" t="s">
        <v>144</v>
      </c>
    </row>
    <row r="818" spans="1:65" s="13" customFormat="1">
      <c r="B818" s="194"/>
      <c r="C818" s="195"/>
      <c r="D818" s="196" t="s">
        <v>156</v>
      </c>
      <c r="E818" s="197" t="s">
        <v>19</v>
      </c>
      <c r="F818" s="198" t="s">
        <v>730</v>
      </c>
      <c r="G818" s="195"/>
      <c r="H818" s="199">
        <v>2.39</v>
      </c>
      <c r="I818" s="200"/>
      <c r="J818" s="195"/>
      <c r="K818" s="195"/>
      <c r="L818" s="201"/>
      <c r="M818" s="202"/>
      <c r="N818" s="203"/>
      <c r="O818" s="203"/>
      <c r="P818" s="203"/>
      <c r="Q818" s="203"/>
      <c r="R818" s="203"/>
      <c r="S818" s="203"/>
      <c r="T818" s="204"/>
      <c r="AT818" s="205" t="s">
        <v>156</v>
      </c>
      <c r="AU818" s="205" t="s">
        <v>87</v>
      </c>
      <c r="AV818" s="13" t="s">
        <v>87</v>
      </c>
      <c r="AW818" s="13" t="s">
        <v>37</v>
      </c>
      <c r="AX818" s="13" t="s">
        <v>77</v>
      </c>
      <c r="AY818" s="205" t="s">
        <v>144</v>
      </c>
    </row>
    <row r="819" spans="1:65" s="13" customFormat="1">
      <c r="B819" s="194"/>
      <c r="C819" s="195"/>
      <c r="D819" s="196" t="s">
        <v>156</v>
      </c>
      <c r="E819" s="197" t="s">
        <v>19</v>
      </c>
      <c r="F819" s="198" t="s">
        <v>733</v>
      </c>
      <c r="G819" s="195"/>
      <c r="H819" s="199">
        <v>2.4300000000000002</v>
      </c>
      <c r="I819" s="200"/>
      <c r="J819" s="195"/>
      <c r="K819" s="195"/>
      <c r="L819" s="201"/>
      <c r="M819" s="202"/>
      <c r="N819" s="203"/>
      <c r="O819" s="203"/>
      <c r="P819" s="203"/>
      <c r="Q819" s="203"/>
      <c r="R819" s="203"/>
      <c r="S819" s="203"/>
      <c r="T819" s="204"/>
      <c r="AT819" s="205" t="s">
        <v>156</v>
      </c>
      <c r="AU819" s="205" t="s">
        <v>87</v>
      </c>
      <c r="AV819" s="13" t="s">
        <v>87</v>
      </c>
      <c r="AW819" s="13" t="s">
        <v>37</v>
      </c>
      <c r="AX819" s="13" t="s">
        <v>77</v>
      </c>
      <c r="AY819" s="205" t="s">
        <v>144</v>
      </c>
    </row>
    <row r="820" spans="1:65" s="16" customFormat="1">
      <c r="B820" s="227"/>
      <c r="C820" s="228"/>
      <c r="D820" s="196" t="s">
        <v>156</v>
      </c>
      <c r="E820" s="229" t="s">
        <v>19</v>
      </c>
      <c r="F820" s="230" t="s">
        <v>442</v>
      </c>
      <c r="G820" s="228"/>
      <c r="H820" s="231">
        <v>36.629999999999995</v>
      </c>
      <c r="I820" s="232"/>
      <c r="J820" s="228"/>
      <c r="K820" s="228"/>
      <c r="L820" s="233"/>
      <c r="M820" s="234"/>
      <c r="N820" s="235"/>
      <c r="O820" s="235"/>
      <c r="P820" s="235"/>
      <c r="Q820" s="235"/>
      <c r="R820" s="235"/>
      <c r="S820" s="235"/>
      <c r="T820" s="236"/>
      <c r="AT820" s="237" t="s">
        <v>156</v>
      </c>
      <c r="AU820" s="237" t="s">
        <v>87</v>
      </c>
      <c r="AV820" s="16" t="s">
        <v>145</v>
      </c>
      <c r="AW820" s="16" t="s">
        <v>37</v>
      </c>
      <c r="AX820" s="16" t="s">
        <v>77</v>
      </c>
      <c r="AY820" s="237" t="s">
        <v>144</v>
      </c>
    </row>
    <row r="821" spans="1:65" s="15" customFormat="1">
      <c r="B821" s="217"/>
      <c r="C821" s="218"/>
      <c r="D821" s="196" t="s">
        <v>156</v>
      </c>
      <c r="E821" s="219" t="s">
        <v>19</v>
      </c>
      <c r="F821" s="220" t="s">
        <v>943</v>
      </c>
      <c r="G821" s="218"/>
      <c r="H821" s="219" t="s">
        <v>19</v>
      </c>
      <c r="I821" s="221"/>
      <c r="J821" s="218"/>
      <c r="K821" s="218"/>
      <c r="L821" s="222"/>
      <c r="M821" s="223"/>
      <c r="N821" s="224"/>
      <c r="O821" s="224"/>
      <c r="P821" s="224"/>
      <c r="Q821" s="224"/>
      <c r="R821" s="224"/>
      <c r="S821" s="224"/>
      <c r="T821" s="225"/>
      <c r="AT821" s="226" t="s">
        <v>156</v>
      </c>
      <c r="AU821" s="226" t="s">
        <v>87</v>
      </c>
      <c r="AV821" s="15" t="s">
        <v>85</v>
      </c>
      <c r="AW821" s="15" t="s">
        <v>37</v>
      </c>
      <c r="AX821" s="15" t="s">
        <v>77</v>
      </c>
      <c r="AY821" s="226" t="s">
        <v>144</v>
      </c>
    </row>
    <row r="822" spans="1:65" s="13" customFormat="1">
      <c r="B822" s="194"/>
      <c r="C822" s="195"/>
      <c r="D822" s="196" t="s">
        <v>156</v>
      </c>
      <c r="E822" s="197" t="s">
        <v>19</v>
      </c>
      <c r="F822" s="198" t="s">
        <v>691</v>
      </c>
      <c r="G822" s="195"/>
      <c r="H822" s="199">
        <v>53.31</v>
      </c>
      <c r="I822" s="200"/>
      <c r="J822" s="195"/>
      <c r="K822" s="195"/>
      <c r="L822" s="201"/>
      <c r="M822" s="202"/>
      <c r="N822" s="203"/>
      <c r="O822" s="203"/>
      <c r="P822" s="203"/>
      <c r="Q822" s="203"/>
      <c r="R822" s="203"/>
      <c r="S822" s="203"/>
      <c r="T822" s="204"/>
      <c r="AT822" s="205" t="s">
        <v>156</v>
      </c>
      <c r="AU822" s="205" t="s">
        <v>87</v>
      </c>
      <c r="AV822" s="13" t="s">
        <v>87</v>
      </c>
      <c r="AW822" s="13" t="s">
        <v>37</v>
      </c>
      <c r="AX822" s="13" t="s">
        <v>77</v>
      </c>
      <c r="AY822" s="205" t="s">
        <v>144</v>
      </c>
    </row>
    <row r="823" spans="1:65" s="16" customFormat="1">
      <c r="B823" s="227"/>
      <c r="C823" s="228"/>
      <c r="D823" s="196" t="s">
        <v>156</v>
      </c>
      <c r="E823" s="229" t="s">
        <v>19</v>
      </c>
      <c r="F823" s="230" t="s">
        <v>442</v>
      </c>
      <c r="G823" s="228"/>
      <c r="H823" s="231">
        <v>53.31</v>
      </c>
      <c r="I823" s="232"/>
      <c r="J823" s="228"/>
      <c r="K823" s="228"/>
      <c r="L823" s="233"/>
      <c r="M823" s="234"/>
      <c r="N823" s="235"/>
      <c r="O823" s="235"/>
      <c r="P823" s="235"/>
      <c r="Q823" s="235"/>
      <c r="R823" s="235"/>
      <c r="S823" s="235"/>
      <c r="T823" s="236"/>
      <c r="AT823" s="237" t="s">
        <v>156</v>
      </c>
      <c r="AU823" s="237" t="s">
        <v>87</v>
      </c>
      <c r="AV823" s="16" t="s">
        <v>145</v>
      </c>
      <c r="AW823" s="16" t="s">
        <v>37</v>
      </c>
      <c r="AX823" s="16" t="s">
        <v>77</v>
      </c>
      <c r="AY823" s="237" t="s">
        <v>144</v>
      </c>
    </row>
    <row r="824" spans="1:65" s="14" customFormat="1">
      <c r="B824" s="206"/>
      <c r="C824" s="207"/>
      <c r="D824" s="196" t="s">
        <v>156</v>
      </c>
      <c r="E824" s="208" t="s">
        <v>19</v>
      </c>
      <c r="F824" s="209" t="s">
        <v>158</v>
      </c>
      <c r="G824" s="207"/>
      <c r="H824" s="210">
        <v>128.57</v>
      </c>
      <c r="I824" s="211"/>
      <c r="J824" s="207"/>
      <c r="K824" s="207"/>
      <c r="L824" s="212"/>
      <c r="M824" s="213"/>
      <c r="N824" s="214"/>
      <c r="O824" s="214"/>
      <c r="P824" s="214"/>
      <c r="Q824" s="214"/>
      <c r="R824" s="214"/>
      <c r="S824" s="214"/>
      <c r="T824" s="215"/>
      <c r="AT824" s="216" t="s">
        <v>156</v>
      </c>
      <c r="AU824" s="216" t="s">
        <v>87</v>
      </c>
      <c r="AV824" s="14" t="s">
        <v>152</v>
      </c>
      <c r="AW824" s="14" t="s">
        <v>37</v>
      </c>
      <c r="AX824" s="14" t="s">
        <v>85</v>
      </c>
      <c r="AY824" s="216" t="s">
        <v>144</v>
      </c>
    </row>
    <row r="825" spans="1:65" s="2" customFormat="1" ht="24.2" customHeight="1">
      <c r="A825" s="37"/>
      <c r="B825" s="38"/>
      <c r="C825" s="176" t="s">
        <v>958</v>
      </c>
      <c r="D825" s="176" t="s">
        <v>147</v>
      </c>
      <c r="E825" s="177" t="s">
        <v>959</v>
      </c>
      <c r="F825" s="178" t="s">
        <v>960</v>
      </c>
      <c r="G825" s="179" t="s">
        <v>172</v>
      </c>
      <c r="H825" s="180">
        <v>36.630000000000003</v>
      </c>
      <c r="I825" s="181"/>
      <c r="J825" s="182">
        <f>ROUND(I825*H825,2)</f>
        <v>0</v>
      </c>
      <c r="K825" s="178" t="s">
        <v>151</v>
      </c>
      <c r="L825" s="42"/>
      <c r="M825" s="183" t="s">
        <v>19</v>
      </c>
      <c r="N825" s="184" t="s">
        <v>48</v>
      </c>
      <c r="O825" s="67"/>
      <c r="P825" s="185">
        <f>O825*H825</f>
        <v>0</v>
      </c>
      <c r="Q825" s="185">
        <v>1.5E-3</v>
      </c>
      <c r="R825" s="185">
        <f>Q825*H825</f>
        <v>5.4945000000000008E-2</v>
      </c>
      <c r="S825" s="185">
        <v>0</v>
      </c>
      <c r="T825" s="186">
        <f>S825*H825</f>
        <v>0</v>
      </c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R825" s="187" t="s">
        <v>296</v>
      </c>
      <c r="AT825" s="187" t="s">
        <v>147</v>
      </c>
      <c r="AU825" s="187" t="s">
        <v>87</v>
      </c>
      <c r="AY825" s="20" t="s">
        <v>144</v>
      </c>
      <c r="BE825" s="188">
        <f>IF(N825="základní",J825,0)</f>
        <v>0</v>
      </c>
      <c r="BF825" s="188">
        <f>IF(N825="snížená",J825,0)</f>
        <v>0</v>
      </c>
      <c r="BG825" s="188">
        <f>IF(N825="zákl. přenesená",J825,0)</f>
        <v>0</v>
      </c>
      <c r="BH825" s="188">
        <f>IF(N825="sníž. přenesená",J825,0)</f>
        <v>0</v>
      </c>
      <c r="BI825" s="188">
        <f>IF(N825="nulová",J825,0)</f>
        <v>0</v>
      </c>
      <c r="BJ825" s="20" t="s">
        <v>85</v>
      </c>
      <c r="BK825" s="188">
        <f>ROUND(I825*H825,2)</f>
        <v>0</v>
      </c>
      <c r="BL825" s="20" t="s">
        <v>296</v>
      </c>
      <c r="BM825" s="187" t="s">
        <v>961</v>
      </c>
    </row>
    <row r="826" spans="1:65" s="2" customFormat="1">
      <c r="A826" s="37"/>
      <c r="B826" s="38"/>
      <c r="C826" s="39"/>
      <c r="D826" s="189" t="s">
        <v>154</v>
      </c>
      <c r="E826" s="39"/>
      <c r="F826" s="190" t="s">
        <v>962</v>
      </c>
      <c r="G826" s="39"/>
      <c r="H826" s="39"/>
      <c r="I826" s="191"/>
      <c r="J826" s="39"/>
      <c r="K826" s="39"/>
      <c r="L826" s="42"/>
      <c r="M826" s="192"/>
      <c r="N826" s="193"/>
      <c r="O826" s="67"/>
      <c r="P826" s="67"/>
      <c r="Q826" s="67"/>
      <c r="R826" s="67"/>
      <c r="S826" s="67"/>
      <c r="T826" s="68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T826" s="20" t="s">
        <v>154</v>
      </c>
      <c r="AU826" s="20" t="s">
        <v>87</v>
      </c>
    </row>
    <row r="827" spans="1:65" s="15" customFormat="1">
      <c r="B827" s="217"/>
      <c r="C827" s="218"/>
      <c r="D827" s="196" t="s">
        <v>156</v>
      </c>
      <c r="E827" s="219" t="s">
        <v>19</v>
      </c>
      <c r="F827" s="220" t="s">
        <v>942</v>
      </c>
      <c r="G827" s="218"/>
      <c r="H827" s="219" t="s">
        <v>19</v>
      </c>
      <c r="I827" s="221"/>
      <c r="J827" s="218"/>
      <c r="K827" s="218"/>
      <c r="L827" s="222"/>
      <c r="M827" s="223"/>
      <c r="N827" s="224"/>
      <c r="O827" s="224"/>
      <c r="P827" s="224"/>
      <c r="Q827" s="224"/>
      <c r="R827" s="224"/>
      <c r="S827" s="224"/>
      <c r="T827" s="225"/>
      <c r="AT827" s="226" t="s">
        <v>156</v>
      </c>
      <c r="AU827" s="226" t="s">
        <v>87</v>
      </c>
      <c r="AV827" s="15" t="s">
        <v>85</v>
      </c>
      <c r="AW827" s="15" t="s">
        <v>37</v>
      </c>
      <c r="AX827" s="15" t="s">
        <v>77</v>
      </c>
      <c r="AY827" s="226" t="s">
        <v>144</v>
      </c>
    </row>
    <row r="828" spans="1:65" s="13" customFormat="1">
      <c r="B828" s="194"/>
      <c r="C828" s="195"/>
      <c r="D828" s="196" t="s">
        <v>156</v>
      </c>
      <c r="E828" s="197" t="s">
        <v>19</v>
      </c>
      <c r="F828" s="198" t="s">
        <v>694</v>
      </c>
      <c r="G828" s="195"/>
      <c r="H828" s="199">
        <v>2.72</v>
      </c>
      <c r="I828" s="200"/>
      <c r="J828" s="195"/>
      <c r="K828" s="195"/>
      <c r="L828" s="201"/>
      <c r="M828" s="202"/>
      <c r="N828" s="203"/>
      <c r="O828" s="203"/>
      <c r="P828" s="203"/>
      <c r="Q828" s="203"/>
      <c r="R828" s="203"/>
      <c r="S828" s="203"/>
      <c r="T828" s="204"/>
      <c r="AT828" s="205" t="s">
        <v>156</v>
      </c>
      <c r="AU828" s="205" t="s">
        <v>87</v>
      </c>
      <c r="AV828" s="13" t="s">
        <v>87</v>
      </c>
      <c r="AW828" s="13" t="s">
        <v>37</v>
      </c>
      <c r="AX828" s="13" t="s">
        <v>77</v>
      </c>
      <c r="AY828" s="205" t="s">
        <v>144</v>
      </c>
    </row>
    <row r="829" spans="1:65" s="13" customFormat="1">
      <c r="B829" s="194"/>
      <c r="C829" s="195"/>
      <c r="D829" s="196" t="s">
        <v>156</v>
      </c>
      <c r="E829" s="197" t="s">
        <v>19</v>
      </c>
      <c r="F829" s="198" t="s">
        <v>697</v>
      </c>
      <c r="G829" s="195"/>
      <c r="H829" s="199">
        <v>2.72</v>
      </c>
      <c r="I829" s="200"/>
      <c r="J829" s="195"/>
      <c r="K829" s="195"/>
      <c r="L829" s="201"/>
      <c r="M829" s="202"/>
      <c r="N829" s="203"/>
      <c r="O829" s="203"/>
      <c r="P829" s="203"/>
      <c r="Q829" s="203"/>
      <c r="R829" s="203"/>
      <c r="S829" s="203"/>
      <c r="T829" s="204"/>
      <c r="AT829" s="205" t="s">
        <v>156</v>
      </c>
      <c r="AU829" s="205" t="s">
        <v>87</v>
      </c>
      <c r="AV829" s="13" t="s">
        <v>87</v>
      </c>
      <c r="AW829" s="13" t="s">
        <v>37</v>
      </c>
      <c r="AX829" s="13" t="s">
        <v>77</v>
      </c>
      <c r="AY829" s="205" t="s">
        <v>144</v>
      </c>
    </row>
    <row r="830" spans="1:65" s="13" customFormat="1">
      <c r="B830" s="194"/>
      <c r="C830" s="195"/>
      <c r="D830" s="196" t="s">
        <v>156</v>
      </c>
      <c r="E830" s="197" t="s">
        <v>19</v>
      </c>
      <c r="F830" s="198" t="s">
        <v>700</v>
      </c>
      <c r="G830" s="195"/>
      <c r="H830" s="199">
        <v>2.6</v>
      </c>
      <c r="I830" s="200"/>
      <c r="J830" s="195"/>
      <c r="K830" s="195"/>
      <c r="L830" s="201"/>
      <c r="M830" s="202"/>
      <c r="N830" s="203"/>
      <c r="O830" s="203"/>
      <c r="P830" s="203"/>
      <c r="Q830" s="203"/>
      <c r="R830" s="203"/>
      <c r="S830" s="203"/>
      <c r="T830" s="204"/>
      <c r="AT830" s="205" t="s">
        <v>156</v>
      </c>
      <c r="AU830" s="205" t="s">
        <v>87</v>
      </c>
      <c r="AV830" s="13" t="s">
        <v>87</v>
      </c>
      <c r="AW830" s="13" t="s">
        <v>37</v>
      </c>
      <c r="AX830" s="13" t="s">
        <v>77</v>
      </c>
      <c r="AY830" s="205" t="s">
        <v>144</v>
      </c>
    </row>
    <row r="831" spans="1:65" s="13" customFormat="1">
      <c r="B831" s="194"/>
      <c r="C831" s="195"/>
      <c r="D831" s="196" t="s">
        <v>156</v>
      </c>
      <c r="E831" s="197" t="s">
        <v>19</v>
      </c>
      <c r="F831" s="198" t="s">
        <v>703</v>
      </c>
      <c r="G831" s="195"/>
      <c r="H831" s="199">
        <v>2.58</v>
      </c>
      <c r="I831" s="200"/>
      <c r="J831" s="195"/>
      <c r="K831" s="195"/>
      <c r="L831" s="201"/>
      <c r="M831" s="202"/>
      <c r="N831" s="203"/>
      <c r="O831" s="203"/>
      <c r="P831" s="203"/>
      <c r="Q831" s="203"/>
      <c r="R831" s="203"/>
      <c r="S831" s="203"/>
      <c r="T831" s="204"/>
      <c r="AT831" s="205" t="s">
        <v>156</v>
      </c>
      <c r="AU831" s="205" t="s">
        <v>87</v>
      </c>
      <c r="AV831" s="13" t="s">
        <v>87</v>
      </c>
      <c r="AW831" s="13" t="s">
        <v>37</v>
      </c>
      <c r="AX831" s="13" t="s">
        <v>77</v>
      </c>
      <c r="AY831" s="205" t="s">
        <v>144</v>
      </c>
    </row>
    <row r="832" spans="1:65" s="13" customFormat="1">
      <c r="B832" s="194"/>
      <c r="C832" s="195"/>
      <c r="D832" s="196" t="s">
        <v>156</v>
      </c>
      <c r="E832" s="197" t="s">
        <v>19</v>
      </c>
      <c r="F832" s="198" t="s">
        <v>706</v>
      </c>
      <c r="G832" s="195"/>
      <c r="H832" s="199">
        <v>2.69</v>
      </c>
      <c r="I832" s="200"/>
      <c r="J832" s="195"/>
      <c r="K832" s="195"/>
      <c r="L832" s="201"/>
      <c r="M832" s="202"/>
      <c r="N832" s="203"/>
      <c r="O832" s="203"/>
      <c r="P832" s="203"/>
      <c r="Q832" s="203"/>
      <c r="R832" s="203"/>
      <c r="S832" s="203"/>
      <c r="T832" s="204"/>
      <c r="AT832" s="205" t="s">
        <v>156</v>
      </c>
      <c r="AU832" s="205" t="s">
        <v>87</v>
      </c>
      <c r="AV832" s="13" t="s">
        <v>87</v>
      </c>
      <c r="AW832" s="13" t="s">
        <v>37</v>
      </c>
      <c r="AX832" s="13" t="s">
        <v>77</v>
      </c>
      <c r="AY832" s="205" t="s">
        <v>144</v>
      </c>
    </row>
    <row r="833" spans="1:65" s="13" customFormat="1">
      <c r="B833" s="194"/>
      <c r="C833" s="195"/>
      <c r="D833" s="196" t="s">
        <v>156</v>
      </c>
      <c r="E833" s="197" t="s">
        <v>19</v>
      </c>
      <c r="F833" s="198" t="s">
        <v>709</v>
      </c>
      <c r="G833" s="195"/>
      <c r="H833" s="199">
        <v>2.71</v>
      </c>
      <c r="I833" s="200"/>
      <c r="J833" s="195"/>
      <c r="K833" s="195"/>
      <c r="L833" s="201"/>
      <c r="M833" s="202"/>
      <c r="N833" s="203"/>
      <c r="O833" s="203"/>
      <c r="P833" s="203"/>
      <c r="Q833" s="203"/>
      <c r="R833" s="203"/>
      <c r="S833" s="203"/>
      <c r="T833" s="204"/>
      <c r="AT833" s="205" t="s">
        <v>156</v>
      </c>
      <c r="AU833" s="205" t="s">
        <v>87</v>
      </c>
      <c r="AV833" s="13" t="s">
        <v>87</v>
      </c>
      <c r="AW833" s="13" t="s">
        <v>37</v>
      </c>
      <c r="AX833" s="13" t="s">
        <v>77</v>
      </c>
      <c r="AY833" s="205" t="s">
        <v>144</v>
      </c>
    </row>
    <row r="834" spans="1:65" s="13" customFormat="1">
      <c r="B834" s="194"/>
      <c r="C834" s="195"/>
      <c r="D834" s="196" t="s">
        <v>156</v>
      </c>
      <c r="E834" s="197" t="s">
        <v>19</v>
      </c>
      <c r="F834" s="198" t="s">
        <v>712</v>
      </c>
      <c r="G834" s="195"/>
      <c r="H834" s="199">
        <v>2.73</v>
      </c>
      <c r="I834" s="200"/>
      <c r="J834" s="195"/>
      <c r="K834" s="195"/>
      <c r="L834" s="201"/>
      <c r="M834" s="202"/>
      <c r="N834" s="203"/>
      <c r="O834" s="203"/>
      <c r="P834" s="203"/>
      <c r="Q834" s="203"/>
      <c r="R834" s="203"/>
      <c r="S834" s="203"/>
      <c r="T834" s="204"/>
      <c r="AT834" s="205" t="s">
        <v>156</v>
      </c>
      <c r="AU834" s="205" t="s">
        <v>87</v>
      </c>
      <c r="AV834" s="13" t="s">
        <v>87</v>
      </c>
      <c r="AW834" s="13" t="s">
        <v>37</v>
      </c>
      <c r="AX834" s="13" t="s">
        <v>77</v>
      </c>
      <c r="AY834" s="205" t="s">
        <v>144</v>
      </c>
    </row>
    <row r="835" spans="1:65" s="13" customFormat="1">
      <c r="B835" s="194"/>
      <c r="C835" s="195"/>
      <c r="D835" s="196" t="s">
        <v>156</v>
      </c>
      <c r="E835" s="197" t="s">
        <v>19</v>
      </c>
      <c r="F835" s="198" t="s">
        <v>715</v>
      </c>
      <c r="G835" s="195"/>
      <c r="H835" s="199">
        <v>2.72</v>
      </c>
      <c r="I835" s="200"/>
      <c r="J835" s="195"/>
      <c r="K835" s="195"/>
      <c r="L835" s="201"/>
      <c r="M835" s="202"/>
      <c r="N835" s="203"/>
      <c r="O835" s="203"/>
      <c r="P835" s="203"/>
      <c r="Q835" s="203"/>
      <c r="R835" s="203"/>
      <c r="S835" s="203"/>
      <c r="T835" s="204"/>
      <c r="AT835" s="205" t="s">
        <v>156</v>
      </c>
      <c r="AU835" s="205" t="s">
        <v>87</v>
      </c>
      <c r="AV835" s="13" t="s">
        <v>87</v>
      </c>
      <c r="AW835" s="13" t="s">
        <v>37</v>
      </c>
      <c r="AX835" s="13" t="s">
        <v>77</v>
      </c>
      <c r="AY835" s="205" t="s">
        <v>144</v>
      </c>
    </row>
    <row r="836" spans="1:65" s="13" customFormat="1">
      <c r="B836" s="194"/>
      <c r="C836" s="195"/>
      <c r="D836" s="196" t="s">
        <v>156</v>
      </c>
      <c r="E836" s="197" t="s">
        <v>19</v>
      </c>
      <c r="F836" s="198" t="s">
        <v>718</v>
      </c>
      <c r="G836" s="195"/>
      <c r="H836" s="199">
        <v>2.6</v>
      </c>
      <c r="I836" s="200"/>
      <c r="J836" s="195"/>
      <c r="K836" s="195"/>
      <c r="L836" s="201"/>
      <c r="M836" s="202"/>
      <c r="N836" s="203"/>
      <c r="O836" s="203"/>
      <c r="P836" s="203"/>
      <c r="Q836" s="203"/>
      <c r="R836" s="203"/>
      <c r="S836" s="203"/>
      <c r="T836" s="204"/>
      <c r="AT836" s="205" t="s">
        <v>156</v>
      </c>
      <c r="AU836" s="205" t="s">
        <v>87</v>
      </c>
      <c r="AV836" s="13" t="s">
        <v>87</v>
      </c>
      <c r="AW836" s="13" t="s">
        <v>37</v>
      </c>
      <c r="AX836" s="13" t="s">
        <v>77</v>
      </c>
      <c r="AY836" s="205" t="s">
        <v>144</v>
      </c>
    </row>
    <row r="837" spans="1:65" s="13" customFormat="1">
      <c r="B837" s="194"/>
      <c r="C837" s="195"/>
      <c r="D837" s="196" t="s">
        <v>156</v>
      </c>
      <c r="E837" s="197" t="s">
        <v>19</v>
      </c>
      <c r="F837" s="198" t="s">
        <v>721</v>
      </c>
      <c r="G837" s="195"/>
      <c r="H837" s="199">
        <v>2.58</v>
      </c>
      <c r="I837" s="200"/>
      <c r="J837" s="195"/>
      <c r="K837" s="195"/>
      <c r="L837" s="201"/>
      <c r="M837" s="202"/>
      <c r="N837" s="203"/>
      <c r="O837" s="203"/>
      <c r="P837" s="203"/>
      <c r="Q837" s="203"/>
      <c r="R837" s="203"/>
      <c r="S837" s="203"/>
      <c r="T837" s="204"/>
      <c r="AT837" s="205" t="s">
        <v>156</v>
      </c>
      <c r="AU837" s="205" t="s">
        <v>87</v>
      </c>
      <c r="AV837" s="13" t="s">
        <v>87</v>
      </c>
      <c r="AW837" s="13" t="s">
        <v>37</v>
      </c>
      <c r="AX837" s="13" t="s">
        <v>77</v>
      </c>
      <c r="AY837" s="205" t="s">
        <v>144</v>
      </c>
    </row>
    <row r="838" spans="1:65" s="13" customFormat="1">
      <c r="B838" s="194"/>
      <c r="C838" s="195"/>
      <c r="D838" s="196" t="s">
        <v>156</v>
      </c>
      <c r="E838" s="197" t="s">
        <v>19</v>
      </c>
      <c r="F838" s="198" t="s">
        <v>724</v>
      </c>
      <c r="G838" s="195"/>
      <c r="H838" s="199">
        <v>2.4500000000000002</v>
      </c>
      <c r="I838" s="200"/>
      <c r="J838" s="195"/>
      <c r="K838" s="195"/>
      <c r="L838" s="201"/>
      <c r="M838" s="202"/>
      <c r="N838" s="203"/>
      <c r="O838" s="203"/>
      <c r="P838" s="203"/>
      <c r="Q838" s="203"/>
      <c r="R838" s="203"/>
      <c r="S838" s="203"/>
      <c r="T838" s="204"/>
      <c r="AT838" s="205" t="s">
        <v>156</v>
      </c>
      <c r="AU838" s="205" t="s">
        <v>87</v>
      </c>
      <c r="AV838" s="13" t="s">
        <v>87</v>
      </c>
      <c r="AW838" s="13" t="s">
        <v>37</v>
      </c>
      <c r="AX838" s="13" t="s">
        <v>77</v>
      </c>
      <c r="AY838" s="205" t="s">
        <v>144</v>
      </c>
    </row>
    <row r="839" spans="1:65" s="13" customFormat="1">
      <c r="B839" s="194"/>
      <c r="C839" s="195"/>
      <c r="D839" s="196" t="s">
        <v>156</v>
      </c>
      <c r="E839" s="197" t="s">
        <v>19</v>
      </c>
      <c r="F839" s="198" t="s">
        <v>727</v>
      </c>
      <c r="G839" s="195"/>
      <c r="H839" s="199">
        <v>2.71</v>
      </c>
      <c r="I839" s="200"/>
      <c r="J839" s="195"/>
      <c r="K839" s="195"/>
      <c r="L839" s="201"/>
      <c r="M839" s="202"/>
      <c r="N839" s="203"/>
      <c r="O839" s="203"/>
      <c r="P839" s="203"/>
      <c r="Q839" s="203"/>
      <c r="R839" s="203"/>
      <c r="S839" s="203"/>
      <c r="T839" s="204"/>
      <c r="AT839" s="205" t="s">
        <v>156</v>
      </c>
      <c r="AU839" s="205" t="s">
        <v>87</v>
      </c>
      <c r="AV839" s="13" t="s">
        <v>87</v>
      </c>
      <c r="AW839" s="13" t="s">
        <v>37</v>
      </c>
      <c r="AX839" s="13" t="s">
        <v>77</v>
      </c>
      <c r="AY839" s="205" t="s">
        <v>144</v>
      </c>
    </row>
    <row r="840" spans="1:65" s="13" customFormat="1">
      <c r="B840" s="194"/>
      <c r="C840" s="195"/>
      <c r="D840" s="196" t="s">
        <v>156</v>
      </c>
      <c r="E840" s="197" t="s">
        <v>19</v>
      </c>
      <c r="F840" s="198" t="s">
        <v>730</v>
      </c>
      <c r="G840" s="195"/>
      <c r="H840" s="199">
        <v>2.39</v>
      </c>
      <c r="I840" s="200"/>
      <c r="J840" s="195"/>
      <c r="K840" s="195"/>
      <c r="L840" s="201"/>
      <c r="M840" s="202"/>
      <c r="N840" s="203"/>
      <c r="O840" s="203"/>
      <c r="P840" s="203"/>
      <c r="Q840" s="203"/>
      <c r="R840" s="203"/>
      <c r="S840" s="203"/>
      <c r="T840" s="204"/>
      <c r="AT840" s="205" t="s">
        <v>156</v>
      </c>
      <c r="AU840" s="205" t="s">
        <v>87</v>
      </c>
      <c r="AV840" s="13" t="s">
        <v>87</v>
      </c>
      <c r="AW840" s="13" t="s">
        <v>37</v>
      </c>
      <c r="AX840" s="13" t="s">
        <v>77</v>
      </c>
      <c r="AY840" s="205" t="s">
        <v>144</v>
      </c>
    </row>
    <row r="841" spans="1:65" s="13" customFormat="1">
      <c r="B841" s="194"/>
      <c r="C841" s="195"/>
      <c r="D841" s="196" t="s">
        <v>156</v>
      </c>
      <c r="E841" s="197" t="s">
        <v>19</v>
      </c>
      <c r="F841" s="198" t="s">
        <v>733</v>
      </c>
      <c r="G841" s="195"/>
      <c r="H841" s="199">
        <v>2.4300000000000002</v>
      </c>
      <c r="I841" s="200"/>
      <c r="J841" s="195"/>
      <c r="K841" s="195"/>
      <c r="L841" s="201"/>
      <c r="M841" s="202"/>
      <c r="N841" s="203"/>
      <c r="O841" s="203"/>
      <c r="P841" s="203"/>
      <c r="Q841" s="203"/>
      <c r="R841" s="203"/>
      <c r="S841" s="203"/>
      <c r="T841" s="204"/>
      <c r="AT841" s="205" t="s">
        <v>156</v>
      </c>
      <c r="AU841" s="205" t="s">
        <v>87</v>
      </c>
      <c r="AV841" s="13" t="s">
        <v>87</v>
      </c>
      <c r="AW841" s="13" t="s">
        <v>37</v>
      </c>
      <c r="AX841" s="13" t="s">
        <v>77</v>
      </c>
      <c r="AY841" s="205" t="s">
        <v>144</v>
      </c>
    </row>
    <row r="842" spans="1:65" s="14" customFormat="1">
      <c r="B842" s="206"/>
      <c r="C842" s="207"/>
      <c r="D842" s="196" t="s">
        <v>156</v>
      </c>
      <c r="E842" s="208" t="s">
        <v>19</v>
      </c>
      <c r="F842" s="209" t="s">
        <v>158</v>
      </c>
      <c r="G842" s="207"/>
      <c r="H842" s="210">
        <v>36.629999999999995</v>
      </c>
      <c r="I842" s="211"/>
      <c r="J842" s="207"/>
      <c r="K842" s="207"/>
      <c r="L842" s="212"/>
      <c r="M842" s="213"/>
      <c r="N842" s="214"/>
      <c r="O842" s="214"/>
      <c r="P842" s="214"/>
      <c r="Q842" s="214"/>
      <c r="R842" s="214"/>
      <c r="S842" s="214"/>
      <c r="T842" s="215"/>
      <c r="AT842" s="216" t="s">
        <v>156</v>
      </c>
      <c r="AU842" s="216" t="s">
        <v>87</v>
      </c>
      <c r="AV842" s="14" t="s">
        <v>152</v>
      </c>
      <c r="AW842" s="14" t="s">
        <v>37</v>
      </c>
      <c r="AX842" s="14" t="s">
        <v>85</v>
      </c>
      <c r="AY842" s="216" t="s">
        <v>144</v>
      </c>
    </row>
    <row r="843" spans="1:65" s="2" customFormat="1" ht="24.2" customHeight="1">
      <c r="A843" s="37"/>
      <c r="B843" s="38"/>
      <c r="C843" s="176" t="s">
        <v>963</v>
      </c>
      <c r="D843" s="176" t="s">
        <v>147</v>
      </c>
      <c r="E843" s="177" t="s">
        <v>964</v>
      </c>
      <c r="F843" s="178" t="s">
        <v>965</v>
      </c>
      <c r="G843" s="179" t="s">
        <v>252</v>
      </c>
      <c r="H843" s="180">
        <v>81.52</v>
      </c>
      <c r="I843" s="181"/>
      <c r="J843" s="182">
        <f>ROUND(I843*H843,2)</f>
        <v>0</v>
      </c>
      <c r="K843" s="178" t="s">
        <v>151</v>
      </c>
      <c r="L843" s="42"/>
      <c r="M843" s="183" t="s">
        <v>19</v>
      </c>
      <c r="N843" s="184" t="s">
        <v>48</v>
      </c>
      <c r="O843" s="67"/>
      <c r="P843" s="185">
        <f>O843*H843</f>
        <v>0</v>
      </c>
      <c r="Q843" s="185">
        <v>1.42E-3</v>
      </c>
      <c r="R843" s="185">
        <f>Q843*H843</f>
        <v>0.1157584</v>
      </c>
      <c r="S843" s="185">
        <v>0</v>
      </c>
      <c r="T843" s="186">
        <f>S843*H843</f>
        <v>0</v>
      </c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R843" s="187" t="s">
        <v>296</v>
      </c>
      <c r="AT843" s="187" t="s">
        <v>147</v>
      </c>
      <c r="AU843" s="187" t="s">
        <v>87</v>
      </c>
      <c r="AY843" s="20" t="s">
        <v>144</v>
      </c>
      <c r="BE843" s="188">
        <f>IF(N843="základní",J843,0)</f>
        <v>0</v>
      </c>
      <c r="BF843" s="188">
        <f>IF(N843="snížená",J843,0)</f>
        <v>0</v>
      </c>
      <c r="BG843" s="188">
        <f>IF(N843="zákl. přenesená",J843,0)</f>
        <v>0</v>
      </c>
      <c r="BH843" s="188">
        <f>IF(N843="sníž. přenesená",J843,0)</f>
        <v>0</v>
      </c>
      <c r="BI843" s="188">
        <f>IF(N843="nulová",J843,0)</f>
        <v>0</v>
      </c>
      <c r="BJ843" s="20" t="s">
        <v>85</v>
      </c>
      <c r="BK843" s="188">
        <f>ROUND(I843*H843,2)</f>
        <v>0</v>
      </c>
      <c r="BL843" s="20" t="s">
        <v>296</v>
      </c>
      <c r="BM843" s="187" t="s">
        <v>966</v>
      </c>
    </row>
    <row r="844" spans="1:65" s="2" customFormat="1">
      <c r="A844" s="37"/>
      <c r="B844" s="38"/>
      <c r="C844" s="39"/>
      <c r="D844" s="189" t="s">
        <v>154</v>
      </c>
      <c r="E844" s="39"/>
      <c r="F844" s="190" t="s">
        <v>967</v>
      </c>
      <c r="G844" s="39"/>
      <c r="H844" s="39"/>
      <c r="I844" s="191"/>
      <c r="J844" s="39"/>
      <c r="K844" s="39"/>
      <c r="L844" s="42"/>
      <c r="M844" s="192"/>
      <c r="N844" s="193"/>
      <c r="O844" s="67"/>
      <c r="P844" s="67"/>
      <c r="Q844" s="67"/>
      <c r="R844" s="67"/>
      <c r="S844" s="67"/>
      <c r="T844" s="68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T844" s="20" t="s">
        <v>154</v>
      </c>
      <c r="AU844" s="20" t="s">
        <v>87</v>
      </c>
    </row>
    <row r="845" spans="1:65" s="15" customFormat="1">
      <c r="B845" s="217"/>
      <c r="C845" s="218"/>
      <c r="D845" s="196" t="s">
        <v>156</v>
      </c>
      <c r="E845" s="219" t="s">
        <v>19</v>
      </c>
      <c r="F845" s="220" t="s">
        <v>942</v>
      </c>
      <c r="G845" s="218"/>
      <c r="H845" s="219" t="s">
        <v>19</v>
      </c>
      <c r="I845" s="221"/>
      <c r="J845" s="218"/>
      <c r="K845" s="218"/>
      <c r="L845" s="222"/>
      <c r="M845" s="223"/>
      <c r="N845" s="224"/>
      <c r="O845" s="224"/>
      <c r="P845" s="224"/>
      <c r="Q845" s="224"/>
      <c r="R845" s="224"/>
      <c r="S845" s="224"/>
      <c r="T845" s="225"/>
      <c r="AT845" s="226" t="s">
        <v>156</v>
      </c>
      <c r="AU845" s="226" t="s">
        <v>87</v>
      </c>
      <c r="AV845" s="15" t="s">
        <v>85</v>
      </c>
      <c r="AW845" s="15" t="s">
        <v>37</v>
      </c>
      <c r="AX845" s="15" t="s">
        <v>77</v>
      </c>
      <c r="AY845" s="226" t="s">
        <v>144</v>
      </c>
    </row>
    <row r="846" spans="1:65" s="13" customFormat="1">
      <c r="B846" s="194"/>
      <c r="C846" s="195"/>
      <c r="D846" s="196" t="s">
        <v>156</v>
      </c>
      <c r="E846" s="197" t="s">
        <v>19</v>
      </c>
      <c r="F846" s="198" t="s">
        <v>968</v>
      </c>
      <c r="G846" s="195"/>
      <c r="H846" s="199">
        <v>5.88</v>
      </c>
      <c r="I846" s="200"/>
      <c r="J846" s="195"/>
      <c r="K846" s="195"/>
      <c r="L846" s="201"/>
      <c r="M846" s="202"/>
      <c r="N846" s="203"/>
      <c r="O846" s="203"/>
      <c r="P846" s="203"/>
      <c r="Q846" s="203"/>
      <c r="R846" s="203"/>
      <c r="S846" s="203"/>
      <c r="T846" s="204"/>
      <c r="AT846" s="205" t="s">
        <v>156</v>
      </c>
      <c r="AU846" s="205" t="s">
        <v>87</v>
      </c>
      <c r="AV846" s="13" t="s">
        <v>87</v>
      </c>
      <c r="AW846" s="13" t="s">
        <v>37</v>
      </c>
      <c r="AX846" s="13" t="s">
        <v>77</v>
      </c>
      <c r="AY846" s="205" t="s">
        <v>144</v>
      </c>
    </row>
    <row r="847" spans="1:65" s="13" customFormat="1">
      <c r="B847" s="194"/>
      <c r="C847" s="195"/>
      <c r="D847" s="196" t="s">
        <v>156</v>
      </c>
      <c r="E847" s="197" t="s">
        <v>19</v>
      </c>
      <c r="F847" s="198" t="s">
        <v>969</v>
      </c>
      <c r="G847" s="195"/>
      <c r="H847" s="199">
        <v>5.88</v>
      </c>
      <c r="I847" s="200"/>
      <c r="J847" s="195"/>
      <c r="K847" s="195"/>
      <c r="L847" s="201"/>
      <c r="M847" s="202"/>
      <c r="N847" s="203"/>
      <c r="O847" s="203"/>
      <c r="P847" s="203"/>
      <c r="Q847" s="203"/>
      <c r="R847" s="203"/>
      <c r="S847" s="203"/>
      <c r="T847" s="204"/>
      <c r="AT847" s="205" t="s">
        <v>156</v>
      </c>
      <c r="AU847" s="205" t="s">
        <v>87</v>
      </c>
      <c r="AV847" s="13" t="s">
        <v>87</v>
      </c>
      <c r="AW847" s="13" t="s">
        <v>37</v>
      </c>
      <c r="AX847" s="13" t="s">
        <v>77</v>
      </c>
      <c r="AY847" s="205" t="s">
        <v>144</v>
      </c>
    </row>
    <row r="848" spans="1:65" s="13" customFormat="1">
      <c r="B848" s="194"/>
      <c r="C848" s="195"/>
      <c r="D848" s="196" t="s">
        <v>156</v>
      </c>
      <c r="E848" s="197" t="s">
        <v>19</v>
      </c>
      <c r="F848" s="198" t="s">
        <v>970</v>
      </c>
      <c r="G848" s="195"/>
      <c r="H848" s="199">
        <v>5.71</v>
      </c>
      <c r="I848" s="200"/>
      <c r="J848" s="195"/>
      <c r="K848" s="195"/>
      <c r="L848" s="201"/>
      <c r="M848" s="202"/>
      <c r="N848" s="203"/>
      <c r="O848" s="203"/>
      <c r="P848" s="203"/>
      <c r="Q848" s="203"/>
      <c r="R848" s="203"/>
      <c r="S848" s="203"/>
      <c r="T848" s="204"/>
      <c r="AT848" s="205" t="s">
        <v>156</v>
      </c>
      <c r="AU848" s="205" t="s">
        <v>87</v>
      </c>
      <c r="AV848" s="13" t="s">
        <v>87</v>
      </c>
      <c r="AW848" s="13" t="s">
        <v>37</v>
      </c>
      <c r="AX848" s="13" t="s">
        <v>77</v>
      </c>
      <c r="AY848" s="205" t="s">
        <v>144</v>
      </c>
    </row>
    <row r="849" spans="1:65" s="13" customFormat="1">
      <c r="B849" s="194"/>
      <c r="C849" s="195"/>
      <c r="D849" s="196" t="s">
        <v>156</v>
      </c>
      <c r="E849" s="197" t="s">
        <v>19</v>
      </c>
      <c r="F849" s="198" t="s">
        <v>971</v>
      </c>
      <c r="G849" s="195"/>
      <c r="H849" s="199">
        <v>5.68</v>
      </c>
      <c r="I849" s="200"/>
      <c r="J849" s="195"/>
      <c r="K849" s="195"/>
      <c r="L849" s="201"/>
      <c r="M849" s="202"/>
      <c r="N849" s="203"/>
      <c r="O849" s="203"/>
      <c r="P849" s="203"/>
      <c r="Q849" s="203"/>
      <c r="R849" s="203"/>
      <c r="S849" s="203"/>
      <c r="T849" s="204"/>
      <c r="AT849" s="205" t="s">
        <v>156</v>
      </c>
      <c r="AU849" s="205" t="s">
        <v>87</v>
      </c>
      <c r="AV849" s="13" t="s">
        <v>87</v>
      </c>
      <c r="AW849" s="13" t="s">
        <v>37</v>
      </c>
      <c r="AX849" s="13" t="s">
        <v>77</v>
      </c>
      <c r="AY849" s="205" t="s">
        <v>144</v>
      </c>
    </row>
    <row r="850" spans="1:65" s="13" customFormat="1">
      <c r="B850" s="194"/>
      <c r="C850" s="195"/>
      <c r="D850" s="196" t="s">
        <v>156</v>
      </c>
      <c r="E850" s="197" t="s">
        <v>19</v>
      </c>
      <c r="F850" s="198" t="s">
        <v>972</v>
      </c>
      <c r="G850" s="195"/>
      <c r="H850" s="199">
        <v>5.84</v>
      </c>
      <c r="I850" s="200"/>
      <c r="J850" s="195"/>
      <c r="K850" s="195"/>
      <c r="L850" s="201"/>
      <c r="M850" s="202"/>
      <c r="N850" s="203"/>
      <c r="O850" s="203"/>
      <c r="P850" s="203"/>
      <c r="Q850" s="203"/>
      <c r="R850" s="203"/>
      <c r="S850" s="203"/>
      <c r="T850" s="204"/>
      <c r="AT850" s="205" t="s">
        <v>156</v>
      </c>
      <c r="AU850" s="205" t="s">
        <v>87</v>
      </c>
      <c r="AV850" s="13" t="s">
        <v>87</v>
      </c>
      <c r="AW850" s="13" t="s">
        <v>37</v>
      </c>
      <c r="AX850" s="13" t="s">
        <v>77</v>
      </c>
      <c r="AY850" s="205" t="s">
        <v>144</v>
      </c>
    </row>
    <row r="851" spans="1:65" s="13" customFormat="1">
      <c r="B851" s="194"/>
      <c r="C851" s="195"/>
      <c r="D851" s="196" t="s">
        <v>156</v>
      </c>
      <c r="E851" s="197" t="s">
        <v>19</v>
      </c>
      <c r="F851" s="198" t="s">
        <v>973</v>
      </c>
      <c r="G851" s="195"/>
      <c r="H851" s="199">
        <v>5.87</v>
      </c>
      <c r="I851" s="200"/>
      <c r="J851" s="195"/>
      <c r="K851" s="195"/>
      <c r="L851" s="201"/>
      <c r="M851" s="202"/>
      <c r="N851" s="203"/>
      <c r="O851" s="203"/>
      <c r="P851" s="203"/>
      <c r="Q851" s="203"/>
      <c r="R851" s="203"/>
      <c r="S851" s="203"/>
      <c r="T851" s="204"/>
      <c r="AT851" s="205" t="s">
        <v>156</v>
      </c>
      <c r="AU851" s="205" t="s">
        <v>87</v>
      </c>
      <c r="AV851" s="13" t="s">
        <v>87</v>
      </c>
      <c r="AW851" s="13" t="s">
        <v>37</v>
      </c>
      <c r="AX851" s="13" t="s">
        <v>77</v>
      </c>
      <c r="AY851" s="205" t="s">
        <v>144</v>
      </c>
    </row>
    <row r="852" spans="1:65" s="13" customFormat="1">
      <c r="B852" s="194"/>
      <c r="C852" s="195"/>
      <c r="D852" s="196" t="s">
        <v>156</v>
      </c>
      <c r="E852" s="197" t="s">
        <v>19</v>
      </c>
      <c r="F852" s="198" t="s">
        <v>974</v>
      </c>
      <c r="G852" s="195"/>
      <c r="H852" s="199">
        <v>5.9</v>
      </c>
      <c r="I852" s="200"/>
      <c r="J852" s="195"/>
      <c r="K852" s="195"/>
      <c r="L852" s="201"/>
      <c r="M852" s="202"/>
      <c r="N852" s="203"/>
      <c r="O852" s="203"/>
      <c r="P852" s="203"/>
      <c r="Q852" s="203"/>
      <c r="R852" s="203"/>
      <c r="S852" s="203"/>
      <c r="T852" s="204"/>
      <c r="AT852" s="205" t="s">
        <v>156</v>
      </c>
      <c r="AU852" s="205" t="s">
        <v>87</v>
      </c>
      <c r="AV852" s="13" t="s">
        <v>87</v>
      </c>
      <c r="AW852" s="13" t="s">
        <v>37</v>
      </c>
      <c r="AX852" s="13" t="s">
        <v>77</v>
      </c>
      <c r="AY852" s="205" t="s">
        <v>144</v>
      </c>
    </row>
    <row r="853" spans="1:65" s="13" customFormat="1">
      <c r="B853" s="194"/>
      <c r="C853" s="195"/>
      <c r="D853" s="196" t="s">
        <v>156</v>
      </c>
      <c r="E853" s="197" t="s">
        <v>19</v>
      </c>
      <c r="F853" s="198" t="s">
        <v>975</v>
      </c>
      <c r="G853" s="195"/>
      <c r="H853" s="199">
        <v>5.88</v>
      </c>
      <c r="I853" s="200"/>
      <c r="J853" s="195"/>
      <c r="K853" s="195"/>
      <c r="L853" s="201"/>
      <c r="M853" s="202"/>
      <c r="N853" s="203"/>
      <c r="O853" s="203"/>
      <c r="P853" s="203"/>
      <c r="Q853" s="203"/>
      <c r="R853" s="203"/>
      <c r="S853" s="203"/>
      <c r="T853" s="204"/>
      <c r="AT853" s="205" t="s">
        <v>156</v>
      </c>
      <c r="AU853" s="205" t="s">
        <v>87</v>
      </c>
      <c r="AV853" s="13" t="s">
        <v>87</v>
      </c>
      <c r="AW853" s="13" t="s">
        <v>37</v>
      </c>
      <c r="AX853" s="13" t="s">
        <v>77</v>
      </c>
      <c r="AY853" s="205" t="s">
        <v>144</v>
      </c>
    </row>
    <row r="854" spans="1:65" s="13" customFormat="1">
      <c r="B854" s="194"/>
      <c r="C854" s="195"/>
      <c r="D854" s="196" t="s">
        <v>156</v>
      </c>
      <c r="E854" s="197" t="s">
        <v>19</v>
      </c>
      <c r="F854" s="198" t="s">
        <v>976</v>
      </c>
      <c r="G854" s="195"/>
      <c r="H854" s="199">
        <v>5.71</v>
      </c>
      <c r="I854" s="200"/>
      <c r="J854" s="195"/>
      <c r="K854" s="195"/>
      <c r="L854" s="201"/>
      <c r="M854" s="202"/>
      <c r="N854" s="203"/>
      <c r="O854" s="203"/>
      <c r="P854" s="203"/>
      <c r="Q854" s="203"/>
      <c r="R854" s="203"/>
      <c r="S854" s="203"/>
      <c r="T854" s="204"/>
      <c r="AT854" s="205" t="s">
        <v>156</v>
      </c>
      <c r="AU854" s="205" t="s">
        <v>87</v>
      </c>
      <c r="AV854" s="13" t="s">
        <v>87</v>
      </c>
      <c r="AW854" s="13" t="s">
        <v>37</v>
      </c>
      <c r="AX854" s="13" t="s">
        <v>77</v>
      </c>
      <c r="AY854" s="205" t="s">
        <v>144</v>
      </c>
    </row>
    <row r="855" spans="1:65" s="13" customFormat="1">
      <c r="B855" s="194"/>
      <c r="C855" s="195"/>
      <c r="D855" s="196" t="s">
        <v>156</v>
      </c>
      <c r="E855" s="197" t="s">
        <v>19</v>
      </c>
      <c r="F855" s="198" t="s">
        <v>977</v>
      </c>
      <c r="G855" s="195"/>
      <c r="H855" s="199">
        <v>5.68</v>
      </c>
      <c r="I855" s="200"/>
      <c r="J855" s="195"/>
      <c r="K855" s="195"/>
      <c r="L855" s="201"/>
      <c r="M855" s="202"/>
      <c r="N855" s="203"/>
      <c r="O855" s="203"/>
      <c r="P855" s="203"/>
      <c r="Q855" s="203"/>
      <c r="R855" s="203"/>
      <c r="S855" s="203"/>
      <c r="T855" s="204"/>
      <c r="AT855" s="205" t="s">
        <v>156</v>
      </c>
      <c r="AU855" s="205" t="s">
        <v>87</v>
      </c>
      <c r="AV855" s="13" t="s">
        <v>87</v>
      </c>
      <c r="AW855" s="13" t="s">
        <v>37</v>
      </c>
      <c r="AX855" s="13" t="s">
        <v>77</v>
      </c>
      <c r="AY855" s="205" t="s">
        <v>144</v>
      </c>
    </row>
    <row r="856" spans="1:65" s="13" customFormat="1">
      <c r="B856" s="194"/>
      <c r="C856" s="195"/>
      <c r="D856" s="196" t="s">
        <v>156</v>
      </c>
      <c r="E856" s="197" t="s">
        <v>19</v>
      </c>
      <c r="F856" s="198" t="s">
        <v>978</v>
      </c>
      <c r="G856" s="195"/>
      <c r="H856" s="199">
        <v>5.9</v>
      </c>
      <c r="I856" s="200"/>
      <c r="J856" s="195"/>
      <c r="K856" s="195"/>
      <c r="L856" s="201"/>
      <c r="M856" s="202"/>
      <c r="N856" s="203"/>
      <c r="O856" s="203"/>
      <c r="P856" s="203"/>
      <c r="Q856" s="203"/>
      <c r="R856" s="203"/>
      <c r="S856" s="203"/>
      <c r="T856" s="204"/>
      <c r="AT856" s="205" t="s">
        <v>156</v>
      </c>
      <c r="AU856" s="205" t="s">
        <v>87</v>
      </c>
      <c r="AV856" s="13" t="s">
        <v>87</v>
      </c>
      <c r="AW856" s="13" t="s">
        <v>37</v>
      </c>
      <c r="AX856" s="13" t="s">
        <v>77</v>
      </c>
      <c r="AY856" s="205" t="s">
        <v>144</v>
      </c>
    </row>
    <row r="857" spans="1:65" s="13" customFormat="1">
      <c r="B857" s="194"/>
      <c r="C857" s="195"/>
      <c r="D857" s="196" t="s">
        <v>156</v>
      </c>
      <c r="E857" s="197" t="s">
        <v>19</v>
      </c>
      <c r="F857" s="198" t="s">
        <v>979</v>
      </c>
      <c r="G857" s="195"/>
      <c r="H857" s="199">
        <v>5.87</v>
      </c>
      <c r="I857" s="200"/>
      <c r="J857" s="195"/>
      <c r="K857" s="195"/>
      <c r="L857" s="201"/>
      <c r="M857" s="202"/>
      <c r="N857" s="203"/>
      <c r="O857" s="203"/>
      <c r="P857" s="203"/>
      <c r="Q857" s="203"/>
      <c r="R857" s="203"/>
      <c r="S857" s="203"/>
      <c r="T857" s="204"/>
      <c r="AT857" s="205" t="s">
        <v>156</v>
      </c>
      <c r="AU857" s="205" t="s">
        <v>87</v>
      </c>
      <c r="AV857" s="13" t="s">
        <v>87</v>
      </c>
      <c r="AW857" s="13" t="s">
        <v>37</v>
      </c>
      <c r="AX857" s="13" t="s">
        <v>77</v>
      </c>
      <c r="AY857" s="205" t="s">
        <v>144</v>
      </c>
    </row>
    <row r="858" spans="1:65" s="13" customFormat="1">
      <c r="B858" s="194"/>
      <c r="C858" s="195"/>
      <c r="D858" s="196" t="s">
        <v>156</v>
      </c>
      <c r="E858" s="197" t="s">
        <v>19</v>
      </c>
      <c r="F858" s="198" t="s">
        <v>980</v>
      </c>
      <c r="G858" s="195"/>
      <c r="H858" s="199">
        <v>5.84</v>
      </c>
      <c r="I858" s="200"/>
      <c r="J858" s="195"/>
      <c r="K858" s="195"/>
      <c r="L858" s="201"/>
      <c r="M858" s="202"/>
      <c r="N858" s="203"/>
      <c r="O858" s="203"/>
      <c r="P858" s="203"/>
      <c r="Q858" s="203"/>
      <c r="R858" s="203"/>
      <c r="S858" s="203"/>
      <c r="T858" s="204"/>
      <c r="AT858" s="205" t="s">
        <v>156</v>
      </c>
      <c r="AU858" s="205" t="s">
        <v>87</v>
      </c>
      <c r="AV858" s="13" t="s">
        <v>87</v>
      </c>
      <c r="AW858" s="13" t="s">
        <v>37</v>
      </c>
      <c r="AX858" s="13" t="s">
        <v>77</v>
      </c>
      <c r="AY858" s="205" t="s">
        <v>144</v>
      </c>
    </row>
    <row r="859" spans="1:65" s="13" customFormat="1">
      <c r="B859" s="194"/>
      <c r="C859" s="195"/>
      <c r="D859" s="196" t="s">
        <v>156</v>
      </c>
      <c r="E859" s="197" t="s">
        <v>19</v>
      </c>
      <c r="F859" s="198" t="s">
        <v>981</v>
      </c>
      <c r="G859" s="195"/>
      <c r="H859" s="199">
        <v>5.88</v>
      </c>
      <c r="I859" s="200"/>
      <c r="J859" s="195"/>
      <c r="K859" s="195"/>
      <c r="L859" s="201"/>
      <c r="M859" s="202"/>
      <c r="N859" s="203"/>
      <c r="O859" s="203"/>
      <c r="P859" s="203"/>
      <c r="Q859" s="203"/>
      <c r="R859" s="203"/>
      <c r="S859" s="203"/>
      <c r="T859" s="204"/>
      <c r="AT859" s="205" t="s">
        <v>156</v>
      </c>
      <c r="AU859" s="205" t="s">
        <v>87</v>
      </c>
      <c r="AV859" s="13" t="s">
        <v>87</v>
      </c>
      <c r="AW859" s="13" t="s">
        <v>37</v>
      </c>
      <c r="AX859" s="13" t="s">
        <v>77</v>
      </c>
      <c r="AY859" s="205" t="s">
        <v>144</v>
      </c>
    </row>
    <row r="860" spans="1:65" s="14" customFormat="1">
      <c r="B860" s="206"/>
      <c r="C860" s="207"/>
      <c r="D860" s="196" t="s">
        <v>156</v>
      </c>
      <c r="E860" s="208" t="s">
        <v>19</v>
      </c>
      <c r="F860" s="209" t="s">
        <v>158</v>
      </c>
      <c r="G860" s="207"/>
      <c r="H860" s="210">
        <v>81.52</v>
      </c>
      <c r="I860" s="211"/>
      <c r="J860" s="207"/>
      <c r="K860" s="207"/>
      <c r="L860" s="212"/>
      <c r="M860" s="213"/>
      <c r="N860" s="214"/>
      <c r="O860" s="214"/>
      <c r="P860" s="214"/>
      <c r="Q860" s="214"/>
      <c r="R860" s="214"/>
      <c r="S860" s="214"/>
      <c r="T860" s="215"/>
      <c r="AT860" s="216" t="s">
        <v>156</v>
      </c>
      <c r="AU860" s="216" t="s">
        <v>87</v>
      </c>
      <c r="AV860" s="14" t="s">
        <v>152</v>
      </c>
      <c r="AW860" s="14" t="s">
        <v>37</v>
      </c>
      <c r="AX860" s="14" t="s">
        <v>85</v>
      </c>
      <c r="AY860" s="216" t="s">
        <v>144</v>
      </c>
    </row>
    <row r="861" spans="1:65" s="2" customFormat="1" ht="24.2" customHeight="1">
      <c r="A861" s="37"/>
      <c r="B861" s="38"/>
      <c r="C861" s="176" t="s">
        <v>982</v>
      </c>
      <c r="D861" s="176" t="s">
        <v>147</v>
      </c>
      <c r="E861" s="177" t="s">
        <v>983</v>
      </c>
      <c r="F861" s="178" t="s">
        <v>984</v>
      </c>
      <c r="G861" s="179" t="s">
        <v>374</v>
      </c>
      <c r="H861" s="180">
        <v>59</v>
      </c>
      <c r="I861" s="181"/>
      <c r="J861" s="182">
        <f>ROUND(I861*H861,2)</f>
        <v>0</v>
      </c>
      <c r="K861" s="178" t="s">
        <v>151</v>
      </c>
      <c r="L861" s="42"/>
      <c r="M861" s="183" t="s">
        <v>19</v>
      </c>
      <c r="N861" s="184" t="s">
        <v>48</v>
      </c>
      <c r="O861" s="67"/>
      <c r="P861" s="185">
        <f>O861*H861</f>
        <v>0</v>
      </c>
      <c r="Q861" s="185">
        <v>2.1000000000000001E-4</v>
      </c>
      <c r="R861" s="185">
        <f>Q861*H861</f>
        <v>1.239E-2</v>
      </c>
      <c r="S861" s="185">
        <v>0</v>
      </c>
      <c r="T861" s="186">
        <f>S861*H861</f>
        <v>0</v>
      </c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R861" s="187" t="s">
        <v>296</v>
      </c>
      <c r="AT861" s="187" t="s">
        <v>147</v>
      </c>
      <c r="AU861" s="187" t="s">
        <v>87</v>
      </c>
      <c r="AY861" s="20" t="s">
        <v>144</v>
      </c>
      <c r="BE861" s="188">
        <f>IF(N861="základní",J861,0)</f>
        <v>0</v>
      </c>
      <c r="BF861" s="188">
        <f>IF(N861="snížená",J861,0)</f>
        <v>0</v>
      </c>
      <c r="BG861" s="188">
        <f>IF(N861="zákl. přenesená",J861,0)</f>
        <v>0</v>
      </c>
      <c r="BH861" s="188">
        <f>IF(N861="sníž. přenesená",J861,0)</f>
        <v>0</v>
      </c>
      <c r="BI861" s="188">
        <f>IF(N861="nulová",J861,0)</f>
        <v>0</v>
      </c>
      <c r="BJ861" s="20" t="s">
        <v>85</v>
      </c>
      <c r="BK861" s="188">
        <f>ROUND(I861*H861,2)</f>
        <v>0</v>
      </c>
      <c r="BL861" s="20" t="s">
        <v>296</v>
      </c>
      <c r="BM861" s="187" t="s">
        <v>985</v>
      </c>
    </row>
    <row r="862" spans="1:65" s="2" customFormat="1">
      <c r="A862" s="37"/>
      <c r="B862" s="38"/>
      <c r="C862" s="39"/>
      <c r="D862" s="189" t="s">
        <v>154</v>
      </c>
      <c r="E862" s="39"/>
      <c r="F862" s="190" t="s">
        <v>986</v>
      </c>
      <c r="G862" s="39"/>
      <c r="H862" s="39"/>
      <c r="I862" s="191"/>
      <c r="J862" s="39"/>
      <c r="K862" s="39"/>
      <c r="L862" s="42"/>
      <c r="M862" s="192"/>
      <c r="N862" s="193"/>
      <c r="O862" s="67"/>
      <c r="P862" s="67"/>
      <c r="Q862" s="67"/>
      <c r="R862" s="67"/>
      <c r="S862" s="67"/>
      <c r="T862" s="68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T862" s="20" t="s">
        <v>154</v>
      </c>
      <c r="AU862" s="20" t="s">
        <v>87</v>
      </c>
    </row>
    <row r="863" spans="1:65" s="15" customFormat="1">
      <c r="B863" s="217"/>
      <c r="C863" s="218"/>
      <c r="D863" s="196" t="s">
        <v>156</v>
      </c>
      <c r="E863" s="219" t="s">
        <v>19</v>
      </c>
      <c r="F863" s="220" t="s">
        <v>942</v>
      </c>
      <c r="G863" s="218"/>
      <c r="H863" s="219" t="s">
        <v>19</v>
      </c>
      <c r="I863" s="221"/>
      <c r="J863" s="218"/>
      <c r="K863" s="218"/>
      <c r="L863" s="222"/>
      <c r="M863" s="223"/>
      <c r="N863" s="224"/>
      <c r="O863" s="224"/>
      <c r="P863" s="224"/>
      <c r="Q863" s="224"/>
      <c r="R863" s="224"/>
      <c r="S863" s="224"/>
      <c r="T863" s="225"/>
      <c r="AT863" s="226" t="s">
        <v>156</v>
      </c>
      <c r="AU863" s="226" t="s">
        <v>87</v>
      </c>
      <c r="AV863" s="15" t="s">
        <v>85</v>
      </c>
      <c r="AW863" s="15" t="s">
        <v>37</v>
      </c>
      <c r="AX863" s="15" t="s">
        <v>77</v>
      </c>
      <c r="AY863" s="226" t="s">
        <v>144</v>
      </c>
    </row>
    <row r="864" spans="1:65" s="13" customFormat="1">
      <c r="B864" s="194"/>
      <c r="C864" s="195"/>
      <c r="D864" s="196" t="s">
        <v>156</v>
      </c>
      <c r="E864" s="197" t="s">
        <v>19</v>
      </c>
      <c r="F864" s="198" t="s">
        <v>987</v>
      </c>
      <c r="G864" s="195"/>
      <c r="H864" s="199">
        <v>4</v>
      </c>
      <c r="I864" s="200"/>
      <c r="J864" s="195"/>
      <c r="K864" s="195"/>
      <c r="L864" s="201"/>
      <c r="M864" s="202"/>
      <c r="N864" s="203"/>
      <c r="O864" s="203"/>
      <c r="P864" s="203"/>
      <c r="Q864" s="203"/>
      <c r="R864" s="203"/>
      <c r="S864" s="203"/>
      <c r="T864" s="204"/>
      <c r="AT864" s="205" t="s">
        <v>156</v>
      </c>
      <c r="AU864" s="205" t="s">
        <v>87</v>
      </c>
      <c r="AV864" s="13" t="s">
        <v>87</v>
      </c>
      <c r="AW864" s="13" t="s">
        <v>37</v>
      </c>
      <c r="AX864" s="13" t="s">
        <v>77</v>
      </c>
      <c r="AY864" s="205" t="s">
        <v>144</v>
      </c>
    </row>
    <row r="865" spans="1:65" s="13" customFormat="1">
      <c r="B865" s="194"/>
      <c r="C865" s="195"/>
      <c r="D865" s="196" t="s">
        <v>156</v>
      </c>
      <c r="E865" s="197" t="s">
        <v>19</v>
      </c>
      <c r="F865" s="198" t="s">
        <v>988</v>
      </c>
      <c r="G865" s="195"/>
      <c r="H865" s="199">
        <v>4</v>
      </c>
      <c r="I865" s="200"/>
      <c r="J865" s="195"/>
      <c r="K865" s="195"/>
      <c r="L865" s="201"/>
      <c r="M865" s="202"/>
      <c r="N865" s="203"/>
      <c r="O865" s="203"/>
      <c r="P865" s="203"/>
      <c r="Q865" s="203"/>
      <c r="R865" s="203"/>
      <c r="S865" s="203"/>
      <c r="T865" s="204"/>
      <c r="AT865" s="205" t="s">
        <v>156</v>
      </c>
      <c r="AU865" s="205" t="s">
        <v>87</v>
      </c>
      <c r="AV865" s="13" t="s">
        <v>87</v>
      </c>
      <c r="AW865" s="13" t="s">
        <v>37</v>
      </c>
      <c r="AX865" s="13" t="s">
        <v>77</v>
      </c>
      <c r="AY865" s="205" t="s">
        <v>144</v>
      </c>
    </row>
    <row r="866" spans="1:65" s="13" customFormat="1">
      <c r="B866" s="194"/>
      <c r="C866" s="195"/>
      <c r="D866" s="196" t="s">
        <v>156</v>
      </c>
      <c r="E866" s="197" t="s">
        <v>19</v>
      </c>
      <c r="F866" s="198" t="s">
        <v>989</v>
      </c>
      <c r="G866" s="195"/>
      <c r="H866" s="199">
        <v>4</v>
      </c>
      <c r="I866" s="200"/>
      <c r="J866" s="195"/>
      <c r="K866" s="195"/>
      <c r="L866" s="201"/>
      <c r="M866" s="202"/>
      <c r="N866" s="203"/>
      <c r="O866" s="203"/>
      <c r="P866" s="203"/>
      <c r="Q866" s="203"/>
      <c r="R866" s="203"/>
      <c r="S866" s="203"/>
      <c r="T866" s="204"/>
      <c r="AT866" s="205" t="s">
        <v>156</v>
      </c>
      <c r="AU866" s="205" t="s">
        <v>87</v>
      </c>
      <c r="AV866" s="13" t="s">
        <v>87</v>
      </c>
      <c r="AW866" s="13" t="s">
        <v>37</v>
      </c>
      <c r="AX866" s="13" t="s">
        <v>77</v>
      </c>
      <c r="AY866" s="205" t="s">
        <v>144</v>
      </c>
    </row>
    <row r="867" spans="1:65" s="13" customFormat="1">
      <c r="B867" s="194"/>
      <c r="C867" s="195"/>
      <c r="D867" s="196" t="s">
        <v>156</v>
      </c>
      <c r="E867" s="197" t="s">
        <v>19</v>
      </c>
      <c r="F867" s="198" t="s">
        <v>990</v>
      </c>
      <c r="G867" s="195"/>
      <c r="H867" s="199">
        <v>4</v>
      </c>
      <c r="I867" s="200"/>
      <c r="J867" s="195"/>
      <c r="K867" s="195"/>
      <c r="L867" s="201"/>
      <c r="M867" s="202"/>
      <c r="N867" s="203"/>
      <c r="O867" s="203"/>
      <c r="P867" s="203"/>
      <c r="Q867" s="203"/>
      <c r="R867" s="203"/>
      <c r="S867" s="203"/>
      <c r="T867" s="204"/>
      <c r="AT867" s="205" t="s">
        <v>156</v>
      </c>
      <c r="AU867" s="205" t="s">
        <v>87</v>
      </c>
      <c r="AV867" s="13" t="s">
        <v>87</v>
      </c>
      <c r="AW867" s="13" t="s">
        <v>37</v>
      </c>
      <c r="AX867" s="13" t="s">
        <v>77</v>
      </c>
      <c r="AY867" s="205" t="s">
        <v>144</v>
      </c>
    </row>
    <row r="868" spans="1:65" s="13" customFormat="1">
      <c r="B868" s="194"/>
      <c r="C868" s="195"/>
      <c r="D868" s="196" t="s">
        <v>156</v>
      </c>
      <c r="E868" s="197" t="s">
        <v>19</v>
      </c>
      <c r="F868" s="198" t="s">
        <v>991</v>
      </c>
      <c r="G868" s="195"/>
      <c r="H868" s="199">
        <v>4</v>
      </c>
      <c r="I868" s="200"/>
      <c r="J868" s="195"/>
      <c r="K868" s="195"/>
      <c r="L868" s="201"/>
      <c r="M868" s="202"/>
      <c r="N868" s="203"/>
      <c r="O868" s="203"/>
      <c r="P868" s="203"/>
      <c r="Q868" s="203"/>
      <c r="R868" s="203"/>
      <c r="S868" s="203"/>
      <c r="T868" s="204"/>
      <c r="AT868" s="205" t="s">
        <v>156</v>
      </c>
      <c r="AU868" s="205" t="s">
        <v>87</v>
      </c>
      <c r="AV868" s="13" t="s">
        <v>87</v>
      </c>
      <c r="AW868" s="13" t="s">
        <v>37</v>
      </c>
      <c r="AX868" s="13" t="s">
        <v>77</v>
      </c>
      <c r="AY868" s="205" t="s">
        <v>144</v>
      </c>
    </row>
    <row r="869" spans="1:65" s="13" customFormat="1">
      <c r="B869" s="194"/>
      <c r="C869" s="195"/>
      <c r="D869" s="196" t="s">
        <v>156</v>
      </c>
      <c r="E869" s="197" t="s">
        <v>19</v>
      </c>
      <c r="F869" s="198" t="s">
        <v>992</v>
      </c>
      <c r="G869" s="195"/>
      <c r="H869" s="199">
        <v>4</v>
      </c>
      <c r="I869" s="200"/>
      <c r="J869" s="195"/>
      <c r="K869" s="195"/>
      <c r="L869" s="201"/>
      <c r="M869" s="202"/>
      <c r="N869" s="203"/>
      <c r="O869" s="203"/>
      <c r="P869" s="203"/>
      <c r="Q869" s="203"/>
      <c r="R869" s="203"/>
      <c r="S869" s="203"/>
      <c r="T869" s="204"/>
      <c r="AT869" s="205" t="s">
        <v>156</v>
      </c>
      <c r="AU869" s="205" t="s">
        <v>87</v>
      </c>
      <c r="AV869" s="13" t="s">
        <v>87</v>
      </c>
      <c r="AW869" s="13" t="s">
        <v>37</v>
      </c>
      <c r="AX869" s="13" t="s">
        <v>77</v>
      </c>
      <c r="AY869" s="205" t="s">
        <v>144</v>
      </c>
    </row>
    <row r="870" spans="1:65" s="13" customFormat="1">
      <c r="B870" s="194"/>
      <c r="C870" s="195"/>
      <c r="D870" s="196" t="s">
        <v>156</v>
      </c>
      <c r="E870" s="197" t="s">
        <v>19</v>
      </c>
      <c r="F870" s="198" t="s">
        <v>993</v>
      </c>
      <c r="G870" s="195"/>
      <c r="H870" s="199">
        <v>4</v>
      </c>
      <c r="I870" s="200"/>
      <c r="J870" s="195"/>
      <c r="K870" s="195"/>
      <c r="L870" s="201"/>
      <c r="M870" s="202"/>
      <c r="N870" s="203"/>
      <c r="O870" s="203"/>
      <c r="P870" s="203"/>
      <c r="Q870" s="203"/>
      <c r="R870" s="203"/>
      <c r="S870" s="203"/>
      <c r="T870" s="204"/>
      <c r="AT870" s="205" t="s">
        <v>156</v>
      </c>
      <c r="AU870" s="205" t="s">
        <v>87</v>
      </c>
      <c r="AV870" s="13" t="s">
        <v>87</v>
      </c>
      <c r="AW870" s="13" t="s">
        <v>37</v>
      </c>
      <c r="AX870" s="13" t="s">
        <v>77</v>
      </c>
      <c r="AY870" s="205" t="s">
        <v>144</v>
      </c>
    </row>
    <row r="871" spans="1:65" s="13" customFormat="1">
      <c r="B871" s="194"/>
      <c r="C871" s="195"/>
      <c r="D871" s="196" t="s">
        <v>156</v>
      </c>
      <c r="E871" s="197" t="s">
        <v>19</v>
      </c>
      <c r="F871" s="198" t="s">
        <v>994</v>
      </c>
      <c r="G871" s="195"/>
      <c r="H871" s="199">
        <v>4</v>
      </c>
      <c r="I871" s="200"/>
      <c r="J871" s="195"/>
      <c r="K871" s="195"/>
      <c r="L871" s="201"/>
      <c r="M871" s="202"/>
      <c r="N871" s="203"/>
      <c r="O871" s="203"/>
      <c r="P871" s="203"/>
      <c r="Q871" s="203"/>
      <c r="R871" s="203"/>
      <c r="S871" s="203"/>
      <c r="T871" s="204"/>
      <c r="AT871" s="205" t="s">
        <v>156</v>
      </c>
      <c r="AU871" s="205" t="s">
        <v>87</v>
      </c>
      <c r="AV871" s="13" t="s">
        <v>87</v>
      </c>
      <c r="AW871" s="13" t="s">
        <v>37</v>
      </c>
      <c r="AX871" s="13" t="s">
        <v>77</v>
      </c>
      <c r="AY871" s="205" t="s">
        <v>144</v>
      </c>
    </row>
    <row r="872" spans="1:65" s="13" customFormat="1">
      <c r="B872" s="194"/>
      <c r="C872" s="195"/>
      <c r="D872" s="196" t="s">
        <v>156</v>
      </c>
      <c r="E872" s="197" t="s">
        <v>19</v>
      </c>
      <c r="F872" s="198" t="s">
        <v>995</v>
      </c>
      <c r="G872" s="195"/>
      <c r="H872" s="199">
        <v>4</v>
      </c>
      <c r="I872" s="200"/>
      <c r="J872" s="195"/>
      <c r="K872" s="195"/>
      <c r="L872" s="201"/>
      <c r="M872" s="202"/>
      <c r="N872" s="203"/>
      <c r="O872" s="203"/>
      <c r="P872" s="203"/>
      <c r="Q872" s="203"/>
      <c r="R872" s="203"/>
      <c r="S872" s="203"/>
      <c r="T872" s="204"/>
      <c r="AT872" s="205" t="s">
        <v>156</v>
      </c>
      <c r="AU872" s="205" t="s">
        <v>87</v>
      </c>
      <c r="AV872" s="13" t="s">
        <v>87</v>
      </c>
      <c r="AW872" s="13" t="s">
        <v>37</v>
      </c>
      <c r="AX872" s="13" t="s">
        <v>77</v>
      </c>
      <c r="AY872" s="205" t="s">
        <v>144</v>
      </c>
    </row>
    <row r="873" spans="1:65" s="13" customFormat="1">
      <c r="B873" s="194"/>
      <c r="C873" s="195"/>
      <c r="D873" s="196" t="s">
        <v>156</v>
      </c>
      <c r="E873" s="197" t="s">
        <v>19</v>
      </c>
      <c r="F873" s="198" t="s">
        <v>996</v>
      </c>
      <c r="G873" s="195"/>
      <c r="H873" s="199">
        <v>4</v>
      </c>
      <c r="I873" s="200"/>
      <c r="J873" s="195"/>
      <c r="K873" s="195"/>
      <c r="L873" s="201"/>
      <c r="M873" s="202"/>
      <c r="N873" s="203"/>
      <c r="O873" s="203"/>
      <c r="P873" s="203"/>
      <c r="Q873" s="203"/>
      <c r="R873" s="203"/>
      <c r="S873" s="203"/>
      <c r="T873" s="204"/>
      <c r="AT873" s="205" t="s">
        <v>156</v>
      </c>
      <c r="AU873" s="205" t="s">
        <v>87</v>
      </c>
      <c r="AV873" s="13" t="s">
        <v>87</v>
      </c>
      <c r="AW873" s="13" t="s">
        <v>37</v>
      </c>
      <c r="AX873" s="13" t="s">
        <v>77</v>
      </c>
      <c r="AY873" s="205" t="s">
        <v>144</v>
      </c>
    </row>
    <row r="874" spans="1:65" s="13" customFormat="1">
      <c r="B874" s="194"/>
      <c r="C874" s="195"/>
      <c r="D874" s="196" t="s">
        <v>156</v>
      </c>
      <c r="E874" s="197" t="s">
        <v>19</v>
      </c>
      <c r="F874" s="198" t="s">
        <v>997</v>
      </c>
      <c r="G874" s="195"/>
      <c r="H874" s="199">
        <v>5</v>
      </c>
      <c r="I874" s="200"/>
      <c r="J874" s="195"/>
      <c r="K874" s="195"/>
      <c r="L874" s="201"/>
      <c r="M874" s="202"/>
      <c r="N874" s="203"/>
      <c r="O874" s="203"/>
      <c r="P874" s="203"/>
      <c r="Q874" s="203"/>
      <c r="R874" s="203"/>
      <c r="S874" s="203"/>
      <c r="T874" s="204"/>
      <c r="AT874" s="205" t="s">
        <v>156</v>
      </c>
      <c r="AU874" s="205" t="s">
        <v>87</v>
      </c>
      <c r="AV874" s="13" t="s">
        <v>87</v>
      </c>
      <c r="AW874" s="13" t="s">
        <v>37</v>
      </c>
      <c r="AX874" s="13" t="s">
        <v>77</v>
      </c>
      <c r="AY874" s="205" t="s">
        <v>144</v>
      </c>
    </row>
    <row r="875" spans="1:65" s="13" customFormat="1">
      <c r="B875" s="194"/>
      <c r="C875" s="195"/>
      <c r="D875" s="196" t="s">
        <v>156</v>
      </c>
      <c r="E875" s="197" t="s">
        <v>19</v>
      </c>
      <c r="F875" s="198" t="s">
        <v>998</v>
      </c>
      <c r="G875" s="195"/>
      <c r="H875" s="199">
        <v>4</v>
      </c>
      <c r="I875" s="200"/>
      <c r="J875" s="195"/>
      <c r="K875" s="195"/>
      <c r="L875" s="201"/>
      <c r="M875" s="202"/>
      <c r="N875" s="203"/>
      <c r="O875" s="203"/>
      <c r="P875" s="203"/>
      <c r="Q875" s="203"/>
      <c r="R875" s="203"/>
      <c r="S875" s="203"/>
      <c r="T875" s="204"/>
      <c r="AT875" s="205" t="s">
        <v>156</v>
      </c>
      <c r="AU875" s="205" t="s">
        <v>87</v>
      </c>
      <c r="AV875" s="13" t="s">
        <v>87</v>
      </c>
      <c r="AW875" s="13" t="s">
        <v>37</v>
      </c>
      <c r="AX875" s="13" t="s">
        <v>77</v>
      </c>
      <c r="AY875" s="205" t="s">
        <v>144</v>
      </c>
    </row>
    <row r="876" spans="1:65" s="13" customFormat="1">
      <c r="B876" s="194"/>
      <c r="C876" s="195"/>
      <c r="D876" s="196" t="s">
        <v>156</v>
      </c>
      <c r="E876" s="197" t="s">
        <v>19</v>
      </c>
      <c r="F876" s="198" t="s">
        <v>999</v>
      </c>
      <c r="G876" s="195"/>
      <c r="H876" s="199">
        <v>5</v>
      </c>
      <c r="I876" s="200"/>
      <c r="J876" s="195"/>
      <c r="K876" s="195"/>
      <c r="L876" s="201"/>
      <c r="M876" s="202"/>
      <c r="N876" s="203"/>
      <c r="O876" s="203"/>
      <c r="P876" s="203"/>
      <c r="Q876" s="203"/>
      <c r="R876" s="203"/>
      <c r="S876" s="203"/>
      <c r="T876" s="204"/>
      <c r="AT876" s="205" t="s">
        <v>156</v>
      </c>
      <c r="AU876" s="205" t="s">
        <v>87</v>
      </c>
      <c r="AV876" s="13" t="s">
        <v>87</v>
      </c>
      <c r="AW876" s="13" t="s">
        <v>37</v>
      </c>
      <c r="AX876" s="13" t="s">
        <v>77</v>
      </c>
      <c r="AY876" s="205" t="s">
        <v>144</v>
      </c>
    </row>
    <row r="877" spans="1:65" s="13" customFormat="1">
      <c r="B877" s="194"/>
      <c r="C877" s="195"/>
      <c r="D877" s="196" t="s">
        <v>156</v>
      </c>
      <c r="E877" s="197" t="s">
        <v>19</v>
      </c>
      <c r="F877" s="198" t="s">
        <v>1000</v>
      </c>
      <c r="G877" s="195"/>
      <c r="H877" s="199">
        <v>5</v>
      </c>
      <c r="I877" s="200"/>
      <c r="J877" s="195"/>
      <c r="K877" s="195"/>
      <c r="L877" s="201"/>
      <c r="M877" s="202"/>
      <c r="N877" s="203"/>
      <c r="O877" s="203"/>
      <c r="P877" s="203"/>
      <c r="Q877" s="203"/>
      <c r="R877" s="203"/>
      <c r="S877" s="203"/>
      <c r="T877" s="204"/>
      <c r="AT877" s="205" t="s">
        <v>156</v>
      </c>
      <c r="AU877" s="205" t="s">
        <v>87</v>
      </c>
      <c r="AV877" s="13" t="s">
        <v>87</v>
      </c>
      <c r="AW877" s="13" t="s">
        <v>37</v>
      </c>
      <c r="AX877" s="13" t="s">
        <v>77</v>
      </c>
      <c r="AY877" s="205" t="s">
        <v>144</v>
      </c>
    </row>
    <row r="878" spans="1:65" s="14" customFormat="1">
      <c r="B878" s="206"/>
      <c r="C878" s="207"/>
      <c r="D878" s="196" t="s">
        <v>156</v>
      </c>
      <c r="E878" s="208" t="s">
        <v>19</v>
      </c>
      <c r="F878" s="209" t="s">
        <v>158</v>
      </c>
      <c r="G878" s="207"/>
      <c r="H878" s="210">
        <v>59</v>
      </c>
      <c r="I878" s="211"/>
      <c r="J878" s="207"/>
      <c r="K878" s="207"/>
      <c r="L878" s="212"/>
      <c r="M878" s="213"/>
      <c r="N878" s="214"/>
      <c r="O878" s="214"/>
      <c r="P878" s="214"/>
      <c r="Q878" s="214"/>
      <c r="R878" s="214"/>
      <c r="S878" s="214"/>
      <c r="T878" s="215"/>
      <c r="AT878" s="216" t="s">
        <v>156</v>
      </c>
      <c r="AU878" s="216" t="s">
        <v>87</v>
      </c>
      <c r="AV878" s="14" t="s">
        <v>152</v>
      </c>
      <c r="AW878" s="14" t="s">
        <v>37</v>
      </c>
      <c r="AX878" s="14" t="s">
        <v>85</v>
      </c>
      <c r="AY878" s="216" t="s">
        <v>144</v>
      </c>
    </row>
    <row r="879" spans="1:65" s="2" customFormat="1" ht="24.2" customHeight="1">
      <c r="A879" s="37"/>
      <c r="B879" s="38"/>
      <c r="C879" s="176" t="s">
        <v>1001</v>
      </c>
      <c r="D879" s="176" t="s">
        <v>147</v>
      </c>
      <c r="E879" s="177" t="s">
        <v>1002</v>
      </c>
      <c r="F879" s="178" t="s">
        <v>1003</v>
      </c>
      <c r="G879" s="179" t="s">
        <v>374</v>
      </c>
      <c r="H879" s="180">
        <v>3</v>
      </c>
      <c r="I879" s="181"/>
      <c r="J879" s="182">
        <f>ROUND(I879*H879,2)</f>
        <v>0</v>
      </c>
      <c r="K879" s="178" t="s">
        <v>151</v>
      </c>
      <c r="L879" s="42"/>
      <c r="M879" s="183" t="s">
        <v>19</v>
      </c>
      <c r="N879" s="184" t="s">
        <v>48</v>
      </c>
      <c r="O879" s="67"/>
      <c r="P879" s="185">
        <f>O879*H879</f>
        <v>0</v>
      </c>
      <c r="Q879" s="185">
        <v>2.0000000000000001E-4</v>
      </c>
      <c r="R879" s="185">
        <f>Q879*H879</f>
        <v>6.0000000000000006E-4</v>
      </c>
      <c r="S879" s="185">
        <v>0</v>
      </c>
      <c r="T879" s="186">
        <f>S879*H879</f>
        <v>0</v>
      </c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R879" s="187" t="s">
        <v>296</v>
      </c>
      <c r="AT879" s="187" t="s">
        <v>147</v>
      </c>
      <c r="AU879" s="187" t="s">
        <v>87</v>
      </c>
      <c r="AY879" s="20" t="s">
        <v>144</v>
      </c>
      <c r="BE879" s="188">
        <f>IF(N879="základní",J879,0)</f>
        <v>0</v>
      </c>
      <c r="BF879" s="188">
        <f>IF(N879="snížená",J879,0)</f>
        <v>0</v>
      </c>
      <c r="BG879" s="188">
        <f>IF(N879="zákl. přenesená",J879,0)</f>
        <v>0</v>
      </c>
      <c r="BH879" s="188">
        <f>IF(N879="sníž. přenesená",J879,0)</f>
        <v>0</v>
      </c>
      <c r="BI879" s="188">
        <f>IF(N879="nulová",J879,0)</f>
        <v>0</v>
      </c>
      <c r="BJ879" s="20" t="s">
        <v>85</v>
      </c>
      <c r="BK879" s="188">
        <f>ROUND(I879*H879,2)</f>
        <v>0</v>
      </c>
      <c r="BL879" s="20" t="s">
        <v>296</v>
      </c>
      <c r="BM879" s="187" t="s">
        <v>1004</v>
      </c>
    </row>
    <row r="880" spans="1:65" s="2" customFormat="1">
      <c r="A880" s="37"/>
      <c r="B880" s="38"/>
      <c r="C880" s="39"/>
      <c r="D880" s="189" t="s">
        <v>154</v>
      </c>
      <c r="E880" s="39"/>
      <c r="F880" s="190" t="s">
        <v>1005</v>
      </c>
      <c r="G880" s="39"/>
      <c r="H880" s="39"/>
      <c r="I880" s="191"/>
      <c r="J880" s="39"/>
      <c r="K880" s="39"/>
      <c r="L880" s="42"/>
      <c r="M880" s="192"/>
      <c r="N880" s="193"/>
      <c r="O880" s="67"/>
      <c r="P880" s="67"/>
      <c r="Q880" s="67"/>
      <c r="R880" s="67"/>
      <c r="S880" s="67"/>
      <c r="T880" s="68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T880" s="20" t="s">
        <v>154</v>
      </c>
      <c r="AU880" s="20" t="s">
        <v>87</v>
      </c>
    </row>
    <row r="881" spans="1:65" s="15" customFormat="1">
      <c r="B881" s="217"/>
      <c r="C881" s="218"/>
      <c r="D881" s="196" t="s">
        <v>156</v>
      </c>
      <c r="E881" s="219" t="s">
        <v>19</v>
      </c>
      <c r="F881" s="220" t="s">
        <v>942</v>
      </c>
      <c r="G881" s="218"/>
      <c r="H881" s="219" t="s">
        <v>19</v>
      </c>
      <c r="I881" s="221"/>
      <c r="J881" s="218"/>
      <c r="K881" s="218"/>
      <c r="L881" s="222"/>
      <c r="M881" s="223"/>
      <c r="N881" s="224"/>
      <c r="O881" s="224"/>
      <c r="P881" s="224"/>
      <c r="Q881" s="224"/>
      <c r="R881" s="224"/>
      <c r="S881" s="224"/>
      <c r="T881" s="225"/>
      <c r="AT881" s="226" t="s">
        <v>156</v>
      </c>
      <c r="AU881" s="226" t="s">
        <v>87</v>
      </c>
      <c r="AV881" s="15" t="s">
        <v>85</v>
      </c>
      <c r="AW881" s="15" t="s">
        <v>37</v>
      </c>
      <c r="AX881" s="15" t="s">
        <v>77</v>
      </c>
      <c r="AY881" s="226" t="s">
        <v>144</v>
      </c>
    </row>
    <row r="882" spans="1:65" s="13" customFormat="1">
      <c r="B882" s="194"/>
      <c r="C882" s="195"/>
      <c r="D882" s="196" t="s">
        <v>156</v>
      </c>
      <c r="E882" s="197" t="s">
        <v>19</v>
      </c>
      <c r="F882" s="198" t="s">
        <v>1006</v>
      </c>
      <c r="G882" s="195"/>
      <c r="H882" s="199">
        <v>1</v>
      </c>
      <c r="I882" s="200"/>
      <c r="J882" s="195"/>
      <c r="K882" s="195"/>
      <c r="L882" s="201"/>
      <c r="M882" s="202"/>
      <c r="N882" s="203"/>
      <c r="O882" s="203"/>
      <c r="P882" s="203"/>
      <c r="Q882" s="203"/>
      <c r="R882" s="203"/>
      <c r="S882" s="203"/>
      <c r="T882" s="204"/>
      <c r="AT882" s="205" t="s">
        <v>156</v>
      </c>
      <c r="AU882" s="205" t="s">
        <v>87</v>
      </c>
      <c r="AV882" s="13" t="s">
        <v>87</v>
      </c>
      <c r="AW882" s="13" t="s">
        <v>37</v>
      </c>
      <c r="AX882" s="13" t="s">
        <v>77</v>
      </c>
      <c r="AY882" s="205" t="s">
        <v>144</v>
      </c>
    </row>
    <row r="883" spans="1:65" s="13" customFormat="1">
      <c r="B883" s="194"/>
      <c r="C883" s="195"/>
      <c r="D883" s="196" t="s">
        <v>156</v>
      </c>
      <c r="E883" s="197" t="s">
        <v>19</v>
      </c>
      <c r="F883" s="198" t="s">
        <v>1007</v>
      </c>
      <c r="G883" s="195"/>
      <c r="H883" s="199">
        <v>1</v>
      </c>
      <c r="I883" s="200"/>
      <c r="J883" s="195"/>
      <c r="K883" s="195"/>
      <c r="L883" s="201"/>
      <c r="M883" s="202"/>
      <c r="N883" s="203"/>
      <c r="O883" s="203"/>
      <c r="P883" s="203"/>
      <c r="Q883" s="203"/>
      <c r="R883" s="203"/>
      <c r="S883" s="203"/>
      <c r="T883" s="204"/>
      <c r="AT883" s="205" t="s">
        <v>156</v>
      </c>
      <c r="AU883" s="205" t="s">
        <v>87</v>
      </c>
      <c r="AV883" s="13" t="s">
        <v>87</v>
      </c>
      <c r="AW883" s="13" t="s">
        <v>37</v>
      </c>
      <c r="AX883" s="13" t="s">
        <v>77</v>
      </c>
      <c r="AY883" s="205" t="s">
        <v>144</v>
      </c>
    </row>
    <row r="884" spans="1:65" s="13" customFormat="1">
      <c r="B884" s="194"/>
      <c r="C884" s="195"/>
      <c r="D884" s="196" t="s">
        <v>156</v>
      </c>
      <c r="E884" s="197" t="s">
        <v>19</v>
      </c>
      <c r="F884" s="198" t="s">
        <v>1008</v>
      </c>
      <c r="G884" s="195"/>
      <c r="H884" s="199">
        <v>1</v>
      </c>
      <c r="I884" s="200"/>
      <c r="J884" s="195"/>
      <c r="K884" s="195"/>
      <c r="L884" s="201"/>
      <c r="M884" s="202"/>
      <c r="N884" s="203"/>
      <c r="O884" s="203"/>
      <c r="P884" s="203"/>
      <c r="Q884" s="203"/>
      <c r="R884" s="203"/>
      <c r="S884" s="203"/>
      <c r="T884" s="204"/>
      <c r="AT884" s="205" t="s">
        <v>156</v>
      </c>
      <c r="AU884" s="205" t="s">
        <v>87</v>
      </c>
      <c r="AV884" s="13" t="s">
        <v>87</v>
      </c>
      <c r="AW884" s="13" t="s">
        <v>37</v>
      </c>
      <c r="AX884" s="13" t="s">
        <v>77</v>
      </c>
      <c r="AY884" s="205" t="s">
        <v>144</v>
      </c>
    </row>
    <row r="885" spans="1:65" s="14" customFormat="1">
      <c r="B885" s="206"/>
      <c r="C885" s="207"/>
      <c r="D885" s="196" t="s">
        <v>156</v>
      </c>
      <c r="E885" s="208" t="s">
        <v>19</v>
      </c>
      <c r="F885" s="209" t="s">
        <v>158</v>
      </c>
      <c r="G885" s="207"/>
      <c r="H885" s="210">
        <v>3</v>
      </c>
      <c r="I885" s="211"/>
      <c r="J885" s="207"/>
      <c r="K885" s="207"/>
      <c r="L885" s="212"/>
      <c r="M885" s="213"/>
      <c r="N885" s="214"/>
      <c r="O885" s="214"/>
      <c r="P885" s="214"/>
      <c r="Q885" s="214"/>
      <c r="R885" s="214"/>
      <c r="S885" s="214"/>
      <c r="T885" s="215"/>
      <c r="AT885" s="216" t="s">
        <v>156</v>
      </c>
      <c r="AU885" s="216" t="s">
        <v>87</v>
      </c>
      <c r="AV885" s="14" t="s">
        <v>152</v>
      </c>
      <c r="AW885" s="14" t="s">
        <v>37</v>
      </c>
      <c r="AX885" s="14" t="s">
        <v>85</v>
      </c>
      <c r="AY885" s="216" t="s">
        <v>144</v>
      </c>
    </row>
    <row r="886" spans="1:65" s="2" customFormat="1" ht="37.9" customHeight="1">
      <c r="A886" s="37"/>
      <c r="B886" s="38"/>
      <c r="C886" s="176" t="s">
        <v>1009</v>
      </c>
      <c r="D886" s="176" t="s">
        <v>147</v>
      </c>
      <c r="E886" s="177" t="s">
        <v>1010</v>
      </c>
      <c r="F886" s="178" t="s">
        <v>1011</v>
      </c>
      <c r="G886" s="179" t="s">
        <v>172</v>
      </c>
      <c r="H886" s="180">
        <v>128.57</v>
      </c>
      <c r="I886" s="181"/>
      <c r="J886" s="182">
        <f>ROUND(I886*H886,2)</f>
        <v>0</v>
      </c>
      <c r="K886" s="178" t="s">
        <v>151</v>
      </c>
      <c r="L886" s="42"/>
      <c r="M886" s="183" t="s">
        <v>19</v>
      </c>
      <c r="N886" s="184" t="s">
        <v>48</v>
      </c>
      <c r="O886" s="67"/>
      <c r="P886" s="185">
        <f>O886*H886</f>
        <v>0</v>
      </c>
      <c r="Q886" s="185">
        <v>9.0299999999999998E-3</v>
      </c>
      <c r="R886" s="185">
        <f>Q886*H886</f>
        <v>1.1609870999999998</v>
      </c>
      <c r="S886" s="185">
        <v>0</v>
      </c>
      <c r="T886" s="186">
        <f>S886*H886</f>
        <v>0</v>
      </c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R886" s="187" t="s">
        <v>296</v>
      </c>
      <c r="AT886" s="187" t="s">
        <v>147</v>
      </c>
      <c r="AU886" s="187" t="s">
        <v>87</v>
      </c>
      <c r="AY886" s="20" t="s">
        <v>144</v>
      </c>
      <c r="BE886" s="188">
        <f>IF(N886="základní",J886,0)</f>
        <v>0</v>
      </c>
      <c r="BF886" s="188">
        <f>IF(N886="snížená",J886,0)</f>
        <v>0</v>
      </c>
      <c r="BG886" s="188">
        <f>IF(N886="zákl. přenesená",J886,0)</f>
        <v>0</v>
      </c>
      <c r="BH886" s="188">
        <f>IF(N886="sníž. přenesená",J886,0)</f>
        <v>0</v>
      </c>
      <c r="BI886" s="188">
        <f>IF(N886="nulová",J886,0)</f>
        <v>0</v>
      </c>
      <c r="BJ886" s="20" t="s">
        <v>85</v>
      </c>
      <c r="BK886" s="188">
        <f>ROUND(I886*H886,2)</f>
        <v>0</v>
      </c>
      <c r="BL886" s="20" t="s">
        <v>296</v>
      </c>
      <c r="BM886" s="187" t="s">
        <v>1012</v>
      </c>
    </row>
    <row r="887" spans="1:65" s="2" customFormat="1">
      <c r="A887" s="37"/>
      <c r="B887" s="38"/>
      <c r="C887" s="39"/>
      <c r="D887" s="189" t="s">
        <v>154</v>
      </c>
      <c r="E887" s="39"/>
      <c r="F887" s="190" t="s">
        <v>1013</v>
      </c>
      <c r="G887" s="39"/>
      <c r="H887" s="39"/>
      <c r="I887" s="191"/>
      <c r="J887" s="39"/>
      <c r="K887" s="39"/>
      <c r="L887" s="42"/>
      <c r="M887" s="192"/>
      <c r="N887" s="193"/>
      <c r="O887" s="67"/>
      <c r="P887" s="67"/>
      <c r="Q887" s="67"/>
      <c r="R887" s="67"/>
      <c r="S887" s="67"/>
      <c r="T887" s="68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T887" s="20" t="s">
        <v>154</v>
      </c>
      <c r="AU887" s="20" t="s">
        <v>87</v>
      </c>
    </row>
    <row r="888" spans="1:65" s="15" customFormat="1">
      <c r="B888" s="217"/>
      <c r="C888" s="218"/>
      <c r="D888" s="196" t="s">
        <v>156</v>
      </c>
      <c r="E888" s="219" t="s">
        <v>19</v>
      </c>
      <c r="F888" s="220" t="s">
        <v>941</v>
      </c>
      <c r="G888" s="218"/>
      <c r="H888" s="219" t="s">
        <v>19</v>
      </c>
      <c r="I888" s="221"/>
      <c r="J888" s="218"/>
      <c r="K888" s="218"/>
      <c r="L888" s="222"/>
      <c r="M888" s="223"/>
      <c r="N888" s="224"/>
      <c r="O888" s="224"/>
      <c r="P888" s="224"/>
      <c r="Q888" s="224"/>
      <c r="R888" s="224"/>
      <c r="S888" s="224"/>
      <c r="T888" s="225"/>
      <c r="AT888" s="226" t="s">
        <v>156</v>
      </c>
      <c r="AU888" s="226" t="s">
        <v>87</v>
      </c>
      <c r="AV888" s="15" t="s">
        <v>85</v>
      </c>
      <c r="AW888" s="15" t="s">
        <v>37</v>
      </c>
      <c r="AX888" s="15" t="s">
        <v>77</v>
      </c>
      <c r="AY888" s="226" t="s">
        <v>144</v>
      </c>
    </row>
    <row r="889" spans="1:65" s="13" customFormat="1">
      <c r="B889" s="194"/>
      <c r="C889" s="195"/>
      <c r="D889" s="196" t="s">
        <v>156</v>
      </c>
      <c r="E889" s="197" t="s">
        <v>19</v>
      </c>
      <c r="F889" s="198" t="s">
        <v>692</v>
      </c>
      <c r="G889" s="195"/>
      <c r="H889" s="199">
        <v>2.6</v>
      </c>
      <c r="I889" s="200"/>
      <c r="J889" s="195"/>
      <c r="K889" s="195"/>
      <c r="L889" s="201"/>
      <c r="M889" s="202"/>
      <c r="N889" s="203"/>
      <c r="O889" s="203"/>
      <c r="P889" s="203"/>
      <c r="Q889" s="203"/>
      <c r="R889" s="203"/>
      <c r="S889" s="203"/>
      <c r="T889" s="204"/>
      <c r="AT889" s="205" t="s">
        <v>156</v>
      </c>
      <c r="AU889" s="205" t="s">
        <v>87</v>
      </c>
      <c r="AV889" s="13" t="s">
        <v>87</v>
      </c>
      <c r="AW889" s="13" t="s">
        <v>37</v>
      </c>
      <c r="AX889" s="13" t="s">
        <v>77</v>
      </c>
      <c r="AY889" s="205" t="s">
        <v>144</v>
      </c>
    </row>
    <row r="890" spans="1:65" s="13" customFormat="1">
      <c r="B890" s="194"/>
      <c r="C890" s="195"/>
      <c r="D890" s="196" t="s">
        <v>156</v>
      </c>
      <c r="E890" s="197" t="s">
        <v>19</v>
      </c>
      <c r="F890" s="198" t="s">
        <v>695</v>
      </c>
      <c r="G890" s="195"/>
      <c r="H890" s="199">
        <v>2.59</v>
      </c>
      <c r="I890" s="200"/>
      <c r="J890" s="195"/>
      <c r="K890" s="195"/>
      <c r="L890" s="201"/>
      <c r="M890" s="202"/>
      <c r="N890" s="203"/>
      <c r="O890" s="203"/>
      <c r="P890" s="203"/>
      <c r="Q890" s="203"/>
      <c r="R890" s="203"/>
      <c r="S890" s="203"/>
      <c r="T890" s="204"/>
      <c r="AT890" s="205" t="s">
        <v>156</v>
      </c>
      <c r="AU890" s="205" t="s">
        <v>87</v>
      </c>
      <c r="AV890" s="13" t="s">
        <v>87</v>
      </c>
      <c r="AW890" s="13" t="s">
        <v>37</v>
      </c>
      <c r="AX890" s="13" t="s">
        <v>77</v>
      </c>
      <c r="AY890" s="205" t="s">
        <v>144</v>
      </c>
    </row>
    <row r="891" spans="1:65" s="13" customFormat="1">
      <c r="B891" s="194"/>
      <c r="C891" s="195"/>
      <c r="D891" s="196" t="s">
        <v>156</v>
      </c>
      <c r="E891" s="197" t="s">
        <v>19</v>
      </c>
      <c r="F891" s="198" t="s">
        <v>698</v>
      </c>
      <c r="G891" s="195"/>
      <c r="H891" s="199">
        <v>2.73</v>
      </c>
      <c r="I891" s="200"/>
      <c r="J891" s="195"/>
      <c r="K891" s="195"/>
      <c r="L891" s="201"/>
      <c r="M891" s="202"/>
      <c r="N891" s="203"/>
      <c r="O891" s="203"/>
      <c r="P891" s="203"/>
      <c r="Q891" s="203"/>
      <c r="R891" s="203"/>
      <c r="S891" s="203"/>
      <c r="T891" s="204"/>
      <c r="AT891" s="205" t="s">
        <v>156</v>
      </c>
      <c r="AU891" s="205" t="s">
        <v>87</v>
      </c>
      <c r="AV891" s="13" t="s">
        <v>87</v>
      </c>
      <c r="AW891" s="13" t="s">
        <v>37</v>
      </c>
      <c r="AX891" s="13" t="s">
        <v>77</v>
      </c>
      <c r="AY891" s="205" t="s">
        <v>144</v>
      </c>
    </row>
    <row r="892" spans="1:65" s="13" customFormat="1">
      <c r="B892" s="194"/>
      <c r="C892" s="195"/>
      <c r="D892" s="196" t="s">
        <v>156</v>
      </c>
      <c r="E892" s="197" t="s">
        <v>19</v>
      </c>
      <c r="F892" s="198" t="s">
        <v>701</v>
      </c>
      <c r="G892" s="195"/>
      <c r="H892" s="199">
        <v>2.72</v>
      </c>
      <c r="I892" s="200"/>
      <c r="J892" s="195"/>
      <c r="K892" s="195"/>
      <c r="L892" s="201"/>
      <c r="M892" s="202"/>
      <c r="N892" s="203"/>
      <c r="O892" s="203"/>
      <c r="P892" s="203"/>
      <c r="Q892" s="203"/>
      <c r="R892" s="203"/>
      <c r="S892" s="203"/>
      <c r="T892" s="204"/>
      <c r="AT892" s="205" t="s">
        <v>156</v>
      </c>
      <c r="AU892" s="205" t="s">
        <v>87</v>
      </c>
      <c r="AV892" s="13" t="s">
        <v>87</v>
      </c>
      <c r="AW892" s="13" t="s">
        <v>37</v>
      </c>
      <c r="AX892" s="13" t="s">
        <v>77</v>
      </c>
      <c r="AY892" s="205" t="s">
        <v>144</v>
      </c>
    </row>
    <row r="893" spans="1:65" s="13" customFormat="1">
      <c r="B893" s="194"/>
      <c r="C893" s="195"/>
      <c r="D893" s="196" t="s">
        <v>156</v>
      </c>
      <c r="E893" s="197" t="s">
        <v>19</v>
      </c>
      <c r="F893" s="198" t="s">
        <v>704</v>
      </c>
      <c r="G893" s="195"/>
      <c r="H893" s="199">
        <v>2.6</v>
      </c>
      <c r="I893" s="200"/>
      <c r="J893" s="195"/>
      <c r="K893" s="195"/>
      <c r="L893" s="201"/>
      <c r="M893" s="202"/>
      <c r="N893" s="203"/>
      <c r="O893" s="203"/>
      <c r="P893" s="203"/>
      <c r="Q893" s="203"/>
      <c r="R893" s="203"/>
      <c r="S893" s="203"/>
      <c r="T893" s="204"/>
      <c r="AT893" s="205" t="s">
        <v>156</v>
      </c>
      <c r="AU893" s="205" t="s">
        <v>87</v>
      </c>
      <c r="AV893" s="13" t="s">
        <v>87</v>
      </c>
      <c r="AW893" s="13" t="s">
        <v>37</v>
      </c>
      <c r="AX893" s="13" t="s">
        <v>77</v>
      </c>
      <c r="AY893" s="205" t="s">
        <v>144</v>
      </c>
    </row>
    <row r="894" spans="1:65" s="13" customFormat="1">
      <c r="B894" s="194"/>
      <c r="C894" s="195"/>
      <c r="D894" s="196" t="s">
        <v>156</v>
      </c>
      <c r="E894" s="197" t="s">
        <v>19</v>
      </c>
      <c r="F894" s="198" t="s">
        <v>707</v>
      </c>
      <c r="G894" s="195"/>
      <c r="H894" s="199">
        <v>2.61</v>
      </c>
      <c r="I894" s="200"/>
      <c r="J894" s="195"/>
      <c r="K894" s="195"/>
      <c r="L894" s="201"/>
      <c r="M894" s="202"/>
      <c r="N894" s="203"/>
      <c r="O894" s="203"/>
      <c r="P894" s="203"/>
      <c r="Q894" s="203"/>
      <c r="R894" s="203"/>
      <c r="S894" s="203"/>
      <c r="T894" s="204"/>
      <c r="AT894" s="205" t="s">
        <v>156</v>
      </c>
      <c r="AU894" s="205" t="s">
        <v>87</v>
      </c>
      <c r="AV894" s="13" t="s">
        <v>87</v>
      </c>
      <c r="AW894" s="13" t="s">
        <v>37</v>
      </c>
      <c r="AX894" s="13" t="s">
        <v>77</v>
      </c>
      <c r="AY894" s="205" t="s">
        <v>144</v>
      </c>
    </row>
    <row r="895" spans="1:65" s="13" customFormat="1">
      <c r="B895" s="194"/>
      <c r="C895" s="195"/>
      <c r="D895" s="196" t="s">
        <v>156</v>
      </c>
      <c r="E895" s="197" t="s">
        <v>19</v>
      </c>
      <c r="F895" s="198" t="s">
        <v>710</v>
      </c>
      <c r="G895" s="195"/>
      <c r="H895" s="199">
        <v>2.6</v>
      </c>
      <c r="I895" s="200"/>
      <c r="J895" s="195"/>
      <c r="K895" s="195"/>
      <c r="L895" s="201"/>
      <c r="M895" s="202"/>
      <c r="N895" s="203"/>
      <c r="O895" s="203"/>
      <c r="P895" s="203"/>
      <c r="Q895" s="203"/>
      <c r="R895" s="203"/>
      <c r="S895" s="203"/>
      <c r="T895" s="204"/>
      <c r="AT895" s="205" t="s">
        <v>156</v>
      </c>
      <c r="AU895" s="205" t="s">
        <v>87</v>
      </c>
      <c r="AV895" s="13" t="s">
        <v>87</v>
      </c>
      <c r="AW895" s="13" t="s">
        <v>37</v>
      </c>
      <c r="AX895" s="13" t="s">
        <v>77</v>
      </c>
      <c r="AY895" s="205" t="s">
        <v>144</v>
      </c>
    </row>
    <row r="896" spans="1:65" s="13" customFormat="1">
      <c r="B896" s="194"/>
      <c r="C896" s="195"/>
      <c r="D896" s="196" t="s">
        <v>156</v>
      </c>
      <c r="E896" s="197" t="s">
        <v>19</v>
      </c>
      <c r="F896" s="198" t="s">
        <v>713</v>
      </c>
      <c r="G896" s="195"/>
      <c r="H896" s="199">
        <v>2.5499999999999998</v>
      </c>
      <c r="I896" s="200"/>
      <c r="J896" s="195"/>
      <c r="K896" s="195"/>
      <c r="L896" s="201"/>
      <c r="M896" s="202"/>
      <c r="N896" s="203"/>
      <c r="O896" s="203"/>
      <c r="P896" s="203"/>
      <c r="Q896" s="203"/>
      <c r="R896" s="203"/>
      <c r="S896" s="203"/>
      <c r="T896" s="204"/>
      <c r="AT896" s="205" t="s">
        <v>156</v>
      </c>
      <c r="AU896" s="205" t="s">
        <v>87</v>
      </c>
      <c r="AV896" s="13" t="s">
        <v>87</v>
      </c>
      <c r="AW896" s="13" t="s">
        <v>37</v>
      </c>
      <c r="AX896" s="13" t="s">
        <v>77</v>
      </c>
      <c r="AY896" s="205" t="s">
        <v>144</v>
      </c>
    </row>
    <row r="897" spans="2:51" s="13" customFormat="1">
      <c r="B897" s="194"/>
      <c r="C897" s="195"/>
      <c r="D897" s="196" t="s">
        <v>156</v>
      </c>
      <c r="E897" s="197" t="s">
        <v>19</v>
      </c>
      <c r="F897" s="198" t="s">
        <v>716</v>
      </c>
      <c r="G897" s="195"/>
      <c r="H897" s="199">
        <v>2.73</v>
      </c>
      <c r="I897" s="200"/>
      <c r="J897" s="195"/>
      <c r="K897" s="195"/>
      <c r="L897" s="201"/>
      <c r="M897" s="202"/>
      <c r="N897" s="203"/>
      <c r="O897" s="203"/>
      <c r="P897" s="203"/>
      <c r="Q897" s="203"/>
      <c r="R897" s="203"/>
      <c r="S897" s="203"/>
      <c r="T897" s="204"/>
      <c r="AT897" s="205" t="s">
        <v>156</v>
      </c>
      <c r="AU897" s="205" t="s">
        <v>87</v>
      </c>
      <c r="AV897" s="13" t="s">
        <v>87</v>
      </c>
      <c r="AW897" s="13" t="s">
        <v>37</v>
      </c>
      <c r="AX897" s="13" t="s">
        <v>77</v>
      </c>
      <c r="AY897" s="205" t="s">
        <v>144</v>
      </c>
    </row>
    <row r="898" spans="2:51" s="13" customFormat="1">
      <c r="B898" s="194"/>
      <c r="C898" s="195"/>
      <c r="D898" s="196" t="s">
        <v>156</v>
      </c>
      <c r="E898" s="197" t="s">
        <v>19</v>
      </c>
      <c r="F898" s="198" t="s">
        <v>719</v>
      </c>
      <c r="G898" s="195"/>
      <c r="H898" s="199">
        <v>2.76</v>
      </c>
      <c r="I898" s="200"/>
      <c r="J898" s="195"/>
      <c r="K898" s="195"/>
      <c r="L898" s="201"/>
      <c r="M898" s="202"/>
      <c r="N898" s="203"/>
      <c r="O898" s="203"/>
      <c r="P898" s="203"/>
      <c r="Q898" s="203"/>
      <c r="R898" s="203"/>
      <c r="S898" s="203"/>
      <c r="T898" s="204"/>
      <c r="AT898" s="205" t="s">
        <v>156</v>
      </c>
      <c r="AU898" s="205" t="s">
        <v>87</v>
      </c>
      <c r="AV898" s="13" t="s">
        <v>87</v>
      </c>
      <c r="AW898" s="13" t="s">
        <v>37</v>
      </c>
      <c r="AX898" s="13" t="s">
        <v>77</v>
      </c>
      <c r="AY898" s="205" t="s">
        <v>144</v>
      </c>
    </row>
    <row r="899" spans="2:51" s="13" customFormat="1">
      <c r="B899" s="194"/>
      <c r="C899" s="195"/>
      <c r="D899" s="196" t="s">
        <v>156</v>
      </c>
      <c r="E899" s="197" t="s">
        <v>19</v>
      </c>
      <c r="F899" s="198" t="s">
        <v>722</v>
      </c>
      <c r="G899" s="195"/>
      <c r="H899" s="199">
        <v>3.02</v>
      </c>
      <c r="I899" s="200"/>
      <c r="J899" s="195"/>
      <c r="K899" s="195"/>
      <c r="L899" s="201"/>
      <c r="M899" s="202"/>
      <c r="N899" s="203"/>
      <c r="O899" s="203"/>
      <c r="P899" s="203"/>
      <c r="Q899" s="203"/>
      <c r="R899" s="203"/>
      <c r="S899" s="203"/>
      <c r="T899" s="204"/>
      <c r="AT899" s="205" t="s">
        <v>156</v>
      </c>
      <c r="AU899" s="205" t="s">
        <v>87</v>
      </c>
      <c r="AV899" s="13" t="s">
        <v>87</v>
      </c>
      <c r="AW899" s="13" t="s">
        <v>37</v>
      </c>
      <c r="AX899" s="13" t="s">
        <v>77</v>
      </c>
      <c r="AY899" s="205" t="s">
        <v>144</v>
      </c>
    </row>
    <row r="900" spans="2:51" s="13" customFormat="1">
      <c r="B900" s="194"/>
      <c r="C900" s="195"/>
      <c r="D900" s="196" t="s">
        <v>156</v>
      </c>
      <c r="E900" s="197" t="s">
        <v>19</v>
      </c>
      <c r="F900" s="198" t="s">
        <v>725</v>
      </c>
      <c r="G900" s="195"/>
      <c r="H900" s="199">
        <v>2.62</v>
      </c>
      <c r="I900" s="200"/>
      <c r="J900" s="195"/>
      <c r="K900" s="195"/>
      <c r="L900" s="201"/>
      <c r="M900" s="202"/>
      <c r="N900" s="203"/>
      <c r="O900" s="203"/>
      <c r="P900" s="203"/>
      <c r="Q900" s="203"/>
      <c r="R900" s="203"/>
      <c r="S900" s="203"/>
      <c r="T900" s="204"/>
      <c r="AT900" s="205" t="s">
        <v>156</v>
      </c>
      <c r="AU900" s="205" t="s">
        <v>87</v>
      </c>
      <c r="AV900" s="13" t="s">
        <v>87</v>
      </c>
      <c r="AW900" s="13" t="s">
        <v>37</v>
      </c>
      <c r="AX900" s="13" t="s">
        <v>77</v>
      </c>
      <c r="AY900" s="205" t="s">
        <v>144</v>
      </c>
    </row>
    <row r="901" spans="2:51" s="13" customFormat="1">
      <c r="B901" s="194"/>
      <c r="C901" s="195"/>
      <c r="D901" s="196" t="s">
        <v>156</v>
      </c>
      <c r="E901" s="197" t="s">
        <v>19</v>
      </c>
      <c r="F901" s="198" t="s">
        <v>728</v>
      </c>
      <c r="G901" s="195"/>
      <c r="H901" s="199">
        <v>3.75</v>
      </c>
      <c r="I901" s="200"/>
      <c r="J901" s="195"/>
      <c r="K901" s="195"/>
      <c r="L901" s="201"/>
      <c r="M901" s="202"/>
      <c r="N901" s="203"/>
      <c r="O901" s="203"/>
      <c r="P901" s="203"/>
      <c r="Q901" s="203"/>
      <c r="R901" s="203"/>
      <c r="S901" s="203"/>
      <c r="T901" s="204"/>
      <c r="AT901" s="205" t="s">
        <v>156</v>
      </c>
      <c r="AU901" s="205" t="s">
        <v>87</v>
      </c>
      <c r="AV901" s="13" t="s">
        <v>87</v>
      </c>
      <c r="AW901" s="13" t="s">
        <v>37</v>
      </c>
      <c r="AX901" s="13" t="s">
        <v>77</v>
      </c>
      <c r="AY901" s="205" t="s">
        <v>144</v>
      </c>
    </row>
    <row r="902" spans="2:51" s="13" customFormat="1">
      <c r="B902" s="194"/>
      <c r="C902" s="195"/>
      <c r="D902" s="196" t="s">
        <v>156</v>
      </c>
      <c r="E902" s="197" t="s">
        <v>19</v>
      </c>
      <c r="F902" s="198" t="s">
        <v>731</v>
      </c>
      <c r="G902" s="195"/>
      <c r="H902" s="199">
        <v>2.75</v>
      </c>
      <c r="I902" s="200"/>
      <c r="J902" s="195"/>
      <c r="K902" s="195"/>
      <c r="L902" s="201"/>
      <c r="M902" s="202"/>
      <c r="N902" s="203"/>
      <c r="O902" s="203"/>
      <c r="P902" s="203"/>
      <c r="Q902" s="203"/>
      <c r="R902" s="203"/>
      <c r="S902" s="203"/>
      <c r="T902" s="204"/>
      <c r="AT902" s="205" t="s">
        <v>156</v>
      </c>
      <c r="AU902" s="205" t="s">
        <v>87</v>
      </c>
      <c r="AV902" s="13" t="s">
        <v>87</v>
      </c>
      <c r="AW902" s="13" t="s">
        <v>37</v>
      </c>
      <c r="AX902" s="13" t="s">
        <v>77</v>
      </c>
      <c r="AY902" s="205" t="s">
        <v>144</v>
      </c>
    </row>
    <row r="903" spans="2:51" s="16" customFormat="1">
      <c r="B903" s="227"/>
      <c r="C903" s="228"/>
      <c r="D903" s="196" t="s">
        <v>156</v>
      </c>
      <c r="E903" s="229" t="s">
        <v>19</v>
      </c>
      <c r="F903" s="230" t="s">
        <v>442</v>
      </c>
      <c r="G903" s="228"/>
      <c r="H903" s="231">
        <v>38.630000000000003</v>
      </c>
      <c r="I903" s="232"/>
      <c r="J903" s="228"/>
      <c r="K903" s="228"/>
      <c r="L903" s="233"/>
      <c r="M903" s="234"/>
      <c r="N903" s="235"/>
      <c r="O903" s="235"/>
      <c r="P903" s="235"/>
      <c r="Q903" s="235"/>
      <c r="R903" s="235"/>
      <c r="S903" s="235"/>
      <c r="T903" s="236"/>
      <c r="AT903" s="237" t="s">
        <v>156</v>
      </c>
      <c r="AU903" s="237" t="s">
        <v>87</v>
      </c>
      <c r="AV903" s="16" t="s">
        <v>145</v>
      </c>
      <c r="AW903" s="16" t="s">
        <v>37</v>
      </c>
      <c r="AX903" s="16" t="s">
        <v>77</v>
      </c>
      <c r="AY903" s="237" t="s">
        <v>144</v>
      </c>
    </row>
    <row r="904" spans="2:51" s="15" customFormat="1">
      <c r="B904" s="217"/>
      <c r="C904" s="218"/>
      <c r="D904" s="196" t="s">
        <v>156</v>
      </c>
      <c r="E904" s="219" t="s">
        <v>19</v>
      </c>
      <c r="F904" s="220" t="s">
        <v>942</v>
      </c>
      <c r="G904" s="218"/>
      <c r="H904" s="219" t="s">
        <v>19</v>
      </c>
      <c r="I904" s="221"/>
      <c r="J904" s="218"/>
      <c r="K904" s="218"/>
      <c r="L904" s="222"/>
      <c r="M904" s="223"/>
      <c r="N904" s="224"/>
      <c r="O904" s="224"/>
      <c r="P904" s="224"/>
      <c r="Q904" s="224"/>
      <c r="R904" s="224"/>
      <c r="S904" s="224"/>
      <c r="T904" s="225"/>
      <c r="AT904" s="226" t="s">
        <v>156</v>
      </c>
      <c r="AU904" s="226" t="s">
        <v>87</v>
      </c>
      <c r="AV904" s="15" t="s">
        <v>85</v>
      </c>
      <c r="AW904" s="15" t="s">
        <v>37</v>
      </c>
      <c r="AX904" s="15" t="s">
        <v>77</v>
      </c>
      <c r="AY904" s="226" t="s">
        <v>144</v>
      </c>
    </row>
    <row r="905" spans="2:51" s="13" customFormat="1">
      <c r="B905" s="194"/>
      <c r="C905" s="195"/>
      <c r="D905" s="196" t="s">
        <v>156</v>
      </c>
      <c r="E905" s="197" t="s">
        <v>19</v>
      </c>
      <c r="F905" s="198" t="s">
        <v>694</v>
      </c>
      <c r="G905" s="195"/>
      <c r="H905" s="199">
        <v>2.72</v>
      </c>
      <c r="I905" s="200"/>
      <c r="J905" s="195"/>
      <c r="K905" s="195"/>
      <c r="L905" s="201"/>
      <c r="M905" s="202"/>
      <c r="N905" s="203"/>
      <c r="O905" s="203"/>
      <c r="P905" s="203"/>
      <c r="Q905" s="203"/>
      <c r="R905" s="203"/>
      <c r="S905" s="203"/>
      <c r="T905" s="204"/>
      <c r="AT905" s="205" t="s">
        <v>156</v>
      </c>
      <c r="AU905" s="205" t="s">
        <v>87</v>
      </c>
      <c r="AV905" s="13" t="s">
        <v>87</v>
      </c>
      <c r="AW905" s="13" t="s">
        <v>37</v>
      </c>
      <c r="AX905" s="13" t="s">
        <v>77</v>
      </c>
      <c r="AY905" s="205" t="s">
        <v>144</v>
      </c>
    </row>
    <row r="906" spans="2:51" s="13" customFormat="1">
      <c r="B906" s="194"/>
      <c r="C906" s="195"/>
      <c r="D906" s="196" t="s">
        <v>156</v>
      </c>
      <c r="E906" s="197" t="s">
        <v>19</v>
      </c>
      <c r="F906" s="198" t="s">
        <v>697</v>
      </c>
      <c r="G906" s="195"/>
      <c r="H906" s="199">
        <v>2.72</v>
      </c>
      <c r="I906" s="200"/>
      <c r="J906" s="195"/>
      <c r="K906" s="195"/>
      <c r="L906" s="201"/>
      <c r="M906" s="202"/>
      <c r="N906" s="203"/>
      <c r="O906" s="203"/>
      <c r="P906" s="203"/>
      <c r="Q906" s="203"/>
      <c r="R906" s="203"/>
      <c r="S906" s="203"/>
      <c r="T906" s="204"/>
      <c r="AT906" s="205" t="s">
        <v>156</v>
      </c>
      <c r="AU906" s="205" t="s">
        <v>87</v>
      </c>
      <c r="AV906" s="13" t="s">
        <v>87</v>
      </c>
      <c r="AW906" s="13" t="s">
        <v>37</v>
      </c>
      <c r="AX906" s="13" t="s">
        <v>77</v>
      </c>
      <c r="AY906" s="205" t="s">
        <v>144</v>
      </c>
    </row>
    <row r="907" spans="2:51" s="13" customFormat="1">
      <c r="B907" s="194"/>
      <c r="C907" s="195"/>
      <c r="D907" s="196" t="s">
        <v>156</v>
      </c>
      <c r="E907" s="197" t="s">
        <v>19</v>
      </c>
      <c r="F907" s="198" t="s">
        <v>700</v>
      </c>
      <c r="G907" s="195"/>
      <c r="H907" s="199">
        <v>2.6</v>
      </c>
      <c r="I907" s="200"/>
      <c r="J907" s="195"/>
      <c r="K907" s="195"/>
      <c r="L907" s="201"/>
      <c r="M907" s="202"/>
      <c r="N907" s="203"/>
      <c r="O907" s="203"/>
      <c r="P907" s="203"/>
      <c r="Q907" s="203"/>
      <c r="R907" s="203"/>
      <c r="S907" s="203"/>
      <c r="T907" s="204"/>
      <c r="AT907" s="205" t="s">
        <v>156</v>
      </c>
      <c r="AU907" s="205" t="s">
        <v>87</v>
      </c>
      <c r="AV907" s="13" t="s">
        <v>87</v>
      </c>
      <c r="AW907" s="13" t="s">
        <v>37</v>
      </c>
      <c r="AX907" s="13" t="s">
        <v>77</v>
      </c>
      <c r="AY907" s="205" t="s">
        <v>144</v>
      </c>
    </row>
    <row r="908" spans="2:51" s="13" customFormat="1">
      <c r="B908" s="194"/>
      <c r="C908" s="195"/>
      <c r="D908" s="196" t="s">
        <v>156</v>
      </c>
      <c r="E908" s="197" t="s">
        <v>19</v>
      </c>
      <c r="F908" s="198" t="s">
        <v>703</v>
      </c>
      <c r="G908" s="195"/>
      <c r="H908" s="199">
        <v>2.58</v>
      </c>
      <c r="I908" s="200"/>
      <c r="J908" s="195"/>
      <c r="K908" s="195"/>
      <c r="L908" s="201"/>
      <c r="M908" s="202"/>
      <c r="N908" s="203"/>
      <c r="O908" s="203"/>
      <c r="P908" s="203"/>
      <c r="Q908" s="203"/>
      <c r="R908" s="203"/>
      <c r="S908" s="203"/>
      <c r="T908" s="204"/>
      <c r="AT908" s="205" t="s">
        <v>156</v>
      </c>
      <c r="AU908" s="205" t="s">
        <v>87</v>
      </c>
      <c r="AV908" s="13" t="s">
        <v>87</v>
      </c>
      <c r="AW908" s="13" t="s">
        <v>37</v>
      </c>
      <c r="AX908" s="13" t="s">
        <v>77</v>
      </c>
      <c r="AY908" s="205" t="s">
        <v>144</v>
      </c>
    </row>
    <row r="909" spans="2:51" s="13" customFormat="1">
      <c r="B909" s="194"/>
      <c r="C909" s="195"/>
      <c r="D909" s="196" t="s">
        <v>156</v>
      </c>
      <c r="E909" s="197" t="s">
        <v>19</v>
      </c>
      <c r="F909" s="198" t="s">
        <v>706</v>
      </c>
      <c r="G909" s="195"/>
      <c r="H909" s="199">
        <v>2.69</v>
      </c>
      <c r="I909" s="200"/>
      <c r="J909" s="195"/>
      <c r="K909" s="195"/>
      <c r="L909" s="201"/>
      <c r="M909" s="202"/>
      <c r="N909" s="203"/>
      <c r="O909" s="203"/>
      <c r="P909" s="203"/>
      <c r="Q909" s="203"/>
      <c r="R909" s="203"/>
      <c r="S909" s="203"/>
      <c r="T909" s="204"/>
      <c r="AT909" s="205" t="s">
        <v>156</v>
      </c>
      <c r="AU909" s="205" t="s">
        <v>87</v>
      </c>
      <c r="AV909" s="13" t="s">
        <v>87</v>
      </c>
      <c r="AW909" s="13" t="s">
        <v>37</v>
      </c>
      <c r="AX909" s="13" t="s">
        <v>77</v>
      </c>
      <c r="AY909" s="205" t="s">
        <v>144</v>
      </c>
    </row>
    <row r="910" spans="2:51" s="13" customFormat="1">
      <c r="B910" s="194"/>
      <c r="C910" s="195"/>
      <c r="D910" s="196" t="s">
        <v>156</v>
      </c>
      <c r="E910" s="197" t="s">
        <v>19</v>
      </c>
      <c r="F910" s="198" t="s">
        <v>709</v>
      </c>
      <c r="G910" s="195"/>
      <c r="H910" s="199">
        <v>2.71</v>
      </c>
      <c r="I910" s="200"/>
      <c r="J910" s="195"/>
      <c r="K910" s="195"/>
      <c r="L910" s="201"/>
      <c r="M910" s="202"/>
      <c r="N910" s="203"/>
      <c r="O910" s="203"/>
      <c r="P910" s="203"/>
      <c r="Q910" s="203"/>
      <c r="R910" s="203"/>
      <c r="S910" s="203"/>
      <c r="T910" s="204"/>
      <c r="AT910" s="205" t="s">
        <v>156</v>
      </c>
      <c r="AU910" s="205" t="s">
        <v>87</v>
      </c>
      <c r="AV910" s="13" t="s">
        <v>87</v>
      </c>
      <c r="AW910" s="13" t="s">
        <v>37</v>
      </c>
      <c r="AX910" s="13" t="s">
        <v>77</v>
      </c>
      <c r="AY910" s="205" t="s">
        <v>144</v>
      </c>
    </row>
    <row r="911" spans="2:51" s="13" customFormat="1">
      <c r="B911" s="194"/>
      <c r="C911" s="195"/>
      <c r="D911" s="196" t="s">
        <v>156</v>
      </c>
      <c r="E911" s="197" t="s">
        <v>19</v>
      </c>
      <c r="F911" s="198" t="s">
        <v>712</v>
      </c>
      <c r="G911" s="195"/>
      <c r="H911" s="199">
        <v>2.73</v>
      </c>
      <c r="I911" s="200"/>
      <c r="J911" s="195"/>
      <c r="K911" s="195"/>
      <c r="L911" s="201"/>
      <c r="M911" s="202"/>
      <c r="N911" s="203"/>
      <c r="O911" s="203"/>
      <c r="P911" s="203"/>
      <c r="Q911" s="203"/>
      <c r="R911" s="203"/>
      <c r="S911" s="203"/>
      <c r="T911" s="204"/>
      <c r="AT911" s="205" t="s">
        <v>156</v>
      </c>
      <c r="AU911" s="205" t="s">
        <v>87</v>
      </c>
      <c r="AV911" s="13" t="s">
        <v>87</v>
      </c>
      <c r="AW911" s="13" t="s">
        <v>37</v>
      </c>
      <c r="AX911" s="13" t="s">
        <v>77</v>
      </c>
      <c r="AY911" s="205" t="s">
        <v>144</v>
      </c>
    </row>
    <row r="912" spans="2:51" s="13" customFormat="1">
      <c r="B912" s="194"/>
      <c r="C912" s="195"/>
      <c r="D912" s="196" t="s">
        <v>156</v>
      </c>
      <c r="E912" s="197" t="s">
        <v>19</v>
      </c>
      <c r="F912" s="198" t="s">
        <v>715</v>
      </c>
      <c r="G912" s="195"/>
      <c r="H912" s="199">
        <v>2.72</v>
      </c>
      <c r="I912" s="200"/>
      <c r="J912" s="195"/>
      <c r="K912" s="195"/>
      <c r="L912" s="201"/>
      <c r="M912" s="202"/>
      <c r="N912" s="203"/>
      <c r="O912" s="203"/>
      <c r="P912" s="203"/>
      <c r="Q912" s="203"/>
      <c r="R912" s="203"/>
      <c r="S912" s="203"/>
      <c r="T912" s="204"/>
      <c r="AT912" s="205" t="s">
        <v>156</v>
      </c>
      <c r="AU912" s="205" t="s">
        <v>87</v>
      </c>
      <c r="AV912" s="13" t="s">
        <v>87</v>
      </c>
      <c r="AW912" s="13" t="s">
        <v>37</v>
      </c>
      <c r="AX912" s="13" t="s">
        <v>77</v>
      </c>
      <c r="AY912" s="205" t="s">
        <v>144</v>
      </c>
    </row>
    <row r="913" spans="1:65" s="13" customFormat="1">
      <c r="B913" s="194"/>
      <c r="C913" s="195"/>
      <c r="D913" s="196" t="s">
        <v>156</v>
      </c>
      <c r="E913" s="197" t="s">
        <v>19</v>
      </c>
      <c r="F913" s="198" t="s">
        <v>718</v>
      </c>
      <c r="G913" s="195"/>
      <c r="H913" s="199">
        <v>2.6</v>
      </c>
      <c r="I913" s="200"/>
      <c r="J913" s="195"/>
      <c r="K913" s="195"/>
      <c r="L913" s="201"/>
      <c r="M913" s="202"/>
      <c r="N913" s="203"/>
      <c r="O913" s="203"/>
      <c r="P913" s="203"/>
      <c r="Q913" s="203"/>
      <c r="R913" s="203"/>
      <c r="S913" s="203"/>
      <c r="T913" s="204"/>
      <c r="AT913" s="205" t="s">
        <v>156</v>
      </c>
      <c r="AU913" s="205" t="s">
        <v>87</v>
      </c>
      <c r="AV913" s="13" t="s">
        <v>87</v>
      </c>
      <c r="AW913" s="13" t="s">
        <v>37</v>
      </c>
      <c r="AX913" s="13" t="s">
        <v>77</v>
      </c>
      <c r="AY913" s="205" t="s">
        <v>144</v>
      </c>
    </row>
    <row r="914" spans="1:65" s="13" customFormat="1">
      <c r="B914" s="194"/>
      <c r="C914" s="195"/>
      <c r="D914" s="196" t="s">
        <v>156</v>
      </c>
      <c r="E914" s="197" t="s">
        <v>19</v>
      </c>
      <c r="F914" s="198" t="s">
        <v>721</v>
      </c>
      <c r="G914" s="195"/>
      <c r="H914" s="199">
        <v>2.58</v>
      </c>
      <c r="I914" s="200"/>
      <c r="J914" s="195"/>
      <c r="K914" s="195"/>
      <c r="L914" s="201"/>
      <c r="M914" s="202"/>
      <c r="N914" s="203"/>
      <c r="O914" s="203"/>
      <c r="P914" s="203"/>
      <c r="Q914" s="203"/>
      <c r="R914" s="203"/>
      <c r="S914" s="203"/>
      <c r="T914" s="204"/>
      <c r="AT914" s="205" t="s">
        <v>156</v>
      </c>
      <c r="AU914" s="205" t="s">
        <v>87</v>
      </c>
      <c r="AV914" s="13" t="s">
        <v>87</v>
      </c>
      <c r="AW914" s="13" t="s">
        <v>37</v>
      </c>
      <c r="AX914" s="13" t="s">
        <v>77</v>
      </c>
      <c r="AY914" s="205" t="s">
        <v>144</v>
      </c>
    </row>
    <row r="915" spans="1:65" s="13" customFormat="1">
      <c r="B915" s="194"/>
      <c r="C915" s="195"/>
      <c r="D915" s="196" t="s">
        <v>156</v>
      </c>
      <c r="E915" s="197" t="s">
        <v>19</v>
      </c>
      <c r="F915" s="198" t="s">
        <v>724</v>
      </c>
      <c r="G915" s="195"/>
      <c r="H915" s="199">
        <v>2.4500000000000002</v>
      </c>
      <c r="I915" s="200"/>
      <c r="J915" s="195"/>
      <c r="K915" s="195"/>
      <c r="L915" s="201"/>
      <c r="M915" s="202"/>
      <c r="N915" s="203"/>
      <c r="O915" s="203"/>
      <c r="P915" s="203"/>
      <c r="Q915" s="203"/>
      <c r="R915" s="203"/>
      <c r="S915" s="203"/>
      <c r="T915" s="204"/>
      <c r="AT915" s="205" t="s">
        <v>156</v>
      </c>
      <c r="AU915" s="205" t="s">
        <v>87</v>
      </c>
      <c r="AV915" s="13" t="s">
        <v>87</v>
      </c>
      <c r="AW915" s="13" t="s">
        <v>37</v>
      </c>
      <c r="AX915" s="13" t="s">
        <v>77</v>
      </c>
      <c r="AY915" s="205" t="s">
        <v>144</v>
      </c>
    </row>
    <row r="916" spans="1:65" s="13" customFormat="1">
      <c r="B916" s="194"/>
      <c r="C916" s="195"/>
      <c r="D916" s="196" t="s">
        <v>156</v>
      </c>
      <c r="E916" s="197" t="s">
        <v>19</v>
      </c>
      <c r="F916" s="198" t="s">
        <v>727</v>
      </c>
      <c r="G916" s="195"/>
      <c r="H916" s="199">
        <v>2.71</v>
      </c>
      <c r="I916" s="200"/>
      <c r="J916" s="195"/>
      <c r="K916" s="195"/>
      <c r="L916" s="201"/>
      <c r="M916" s="202"/>
      <c r="N916" s="203"/>
      <c r="O916" s="203"/>
      <c r="P916" s="203"/>
      <c r="Q916" s="203"/>
      <c r="R916" s="203"/>
      <c r="S916" s="203"/>
      <c r="T916" s="204"/>
      <c r="AT916" s="205" t="s">
        <v>156</v>
      </c>
      <c r="AU916" s="205" t="s">
        <v>87</v>
      </c>
      <c r="AV916" s="13" t="s">
        <v>87</v>
      </c>
      <c r="AW916" s="13" t="s">
        <v>37</v>
      </c>
      <c r="AX916" s="13" t="s">
        <v>77</v>
      </c>
      <c r="AY916" s="205" t="s">
        <v>144</v>
      </c>
    </row>
    <row r="917" spans="1:65" s="13" customFormat="1">
      <c r="B917" s="194"/>
      <c r="C917" s="195"/>
      <c r="D917" s="196" t="s">
        <v>156</v>
      </c>
      <c r="E917" s="197" t="s">
        <v>19</v>
      </c>
      <c r="F917" s="198" t="s">
        <v>730</v>
      </c>
      <c r="G917" s="195"/>
      <c r="H917" s="199">
        <v>2.39</v>
      </c>
      <c r="I917" s="200"/>
      <c r="J917" s="195"/>
      <c r="K917" s="195"/>
      <c r="L917" s="201"/>
      <c r="M917" s="202"/>
      <c r="N917" s="203"/>
      <c r="O917" s="203"/>
      <c r="P917" s="203"/>
      <c r="Q917" s="203"/>
      <c r="R917" s="203"/>
      <c r="S917" s="203"/>
      <c r="T917" s="204"/>
      <c r="AT917" s="205" t="s">
        <v>156</v>
      </c>
      <c r="AU917" s="205" t="s">
        <v>87</v>
      </c>
      <c r="AV917" s="13" t="s">
        <v>87</v>
      </c>
      <c r="AW917" s="13" t="s">
        <v>37</v>
      </c>
      <c r="AX917" s="13" t="s">
        <v>77</v>
      </c>
      <c r="AY917" s="205" t="s">
        <v>144</v>
      </c>
    </row>
    <row r="918" spans="1:65" s="13" customFormat="1">
      <c r="B918" s="194"/>
      <c r="C918" s="195"/>
      <c r="D918" s="196" t="s">
        <v>156</v>
      </c>
      <c r="E918" s="197" t="s">
        <v>19</v>
      </c>
      <c r="F918" s="198" t="s">
        <v>733</v>
      </c>
      <c r="G918" s="195"/>
      <c r="H918" s="199">
        <v>2.4300000000000002</v>
      </c>
      <c r="I918" s="200"/>
      <c r="J918" s="195"/>
      <c r="K918" s="195"/>
      <c r="L918" s="201"/>
      <c r="M918" s="202"/>
      <c r="N918" s="203"/>
      <c r="O918" s="203"/>
      <c r="P918" s="203"/>
      <c r="Q918" s="203"/>
      <c r="R918" s="203"/>
      <c r="S918" s="203"/>
      <c r="T918" s="204"/>
      <c r="AT918" s="205" t="s">
        <v>156</v>
      </c>
      <c r="AU918" s="205" t="s">
        <v>87</v>
      </c>
      <c r="AV918" s="13" t="s">
        <v>87</v>
      </c>
      <c r="AW918" s="13" t="s">
        <v>37</v>
      </c>
      <c r="AX918" s="13" t="s">
        <v>77</v>
      </c>
      <c r="AY918" s="205" t="s">
        <v>144</v>
      </c>
    </row>
    <row r="919" spans="1:65" s="16" customFormat="1">
      <c r="B919" s="227"/>
      <c r="C919" s="228"/>
      <c r="D919" s="196" t="s">
        <v>156</v>
      </c>
      <c r="E919" s="229" t="s">
        <v>19</v>
      </c>
      <c r="F919" s="230" t="s">
        <v>442</v>
      </c>
      <c r="G919" s="228"/>
      <c r="H919" s="231">
        <v>36.629999999999995</v>
      </c>
      <c r="I919" s="232"/>
      <c r="J919" s="228"/>
      <c r="K919" s="228"/>
      <c r="L919" s="233"/>
      <c r="M919" s="234"/>
      <c r="N919" s="235"/>
      <c r="O919" s="235"/>
      <c r="P919" s="235"/>
      <c r="Q919" s="235"/>
      <c r="R919" s="235"/>
      <c r="S919" s="235"/>
      <c r="T919" s="236"/>
      <c r="AT919" s="237" t="s">
        <v>156</v>
      </c>
      <c r="AU919" s="237" t="s">
        <v>87</v>
      </c>
      <c r="AV919" s="16" t="s">
        <v>145</v>
      </c>
      <c r="AW919" s="16" t="s">
        <v>37</v>
      </c>
      <c r="AX919" s="16" t="s">
        <v>77</v>
      </c>
      <c r="AY919" s="237" t="s">
        <v>144</v>
      </c>
    </row>
    <row r="920" spans="1:65" s="15" customFormat="1">
      <c r="B920" s="217"/>
      <c r="C920" s="218"/>
      <c r="D920" s="196" t="s">
        <v>156</v>
      </c>
      <c r="E920" s="219" t="s">
        <v>19</v>
      </c>
      <c r="F920" s="220" t="s">
        <v>943</v>
      </c>
      <c r="G920" s="218"/>
      <c r="H920" s="219" t="s">
        <v>19</v>
      </c>
      <c r="I920" s="221"/>
      <c r="J920" s="218"/>
      <c r="K920" s="218"/>
      <c r="L920" s="222"/>
      <c r="M920" s="223"/>
      <c r="N920" s="224"/>
      <c r="O920" s="224"/>
      <c r="P920" s="224"/>
      <c r="Q920" s="224"/>
      <c r="R920" s="224"/>
      <c r="S920" s="224"/>
      <c r="T920" s="225"/>
      <c r="AT920" s="226" t="s">
        <v>156</v>
      </c>
      <c r="AU920" s="226" t="s">
        <v>87</v>
      </c>
      <c r="AV920" s="15" t="s">
        <v>85</v>
      </c>
      <c r="AW920" s="15" t="s">
        <v>37</v>
      </c>
      <c r="AX920" s="15" t="s">
        <v>77</v>
      </c>
      <c r="AY920" s="226" t="s">
        <v>144</v>
      </c>
    </row>
    <row r="921" spans="1:65" s="13" customFormat="1">
      <c r="B921" s="194"/>
      <c r="C921" s="195"/>
      <c r="D921" s="196" t="s">
        <v>156</v>
      </c>
      <c r="E921" s="197" t="s">
        <v>19</v>
      </c>
      <c r="F921" s="198" t="s">
        <v>691</v>
      </c>
      <c r="G921" s="195"/>
      <c r="H921" s="199">
        <v>53.31</v>
      </c>
      <c r="I921" s="200"/>
      <c r="J921" s="195"/>
      <c r="K921" s="195"/>
      <c r="L921" s="201"/>
      <c r="M921" s="202"/>
      <c r="N921" s="203"/>
      <c r="O921" s="203"/>
      <c r="P921" s="203"/>
      <c r="Q921" s="203"/>
      <c r="R921" s="203"/>
      <c r="S921" s="203"/>
      <c r="T921" s="204"/>
      <c r="AT921" s="205" t="s">
        <v>156</v>
      </c>
      <c r="AU921" s="205" t="s">
        <v>87</v>
      </c>
      <c r="AV921" s="13" t="s">
        <v>87</v>
      </c>
      <c r="AW921" s="13" t="s">
        <v>37</v>
      </c>
      <c r="AX921" s="13" t="s">
        <v>77</v>
      </c>
      <c r="AY921" s="205" t="s">
        <v>144</v>
      </c>
    </row>
    <row r="922" spans="1:65" s="16" customFormat="1">
      <c r="B922" s="227"/>
      <c r="C922" s="228"/>
      <c r="D922" s="196" t="s">
        <v>156</v>
      </c>
      <c r="E922" s="229" t="s">
        <v>19</v>
      </c>
      <c r="F922" s="230" t="s">
        <v>442</v>
      </c>
      <c r="G922" s="228"/>
      <c r="H922" s="231">
        <v>53.31</v>
      </c>
      <c r="I922" s="232"/>
      <c r="J922" s="228"/>
      <c r="K922" s="228"/>
      <c r="L922" s="233"/>
      <c r="M922" s="234"/>
      <c r="N922" s="235"/>
      <c r="O922" s="235"/>
      <c r="P922" s="235"/>
      <c r="Q922" s="235"/>
      <c r="R922" s="235"/>
      <c r="S922" s="235"/>
      <c r="T922" s="236"/>
      <c r="AT922" s="237" t="s">
        <v>156</v>
      </c>
      <c r="AU922" s="237" t="s">
        <v>87</v>
      </c>
      <c r="AV922" s="16" t="s">
        <v>145</v>
      </c>
      <c r="AW922" s="16" t="s">
        <v>37</v>
      </c>
      <c r="AX922" s="16" t="s">
        <v>77</v>
      </c>
      <c r="AY922" s="237" t="s">
        <v>144</v>
      </c>
    </row>
    <row r="923" spans="1:65" s="14" customFormat="1">
      <c r="B923" s="206"/>
      <c r="C923" s="207"/>
      <c r="D923" s="196" t="s">
        <v>156</v>
      </c>
      <c r="E923" s="208" t="s">
        <v>19</v>
      </c>
      <c r="F923" s="209" t="s">
        <v>158</v>
      </c>
      <c r="G923" s="207"/>
      <c r="H923" s="210">
        <v>128.57</v>
      </c>
      <c r="I923" s="211"/>
      <c r="J923" s="207"/>
      <c r="K923" s="207"/>
      <c r="L923" s="212"/>
      <c r="M923" s="213"/>
      <c r="N923" s="214"/>
      <c r="O923" s="214"/>
      <c r="P923" s="214"/>
      <c r="Q923" s="214"/>
      <c r="R923" s="214"/>
      <c r="S923" s="214"/>
      <c r="T923" s="215"/>
      <c r="AT923" s="216" t="s">
        <v>156</v>
      </c>
      <c r="AU923" s="216" t="s">
        <v>87</v>
      </c>
      <c r="AV923" s="14" t="s">
        <v>152</v>
      </c>
      <c r="AW923" s="14" t="s">
        <v>37</v>
      </c>
      <c r="AX923" s="14" t="s">
        <v>85</v>
      </c>
      <c r="AY923" s="216" t="s">
        <v>144</v>
      </c>
    </row>
    <row r="924" spans="1:65" s="2" customFormat="1" ht="24.2" customHeight="1">
      <c r="A924" s="37"/>
      <c r="B924" s="38"/>
      <c r="C924" s="241" t="s">
        <v>1014</v>
      </c>
      <c r="D924" s="241" t="s">
        <v>769</v>
      </c>
      <c r="E924" s="242" t="s">
        <v>1015</v>
      </c>
      <c r="F924" s="243" t="s">
        <v>1016</v>
      </c>
      <c r="G924" s="244" t="s">
        <v>172</v>
      </c>
      <c r="H924" s="245">
        <v>61.307000000000002</v>
      </c>
      <c r="I924" s="246"/>
      <c r="J924" s="247">
        <f>ROUND(I924*H924,2)</f>
        <v>0</v>
      </c>
      <c r="K924" s="243" t="s">
        <v>19</v>
      </c>
      <c r="L924" s="248"/>
      <c r="M924" s="249" t="s">
        <v>19</v>
      </c>
      <c r="N924" s="250" t="s">
        <v>48</v>
      </c>
      <c r="O924" s="67"/>
      <c r="P924" s="185">
        <f>O924*H924</f>
        <v>0</v>
      </c>
      <c r="Q924" s="185">
        <v>2.1999999999999999E-2</v>
      </c>
      <c r="R924" s="185">
        <f>Q924*H924</f>
        <v>1.348754</v>
      </c>
      <c r="S924" s="185">
        <v>0</v>
      </c>
      <c r="T924" s="186">
        <f>S924*H924</f>
        <v>0</v>
      </c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R924" s="187" t="s">
        <v>464</v>
      </c>
      <c r="AT924" s="187" t="s">
        <v>769</v>
      </c>
      <c r="AU924" s="187" t="s">
        <v>87</v>
      </c>
      <c r="AY924" s="20" t="s">
        <v>144</v>
      </c>
      <c r="BE924" s="188">
        <f>IF(N924="základní",J924,0)</f>
        <v>0</v>
      </c>
      <c r="BF924" s="188">
        <f>IF(N924="snížená",J924,0)</f>
        <v>0</v>
      </c>
      <c r="BG924" s="188">
        <f>IF(N924="zákl. přenesená",J924,0)</f>
        <v>0</v>
      </c>
      <c r="BH924" s="188">
        <f>IF(N924="sníž. přenesená",J924,0)</f>
        <v>0</v>
      </c>
      <c r="BI924" s="188">
        <f>IF(N924="nulová",J924,0)</f>
        <v>0</v>
      </c>
      <c r="BJ924" s="20" t="s">
        <v>85</v>
      </c>
      <c r="BK924" s="188">
        <f>ROUND(I924*H924,2)</f>
        <v>0</v>
      </c>
      <c r="BL924" s="20" t="s">
        <v>296</v>
      </c>
      <c r="BM924" s="187" t="s">
        <v>1017</v>
      </c>
    </row>
    <row r="925" spans="1:65" s="13" customFormat="1">
      <c r="B925" s="194"/>
      <c r="C925" s="195"/>
      <c r="D925" s="196" t="s">
        <v>156</v>
      </c>
      <c r="E925" s="197" t="s">
        <v>19</v>
      </c>
      <c r="F925" s="198" t="s">
        <v>1018</v>
      </c>
      <c r="G925" s="195"/>
      <c r="H925" s="199">
        <v>61.307000000000002</v>
      </c>
      <c r="I925" s="200"/>
      <c r="J925" s="195"/>
      <c r="K925" s="195"/>
      <c r="L925" s="201"/>
      <c r="M925" s="202"/>
      <c r="N925" s="203"/>
      <c r="O925" s="203"/>
      <c r="P925" s="203"/>
      <c r="Q925" s="203"/>
      <c r="R925" s="203"/>
      <c r="S925" s="203"/>
      <c r="T925" s="204"/>
      <c r="AT925" s="205" t="s">
        <v>156</v>
      </c>
      <c r="AU925" s="205" t="s">
        <v>87</v>
      </c>
      <c r="AV925" s="13" t="s">
        <v>87</v>
      </c>
      <c r="AW925" s="13" t="s">
        <v>37</v>
      </c>
      <c r="AX925" s="13" t="s">
        <v>77</v>
      </c>
      <c r="AY925" s="205" t="s">
        <v>144</v>
      </c>
    </row>
    <row r="926" spans="1:65" s="14" customFormat="1">
      <c r="B926" s="206"/>
      <c r="C926" s="207"/>
      <c r="D926" s="196" t="s">
        <v>156</v>
      </c>
      <c r="E926" s="208" t="s">
        <v>19</v>
      </c>
      <c r="F926" s="209" t="s">
        <v>158</v>
      </c>
      <c r="G926" s="207"/>
      <c r="H926" s="210">
        <v>61.307000000000002</v>
      </c>
      <c r="I926" s="211"/>
      <c r="J926" s="207"/>
      <c r="K926" s="207"/>
      <c r="L926" s="212"/>
      <c r="M926" s="213"/>
      <c r="N926" s="214"/>
      <c r="O926" s="214"/>
      <c r="P926" s="214"/>
      <c r="Q926" s="214"/>
      <c r="R926" s="214"/>
      <c r="S926" s="214"/>
      <c r="T926" s="215"/>
      <c r="AT926" s="216" t="s">
        <v>156</v>
      </c>
      <c r="AU926" s="216" t="s">
        <v>87</v>
      </c>
      <c r="AV926" s="14" t="s">
        <v>152</v>
      </c>
      <c r="AW926" s="14" t="s">
        <v>37</v>
      </c>
      <c r="AX926" s="14" t="s">
        <v>85</v>
      </c>
      <c r="AY926" s="216" t="s">
        <v>144</v>
      </c>
    </row>
    <row r="927" spans="1:65" s="2" customFormat="1" ht="24.2" customHeight="1">
      <c r="A927" s="37"/>
      <c r="B927" s="38"/>
      <c r="C927" s="241" t="s">
        <v>1019</v>
      </c>
      <c r="D927" s="241" t="s">
        <v>769</v>
      </c>
      <c r="E927" s="242" t="s">
        <v>1020</v>
      </c>
      <c r="F927" s="243" t="s">
        <v>1021</v>
      </c>
      <c r="G927" s="244" t="s">
        <v>172</v>
      </c>
      <c r="H927" s="245">
        <v>86.55</v>
      </c>
      <c r="I927" s="246"/>
      <c r="J927" s="247">
        <f>ROUND(I927*H927,2)</f>
        <v>0</v>
      </c>
      <c r="K927" s="243" t="s">
        <v>19</v>
      </c>
      <c r="L927" s="248"/>
      <c r="M927" s="249" t="s">
        <v>19</v>
      </c>
      <c r="N927" s="250" t="s">
        <v>48</v>
      </c>
      <c r="O927" s="67"/>
      <c r="P927" s="185">
        <f>O927*H927</f>
        <v>0</v>
      </c>
      <c r="Q927" s="185">
        <v>2.1999999999999999E-2</v>
      </c>
      <c r="R927" s="185">
        <f>Q927*H927</f>
        <v>1.9040999999999999</v>
      </c>
      <c r="S927" s="185">
        <v>0</v>
      </c>
      <c r="T927" s="186">
        <f>S927*H927</f>
        <v>0</v>
      </c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R927" s="187" t="s">
        <v>464</v>
      </c>
      <c r="AT927" s="187" t="s">
        <v>769</v>
      </c>
      <c r="AU927" s="187" t="s">
        <v>87</v>
      </c>
      <c r="AY927" s="20" t="s">
        <v>144</v>
      </c>
      <c r="BE927" s="188">
        <f>IF(N927="základní",J927,0)</f>
        <v>0</v>
      </c>
      <c r="BF927" s="188">
        <f>IF(N927="snížená",J927,0)</f>
        <v>0</v>
      </c>
      <c r="BG927" s="188">
        <f>IF(N927="zákl. přenesená",J927,0)</f>
        <v>0</v>
      </c>
      <c r="BH927" s="188">
        <f>IF(N927="sníž. přenesená",J927,0)</f>
        <v>0</v>
      </c>
      <c r="BI927" s="188">
        <f>IF(N927="nulová",J927,0)</f>
        <v>0</v>
      </c>
      <c r="BJ927" s="20" t="s">
        <v>85</v>
      </c>
      <c r="BK927" s="188">
        <f>ROUND(I927*H927,2)</f>
        <v>0</v>
      </c>
      <c r="BL927" s="20" t="s">
        <v>296</v>
      </c>
      <c r="BM927" s="187" t="s">
        <v>1022</v>
      </c>
    </row>
    <row r="928" spans="1:65" s="13" customFormat="1">
      <c r="B928" s="194"/>
      <c r="C928" s="195"/>
      <c r="D928" s="196" t="s">
        <v>156</v>
      </c>
      <c r="E928" s="197" t="s">
        <v>19</v>
      </c>
      <c r="F928" s="198" t="s">
        <v>1023</v>
      </c>
      <c r="G928" s="195"/>
      <c r="H928" s="199">
        <v>44.424999999999997</v>
      </c>
      <c r="I928" s="200"/>
      <c r="J928" s="195"/>
      <c r="K928" s="195"/>
      <c r="L928" s="201"/>
      <c r="M928" s="202"/>
      <c r="N928" s="203"/>
      <c r="O928" s="203"/>
      <c r="P928" s="203"/>
      <c r="Q928" s="203"/>
      <c r="R928" s="203"/>
      <c r="S928" s="203"/>
      <c r="T928" s="204"/>
      <c r="AT928" s="205" t="s">
        <v>156</v>
      </c>
      <c r="AU928" s="205" t="s">
        <v>87</v>
      </c>
      <c r="AV928" s="13" t="s">
        <v>87</v>
      </c>
      <c r="AW928" s="13" t="s">
        <v>37</v>
      </c>
      <c r="AX928" s="13" t="s">
        <v>77</v>
      </c>
      <c r="AY928" s="205" t="s">
        <v>144</v>
      </c>
    </row>
    <row r="929" spans="1:65" s="13" customFormat="1">
      <c r="B929" s="194"/>
      <c r="C929" s="195"/>
      <c r="D929" s="196" t="s">
        <v>156</v>
      </c>
      <c r="E929" s="197" t="s">
        <v>19</v>
      </c>
      <c r="F929" s="198" t="s">
        <v>1024</v>
      </c>
      <c r="G929" s="195"/>
      <c r="H929" s="199">
        <v>42.125</v>
      </c>
      <c r="I929" s="200"/>
      <c r="J929" s="195"/>
      <c r="K929" s="195"/>
      <c r="L929" s="201"/>
      <c r="M929" s="202"/>
      <c r="N929" s="203"/>
      <c r="O929" s="203"/>
      <c r="P929" s="203"/>
      <c r="Q929" s="203"/>
      <c r="R929" s="203"/>
      <c r="S929" s="203"/>
      <c r="T929" s="204"/>
      <c r="AT929" s="205" t="s">
        <v>156</v>
      </c>
      <c r="AU929" s="205" t="s">
        <v>87</v>
      </c>
      <c r="AV929" s="13" t="s">
        <v>87</v>
      </c>
      <c r="AW929" s="13" t="s">
        <v>37</v>
      </c>
      <c r="AX929" s="13" t="s">
        <v>77</v>
      </c>
      <c r="AY929" s="205" t="s">
        <v>144</v>
      </c>
    </row>
    <row r="930" spans="1:65" s="14" customFormat="1">
      <c r="B930" s="206"/>
      <c r="C930" s="207"/>
      <c r="D930" s="196" t="s">
        <v>156</v>
      </c>
      <c r="E930" s="208" t="s">
        <v>19</v>
      </c>
      <c r="F930" s="209" t="s">
        <v>158</v>
      </c>
      <c r="G930" s="207"/>
      <c r="H930" s="210">
        <v>86.55</v>
      </c>
      <c r="I930" s="211"/>
      <c r="J930" s="207"/>
      <c r="K930" s="207"/>
      <c r="L930" s="212"/>
      <c r="M930" s="213"/>
      <c r="N930" s="214"/>
      <c r="O930" s="214"/>
      <c r="P930" s="214"/>
      <c r="Q930" s="214"/>
      <c r="R930" s="214"/>
      <c r="S930" s="214"/>
      <c r="T930" s="215"/>
      <c r="AT930" s="216" t="s">
        <v>156</v>
      </c>
      <c r="AU930" s="216" t="s">
        <v>87</v>
      </c>
      <c r="AV930" s="14" t="s">
        <v>152</v>
      </c>
      <c r="AW930" s="14" t="s">
        <v>37</v>
      </c>
      <c r="AX930" s="14" t="s">
        <v>85</v>
      </c>
      <c r="AY930" s="216" t="s">
        <v>144</v>
      </c>
    </row>
    <row r="931" spans="1:65" s="2" customFormat="1" ht="33" customHeight="1">
      <c r="A931" s="37"/>
      <c r="B931" s="38"/>
      <c r="C931" s="176" t="s">
        <v>1025</v>
      </c>
      <c r="D931" s="176" t="s">
        <v>147</v>
      </c>
      <c r="E931" s="177" t="s">
        <v>1026</v>
      </c>
      <c r="F931" s="178" t="s">
        <v>1027</v>
      </c>
      <c r="G931" s="179" t="s">
        <v>252</v>
      </c>
      <c r="H931" s="180">
        <v>101.52</v>
      </c>
      <c r="I931" s="181"/>
      <c r="J931" s="182">
        <f>ROUND(I931*H931,2)</f>
        <v>0</v>
      </c>
      <c r="K931" s="178" t="s">
        <v>151</v>
      </c>
      <c r="L931" s="42"/>
      <c r="M931" s="183" t="s">
        <v>19</v>
      </c>
      <c r="N931" s="184" t="s">
        <v>48</v>
      </c>
      <c r="O931" s="67"/>
      <c r="P931" s="185">
        <f>O931*H931</f>
        <v>0</v>
      </c>
      <c r="Q931" s="185">
        <v>4.2999999999999999E-4</v>
      </c>
      <c r="R931" s="185">
        <f>Q931*H931</f>
        <v>4.3653599999999994E-2</v>
      </c>
      <c r="S931" s="185">
        <v>0</v>
      </c>
      <c r="T931" s="186">
        <f>S931*H931</f>
        <v>0</v>
      </c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R931" s="187" t="s">
        <v>296</v>
      </c>
      <c r="AT931" s="187" t="s">
        <v>147</v>
      </c>
      <c r="AU931" s="187" t="s">
        <v>87</v>
      </c>
      <c r="AY931" s="20" t="s">
        <v>144</v>
      </c>
      <c r="BE931" s="188">
        <f>IF(N931="základní",J931,0)</f>
        <v>0</v>
      </c>
      <c r="BF931" s="188">
        <f>IF(N931="snížená",J931,0)</f>
        <v>0</v>
      </c>
      <c r="BG931" s="188">
        <f>IF(N931="zákl. přenesená",J931,0)</f>
        <v>0</v>
      </c>
      <c r="BH931" s="188">
        <f>IF(N931="sníž. přenesená",J931,0)</f>
        <v>0</v>
      </c>
      <c r="BI931" s="188">
        <f>IF(N931="nulová",J931,0)</f>
        <v>0</v>
      </c>
      <c r="BJ931" s="20" t="s">
        <v>85</v>
      </c>
      <c r="BK931" s="188">
        <f>ROUND(I931*H931,2)</f>
        <v>0</v>
      </c>
      <c r="BL931" s="20" t="s">
        <v>296</v>
      </c>
      <c r="BM931" s="187" t="s">
        <v>1028</v>
      </c>
    </row>
    <row r="932" spans="1:65" s="2" customFormat="1">
      <c r="A932" s="37"/>
      <c r="B932" s="38"/>
      <c r="C932" s="39"/>
      <c r="D932" s="189" t="s">
        <v>154</v>
      </c>
      <c r="E932" s="39"/>
      <c r="F932" s="190" t="s">
        <v>1029</v>
      </c>
      <c r="G932" s="39"/>
      <c r="H932" s="39"/>
      <c r="I932" s="191"/>
      <c r="J932" s="39"/>
      <c r="K932" s="39"/>
      <c r="L932" s="42"/>
      <c r="M932" s="192"/>
      <c r="N932" s="193"/>
      <c r="O932" s="67"/>
      <c r="P932" s="67"/>
      <c r="Q932" s="67"/>
      <c r="R932" s="67"/>
      <c r="S932" s="67"/>
      <c r="T932" s="68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T932" s="20" t="s">
        <v>154</v>
      </c>
      <c r="AU932" s="20" t="s">
        <v>87</v>
      </c>
    </row>
    <row r="933" spans="1:65" s="15" customFormat="1">
      <c r="B933" s="217"/>
      <c r="C933" s="218"/>
      <c r="D933" s="196" t="s">
        <v>156</v>
      </c>
      <c r="E933" s="219" t="s">
        <v>19</v>
      </c>
      <c r="F933" s="220" t="s">
        <v>941</v>
      </c>
      <c r="G933" s="218"/>
      <c r="H933" s="219" t="s">
        <v>19</v>
      </c>
      <c r="I933" s="221"/>
      <c r="J933" s="218"/>
      <c r="K933" s="218"/>
      <c r="L933" s="222"/>
      <c r="M933" s="223"/>
      <c r="N933" s="224"/>
      <c r="O933" s="224"/>
      <c r="P933" s="224"/>
      <c r="Q933" s="224"/>
      <c r="R933" s="224"/>
      <c r="S933" s="224"/>
      <c r="T933" s="225"/>
      <c r="AT933" s="226" t="s">
        <v>156</v>
      </c>
      <c r="AU933" s="226" t="s">
        <v>87</v>
      </c>
      <c r="AV933" s="15" t="s">
        <v>85</v>
      </c>
      <c r="AW933" s="15" t="s">
        <v>37</v>
      </c>
      <c r="AX933" s="15" t="s">
        <v>77</v>
      </c>
      <c r="AY933" s="226" t="s">
        <v>144</v>
      </c>
    </row>
    <row r="934" spans="1:65" s="13" customFormat="1">
      <c r="B934" s="194"/>
      <c r="C934" s="195"/>
      <c r="D934" s="196" t="s">
        <v>156</v>
      </c>
      <c r="E934" s="197" t="s">
        <v>19</v>
      </c>
      <c r="F934" s="198" t="s">
        <v>1030</v>
      </c>
      <c r="G934" s="195"/>
      <c r="H934" s="199">
        <v>4.03</v>
      </c>
      <c r="I934" s="200"/>
      <c r="J934" s="195"/>
      <c r="K934" s="195"/>
      <c r="L934" s="201"/>
      <c r="M934" s="202"/>
      <c r="N934" s="203"/>
      <c r="O934" s="203"/>
      <c r="P934" s="203"/>
      <c r="Q934" s="203"/>
      <c r="R934" s="203"/>
      <c r="S934" s="203"/>
      <c r="T934" s="204"/>
      <c r="AT934" s="205" t="s">
        <v>156</v>
      </c>
      <c r="AU934" s="205" t="s">
        <v>87</v>
      </c>
      <c r="AV934" s="13" t="s">
        <v>87</v>
      </c>
      <c r="AW934" s="13" t="s">
        <v>37</v>
      </c>
      <c r="AX934" s="13" t="s">
        <v>77</v>
      </c>
      <c r="AY934" s="205" t="s">
        <v>144</v>
      </c>
    </row>
    <row r="935" spans="1:65" s="13" customFormat="1">
      <c r="B935" s="194"/>
      <c r="C935" s="195"/>
      <c r="D935" s="196" t="s">
        <v>156</v>
      </c>
      <c r="E935" s="197" t="s">
        <v>19</v>
      </c>
      <c r="F935" s="198" t="s">
        <v>1031</v>
      </c>
      <c r="G935" s="195"/>
      <c r="H935" s="199">
        <v>4</v>
      </c>
      <c r="I935" s="200"/>
      <c r="J935" s="195"/>
      <c r="K935" s="195"/>
      <c r="L935" s="201"/>
      <c r="M935" s="202"/>
      <c r="N935" s="203"/>
      <c r="O935" s="203"/>
      <c r="P935" s="203"/>
      <c r="Q935" s="203"/>
      <c r="R935" s="203"/>
      <c r="S935" s="203"/>
      <c r="T935" s="204"/>
      <c r="AT935" s="205" t="s">
        <v>156</v>
      </c>
      <c r="AU935" s="205" t="s">
        <v>87</v>
      </c>
      <c r="AV935" s="13" t="s">
        <v>87</v>
      </c>
      <c r="AW935" s="13" t="s">
        <v>37</v>
      </c>
      <c r="AX935" s="13" t="s">
        <v>77</v>
      </c>
      <c r="AY935" s="205" t="s">
        <v>144</v>
      </c>
    </row>
    <row r="936" spans="1:65" s="13" customFormat="1">
      <c r="B936" s="194"/>
      <c r="C936" s="195"/>
      <c r="D936" s="196" t="s">
        <v>156</v>
      </c>
      <c r="E936" s="197" t="s">
        <v>19</v>
      </c>
      <c r="F936" s="198" t="s">
        <v>1032</v>
      </c>
      <c r="G936" s="195"/>
      <c r="H936" s="199">
        <v>4.22</v>
      </c>
      <c r="I936" s="200"/>
      <c r="J936" s="195"/>
      <c r="K936" s="195"/>
      <c r="L936" s="201"/>
      <c r="M936" s="202"/>
      <c r="N936" s="203"/>
      <c r="O936" s="203"/>
      <c r="P936" s="203"/>
      <c r="Q936" s="203"/>
      <c r="R936" s="203"/>
      <c r="S936" s="203"/>
      <c r="T936" s="204"/>
      <c r="AT936" s="205" t="s">
        <v>156</v>
      </c>
      <c r="AU936" s="205" t="s">
        <v>87</v>
      </c>
      <c r="AV936" s="13" t="s">
        <v>87</v>
      </c>
      <c r="AW936" s="13" t="s">
        <v>37</v>
      </c>
      <c r="AX936" s="13" t="s">
        <v>77</v>
      </c>
      <c r="AY936" s="205" t="s">
        <v>144</v>
      </c>
    </row>
    <row r="937" spans="1:65" s="13" customFormat="1">
      <c r="B937" s="194"/>
      <c r="C937" s="195"/>
      <c r="D937" s="196" t="s">
        <v>156</v>
      </c>
      <c r="E937" s="197" t="s">
        <v>19</v>
      </c>
      <c r="F937" s="198" t="s">
        <v>1033</v>
      </c>
      <c r="G937" s="195"/>
      <c r="H937" s="199">
        <v>4.2</v>
      </c>
      <c r="I937" s="200"/>
      <c r="J937" s="195"/>
      <c r="K937" s="195"/>
      <c r="L937" s="201"/>
      <c r="M937" s="202"/>
      <c r="N937" s="203"/>
      <c r="O937" s="203"/>
      <c r="P937" s="203"/>
      <c r="Q937" s="203"/>
      <c r="R937" s="203"/>
      <c r="S937" s="203"/>
      <c r="T937" s="204"/>
      <c r="AT937" s="205" t="s">
        <v>156</v>
      </c>
      <c r="AU937" s="205" t="s">
        <v>87</v>
      </c>
      <c r="AV937" s="13" t="s">
        <v>87</v>
      </c>
      <c r="AW937" s="13" t="s">
        <v>37</v>
      </c>
      <c r="AX937" s="13" t="s">
        <v>77</v>
      </c>
      <c r="AY937" s="205" t="s">
        <v>144</v>
      </c>
    </row>
    <row r="938" spans="1:65" s="13" customFormat="1">
      <c r="B938" s="194"/>
      <c r="C938" s="195"/>
      <c r="D938" s="196" t="s">
        <v>156</v>
      </c>
      <c r="E938" s="197" t="s">
        <v>19</v>
      </c>
      <c r="F938" s="198" t="s">
        <v>1034</v>
      </c>
      <c r="G938" s="195"/>
      <c r="H938" s="199">
        <v>4.0199999999999996</v>
      </c>
      <c r="I938" s="200"/>
      <c r="J938" s="195"/>
      <c r="K938" s="195"/>
      <c r="L938" s="201"/>
      <c r="M938" s="202"/>
      <c r="N938" s="203"/>
      <c r="O938" s="203"/>
      <c r="P938" s="203"/>
      <c r="Q938" s="203"/>
      <c r="R938" s="203"/>
      <c r="S938" s="203"/>
      <c r="T938" s="204"/>
      <c r="AT938" s="205" t="s">
        <v>156</v>
      </c>
      <c r="AU938" s="205" t="s">
        <v>87</v>
      </c>
      <c r="AV938" s="13" t="s">
        <v>87</v>
      </c>
      <c r="AW938" s="13" t="s">
        <v>37</v>
      </c>
      <c r="AX938" s="13" t="s">
        <v>77</v>
      </c>
      <c r="AY938" s="205" t="s">
        <v>144</v>
      </c>
    </row>
    <row r="939" spans="1:65" s="13" customFormat="1">
      <c r="B939" s="194"/>
      <c r="C939" s="195"/>
      <c r="D939" s="196" t="s">
        <v>156</v>
      </c>
      <c r="E939" s="197" t="s">
        <v>19</v>
      </c>
      <c r="F939" s="198" t="s">
        <v>1035</v>
      </c>
      <c r="G939" s="195"/>
      <c r="H939" s="199">
        <v>4.04</v>
      </c>
      <c r="I939" s="200"/>
      <c r="J939" s="195"/>
      <c r="K939" s="195"/>
      <c r="L939" s="201"/>
      <c r="M939" s="202"/>
      <c r="N939" s="203"/>
      <c r="O939" s="203"/>
      <c r="P939" s="203"/>
      <c r="Q939" s="203"/>
      <c r="R939" s="203"/>
      <c r="S939" s="203"/>
      <c r="T939" s="204"/>
      <c r="AT939" s="205" t="s">
        <v>156</v>
      </c>
      <c r="AU939" s="205" t="s">
        <v>87</v>
      </c>
      <c r="AV939" s="13" t="s">
        <v>87</v>
      </c>
      <c r="AW939" s="13" t="s">
        <v>37</v>
      </c>
      <c r="AX939" s="13" t="s">
        <v>77</v>
      </c>
      <c r="AY939" s="205" t="s">
        <v>144</v>
      </c>
    </row>
    <row r="940" spans="1:65" s="13" customFormat="1">
      <c r="B940" s="194"/>
      <c r="C940" s="195"/>
      <c r="D940" s="196" t="s">
        <v>156</v>
      </c>
      <c r="E940" s="197" t="s">
        <v>19</v>
      </c>
      <c r="F940" s="198" t="s">
        <v>1036</v>
      </c>
      <c r="G940" s="195"/>
      <c r="H940" s="199">
        <v>4.03</v>
      </c>
      <c r="I940" s="200"/>
      <c r="J940" s="195"/>
      <c r="K940" s="195"/>
      <c r="L940" s="201"/>
      <c r="M940" s="202"/>
      <c r="N940" s="203"/>
      <c r="O940" s="203"/>
      <c r="P940" s="203"/>
      <c r="Q940" s="203"/>
      <c r="R940" s="203"/>
      <c r="S940" s="203"/>
      <c r="T940" s="204"/>
      <c r="AT940" s="205" t="s">
        <v>156</v>
      </c>
      <c r="AU940" s="205" t="s">
        <v>87</v>
      </c>
      <c r="AV940" s="13" t="s">
        <v>87</v>
      </c>
      <c r="AW940" s="13" t="s">
        <v>37</v>
      </c>
      <c r="AX940" s="13" t="s">
        <v>77</v>
      </c>
      <c r="AY940" s="205" t="s">
        <v>144</v>
      </c>
    </row>
    <row r="941" spans="1:65" s="13" customFormat="1">
      <c r="B941" s="194"/>
      <c r="C941" s="195"/>
      <c r="D941" s="196" t="s">
        <v>156</v>
      </c>
      <c r="E941" s="197" t="s">
        <v>19</v>
      </c>
      <c r="F941" s="198" t="s">
        <v>1037</v>
      </c>
      <c r="G941" s="195"/>
      <c r="H941" s="199">
        <v>3.95</v>
      </c>
      <c r="I941" s="200"/>
      <c r="J941" s="195"/>
      <c r="K941" s="195"/>
      <c r="L941" s="201"/>
      <c r="M941" s="202"/>
      <c r="N941" s="203"/>
      <c r="O941" s="203"/>
      <c r="P941" s="203"/>
      <c r="Q941" s="203"/>
      <c r="R941" s="203"/>
      <c r="S941" s="203"/>
      <c r="T941" s="204"/>
      <c r="AT941" s="205" t="s">
        <v>156</v>
      </c>
      <c r="AU941" s="205" t="s">
        <v>87</v>
      </c>
      <c r="AV941" s="13" t="s">
        <v>87</v>
      </c>
      <c r="AW941" s="13" t="s">
        <v>37</v>
      </c>
      <c r="AX941" s="13" t="s">
        <v>77</v>
      </c>
      <c r="AY941" s="205" t="s">
        <v>144</v>
      </c>
    </row>
    <row r="942" spans="1:65" s="13" customFormat="1">
      <c r="B942" s="194"/>
      <c r="C942" s="195"/>
      <c r="D942" s="196" t="s">
        <v>156</v>
      </c>
      <c r="E942" s="197" t="s">
        <v>19</v>
      </c>
      <c r="F942" s="198" t="s">
        <v>1038</v>
      </c>
      <c r="G942" s="195"/>
      <c r="H942" s="199">
        <v>4.22</v>
      </c>
      <c r="I942" s="200"/>
      <c r="J942" s="195"/>
      <c r="K942" s="195"/>
      <c r="L942" s="201"/>
      <c r="M942" s="202"/>
      <c r="N942" s="203"/>
      <c r="O942" s="203"/>
      <c r="P942" s="203"/>
      <c r="Q942" s="203"/>
      <c r="R942" s="203"/>
      <c r="S942" s="203"/>
      <c r="T942" s="204"/>
      <c r="AT942" s="205" t="s">
        <v>156</v>
      </c>
      <c r="AU942" s="205" t="s">
        <v>87</v>
      </c>
      <c r="AV942" s="13" t="s">
        <v>87</v>
      </c>
      <c r="AW942" s="13" t="s">
        <v>37</v>
      </c>
      <c r="AX942" s="13" t="s">
        <v>77</v>
      </c>
      <c r="AY942" s="205" t="s">
        <v>144</v>
      </c>
    </row>
    <row r="943" spans="1:65" s="13" customFormat="1">
      <c r="B943" s="194"/>
      <c r="C943" s="195"/>
      <c r="D943" s="196" t="s">
        <v>156</v>
      </c>
      <c r="E943" s="197" t="s">
        <v>19</v>
      </c>
      <c r="F943" s="198" t="s">
        <v>1039</v>
      </c>
      <c r="G943" s="195"/>
      <c r="H943" s="199">
        <v>4.26</v>
      </c>
      <c r="I943" s="200"/>
      <c r="J943" s="195"/>
      <c r="K943" s="195"/>
      <c r="L943" s="201"/>
      <c r="M943" s="202"/>
      <c r="N943" s="203"/>
      <c r="O943" s="203"/>
      <c r="P943" s="203"/>
      <c r="Q943" s="203"/>
      <c r="R943" s="203"/>
      <c r="S943" s="203"/>
      <c r="T943" s="204"/>
      <c r="AT943" s="205" t="s">
        <v>156</v>
      </c>
      <c r="AU943" s="205" t="s">
        <v>87</v>
      </c>
      <c r="AV943" s="13" t="s">
        <v>87</v>
      </c>
      <c r="AW943" s="13" t="s">
        <v>37</v>
      </c>
      <c r="AX943" s="13" t="s">
        <v>77</v>
      </c>
      <c r="AY943" s="205" t="s">
        <v>144</v>
      </c>
    </row>
    <row r="944" spans="1:65" s="13" customFormat="1">
      <c r="B944" s="194"/>
      <c r="C944" s="195"/>
      <c r="D944" s="196" t="s">
        <v>156</v>
      </c>
      <c r="E944" s="197" t="s">
        <v>19</v>
      </c>
      <c r="F944" s="198" t="s">
        <v>1040</v>
      </c>
      <c r="G944" s="195"/>
      <c r="H944" s="199">
        <v>4.6100000000000003</v>
      </c>
      <c r="I944" s="200"/>
      <c r="J944" s="195"/>
      <c r="K944" s="195"/>
      <c r="L944" s="201"/>
      <c r="M944" s="202"/>
      <c r="N944" s="203"/>
      <c r="O944" s="203"/>
      <c r="P944" s="203"/>
      <c r="Q944" s="203"/>
      <c r="R944" s="203"/>
      <c r="S944" s="203"/>
      <c r="T944" s="204"/>
      <c r="AT944" s="205" t="s">
        <v>156</v>
      </c>
      <c r="AU944" s="205" t="s">
        <v>87</v>
      </c>
      <c r="AV944" s="13" t="s">
        <v>87</v>
      </c>
      <c r="AW944" s="13" t="s">
        <v>37</v>
      </c>
      <c r="AX944" s="13" t="s">
        <v>77</v>
      </c>
      <c r="AY944" s="205" t="s">
        <v>144</v>
      </c>
    </row>
    <row r="945" spans="1:65" s="13" customFormat="1">
      <c r="B945" s="194"/>
      <c r="C945" s="195"/>
      <c r="D945" s="196" t="s">
        <v>156</v>
      </c>
      <c r="E945" s="197" t="s">
        <v>19</v>
      </c>
      <c r="F945" s="198" t="s">
        <v>1041</v>
      </c>
      <c r="G945" s="195"/>
      <c r="H945" s="199">
        <v>4.05</v>
      </c>
      <c r="I945" s="200"/>
      <c r="J945" s="195"/>
      <c r="K945" s="195"/>
      <c r="L945" s="201"/>
      <c r="M945" s="202"/>
      <c r="N945" s="203"/>
      <c r="O945" s="203"/>
      <c r="P945" s="203"/>
      <c r="Q945" s="203"/>
      <c r="R945" s="203"/>
      <c r="S945" s="203"/>
      <c r="T945" s="204"/>
      <c r="AT945" s="205" t="s">
        <v>156</v>
      </c>
      <c r="AU945" s="205" t="s">
        <v>87</v>
      </c>
      <c r="AV945" s="13" t="s">
        <v>87</v>
      </c>
      <c r="AW945" s="13" t="s">
        <v>37</v>
      </c>
      <c r="AX945" s="13" t="s">
        <v>77</v>
      </c>
      <c r="AY945" s="205" t="s">
        <v>144</v>
      </c>
    </row>
    <row r="946" spans="1:65" s="13" customFormat="1">
      <c r="B946" s="194"/>
      <c r="C946" s="195"/>
      <c r="D946" s="196" t="s">
        <v>156</v>
      </c>
      <c r="E946" s="197" t="s">
        <v>19</v>
      </c>
      <c r="F946" s="198" t="s">
        <v>1042</v>
      </c>
      <c r="G946" s="195"/>
      <c r="H946" s="199">
        <v>5.67</v>
      </c>
      <c r="I946" s="200"/>
      <c r="J946" s="195"/>
      <c r="K946" s="195"/>
      <c r="L946" s="201"/>
      <c r="M946" s="202"/>
      <c r="N946" s="203"/>
      <c r="O946" s="203"/>
      <c r="P946" s="203"/>
      <c r="Q946" s="203"/>
      <c r="R946" s="203"/>
      <c r="S946" s="203"/>
      <c r="T946" s="204"/>
      <c r="AT946" s="205" t="s">
        <v>156</v>
      </c>
      <c r="AU946" s="205" t="s">
        <v>87</v>
      </c>
      <c r="AV946" s="13" t="s">
        <v>87</v>
      </c>
      <c r="AW946" s="13" t="s">
        <v>37</v>
      </c>
      <c r="AX946" s="13" t="s">
        <v>77</v>
      </c>
      <c r="AY946" s="205" t="s">
        <v>144</v>
      </c>
    </row>
    <row r="947" spans="1:65" s="13" customFormat="1">
      <c r="B947" s="194"/>
      <c r="C947" s="195"/>
      <c r="D947" s="196" t="s">
        <v>156</v>
      </c>
      <c r="E947" s="197" t="s">
        <v>19</v>
      </c>
      <c r="F947" s="198" t="s">
        <v>1043</v>
      </c>
      <c r="G947" s="195"/>
      <c r="H947" s="199">
        <v>4.24</v>
      </c>
      <c r="I947" s="200"/>
      <c r="J947" s="195"/>
      <c r="K947" s="195"/>
      <c r="L947" s="201"/>
      <c r="M947" s="202"/>
      <c r="N947" s="203"/>
      <c r="O947" s="203"/>
      <c r="P947" s="203"/>
      <c r="Q947" s="203"/>
      <c r="R947" s="203"/>
      <c r="S947" s="203"/>
      <c r="T947" s="204"/>
      <c r="AT947" s="205" t="s">
        <v>156</v>
      </c>
      <c r="AU947" s="205" t="s">
        <v>87</v>
      </c>
      <c r="AV947" s="13" t="s">
        <v>87</v>
      </c>
      <c r="AW947" s="13" t="s">
        <v>37</v>
      </c>
      <c r="AX947" s="13" t="s">
        <v>77</v>
      </c>
      <c r="AY947" s="205" t="s">
        <v>144</v>
      </c>
    </row>
    <row r="948" spans="1:65" s="16" customFormat="1">
      <c r="B948" s="227"/>
      <c r="C948" s="228"/>
      <c r="D948" s="196" t="s">
        <v>156</v>
      </c>
      <c r="E948" s="229" t="s">
        <v>19</v>
      </c>
      <c r="F948" s="230" t="s">
        <v>442</v>
      </c>
      <c r="G948" s="228"/>
      <c r="H948" s="231">
        <v>59.54</v>
      </c>
      <c r="I948" s="232"/>
      <c r="J948" s="228"/>
      <c r="K948" s="228"/>
      <c r="L948" s="233"/>
      <c r="M948" s="234"/>
      <c r="N948" s="235"/>
      <c r="O948" s="235"/>
      <c r="P948" s="235"/>
      <c r="Q948" s="235"/>
      <c r="R948" s="235"/>
      <c r="S948" s="235"/>
      <c r="T948" s="236"/>
      <c r="AT948" s="237" t="s">
        <v>156</v>
      </c>
      <c r="AU948" s="237" t="s">
        <v>87</v>
      </c>
      <c r="AV948" s="16" t="s">
        <v>145</v>
      </c>
      <c r="AW948" s="16" t="s">
        <v>37</v>
      </c>
      <c r="AX948" s="16" t="s">
        <v>77</v>
      </c>
      <c r="AY948" s="237" t="s">
        <v>144</v>
      </c>
    </row>
    <row r="949" spans="1:65" s="15" customFormat="1">
      <c r="B949" s="217"/>
      <c r="C949" s="218"/>
      <c r="D949" s="196" t="s">
        <v>156</v>
      </c>
      <c r="E949" s="219" t="s">
        <v>19</v>
      </c>
      <c r="F949" s="220" t="s">
        <v>943</v>
      </c>
      <c r="G949" s="218"/>
      <c r="H949" s="219" t="s">
        <v>19</v>
      </c>
      <c r="I949" s="221"/>
      <c r="J949" s="218"/>
      <c r="K949" s="218"/>
      <c r="L949" s="222"/>
      <c r="M949" s="223"/>
      <c r="N949" s="224"/>
      <c r="O949" s="224"/>
      <c r="P949" s="224"/>
      <c r="Q949" s="224"/>
      <c r="R949" s="224"/>
      <c r="S949" s="224"/>
      <c r="T949" s="225"/>
      <c r="AT949" s="226" t="s">
        <v>156</v>
      </c>
      <c r="AU949" s="226" t="s">
        <v>87</v>
      </c>
      <c r="AV949" s="15" t="s">
        <v>85</v>
      </c>
      <c r="AW949" s="15" t="s">
        <v>37</v>
      </c>
      <c r="AX949" s="15" t="s">
        <v>77</v>
      </c>
      <c r="AY949" s="226" t="s">
        <v>144</v>
      </c>
    </row>
    <row r="950" spans="1:65" s="13" customFormat="1">
      <c r="B950" s="194"/>
      <c r="C950" s="195"/>
      <c r="D950" s="196" t="s">
        <v>156</v>
      </c>
      <c r="E950" s="197" t="s">
        <v>19</v>
      </c>
      <c r="F950" s="198" t="s">
        <v>1044</v>
      </c>
      <c r="G950" s="195"/>
      <c r="H950" s="199">
        <v>41.98</v>
      </c>
      <c r="I950" s="200"/>
      <c r="J950" s="195"/>
      <c r="K950" s="195"/>
      <c r="L950" s="201"/>
      <c r="M950" s="202"/>
      <c r="N950" s="203"/>
      <c r="O950" s="203"/>
      <c r="P950" s="203"/>
      <c r="Q950" s="203"/>
      <c r="R950" s="203"/>
      <c r="S950" s="203"/>
      <c r="T950" s="204"/>
      <c r="AT950" s="205" t="s">
        <v>156</v>
      </c>
      <c r="AU950" s="205" t="s">
        <v>87</v>
      </c>
      <c r="AV950" s="13" t="s">
        <v>87</v>
      </c>
      <c r="AW950" s="13" t="s">
        <v>37</v>
      </c>
      <c r="AX950" s="13" t="s">
        <v>77</v>
      </c>
      <c r="AY950" s="205" t="s">
        <v>144</v>
      </c>
    </row>
    <row r="951" spans="1:65" s="16" customFormat="1">
      <c r="B951" s="227"/>
      <c r="C951" s="228"/>
      <c r="D951" s="196" t="s">
        <v>156</v>
      </c>
      <c r="E951" s="229" t="s">
        <v>19</v>
      </c>
      <c r="F951" s="230" t="s">
        <v>442</v>
      </c>
      <c r="G951" s="228"/>
      <c r="H951" s="231">
        <v>41.98</v>
      </c>
      <c r="I951" s="232"/>
      <c r="J951" s="228"/>
      <c r="K951" s="228"/>
      <c r="L951" s="233"/>
      <c r="M951" s="234"/>
      <c r="N951" s="235"/>
      <c r="O951" s="235"/>
      <c r="P951" s="235"/>
      <c r="Q951" s="235"/>
      <c r="R951" s="235"/>
      <c r="S951" s="235"/>
      <c r="T951" s="236"/>
      <c r="AT951" s="237" t="s">
        <v>156</v>
      </c>
      <c r="AU951" s="237" t="s">
        <v>87</v>
      </c>
      <c r="AV951" s="16" t="s">
        <v>145</v>
      </c>
      <c r="AW951" s="16" t="s">
        <v>37</v>
      </c>
      <c r="AX951" s="16" t="s">
        <v>77</v>
      </c>
      <c r="AY951" s="237" t="s">
        <v>144</v>
      </c>
    </row>
    <row r="952" spans="1:65" s="14" customFormat="1">
      <c r="B952" s="206"/>
      <c r="C952" s="207"/>
      <c r="D952" s="196" t="s">
        <v>156</v>
      </c>
      <c r="E952" s="208" t="s">
        <v>19</v>
      </c>
      <c r="F952" s="209" t="s">
        <v>158</v>
      </c>
      <c r="G952" s="207"/>
      <c r="H952" s="210">
        <v>101.52</v>
      </c>
      <c r="I952" s="211"/>
      <c r="J952" s="207"/>
      <c r="K952" s="207"/>
      <c r="L952" s="212"/>
      <c r="M952" s="213"/>
      <c r="N952" s="214"/>
      <c r="O952" s="214"/>
      <c r="P952" s="214"/>
      <c r="Q952" s="214"/>
      <c r="R952" s="214"/>
      <c r="S952" s="214"/>
      <c r="T952" s="215"/>
      <c r="AT952" s="216" t="s">
        <v>156</v>
      </c>
      <c r="AU952" s="216" t="s">
        <v>87</v>
      </c>
      <c r="AV952" s="14" t="s">
        <v>152</v>
      </c>
      <c r="AW952" s="14" t="s">
        <v>37</v>
      </c>
      <c r="AX952" s="14" t="s">
        <v>85</v>
      </c>
      <c r="AY952" s="216" t="s">
        <v>144</v>
      </c>
    </row>
    <row r="953" spans="1:65" s="2" customFormat="1" ht="24.2" customHeight="1">
      <c r="A953" s="37"/>
      <c r="B953" s="38"/>
      <c r="C953" s="241" t="s">
        <v>1045</v>
      </c>
      <c r="D953" s="241" t="s">
        <v>769</v>
      </c>
      <c r="E953" s="242" t="s">
        <v>1046</v>
      </c>
      <c r="F953" s="243" t="s">
        <v>1047</v>
      </c>
      <c r="G953" s="244" t="s">
        <v>252</v>
      </c>
      <c r="H953" s="245">
        <v>48.277000000000001</v>
      </c>
      <c r="I953" s="246"/>
      <c r="J953" s="247">
        <f>ROUND(I953*H953,2)</f>
        <v>0</v>
      </c>
      <c r="K953" s="243" t="s">
        <v>19</v>
      </c>
      <c r="L953" s="248"/>
      <c r="M953" s="249" t="s">
        <v>19</v>
      </c>
      <c r="N953" s="250" t="s">
        <v>48</v>
      </c>
      <c r="O953" s="67"/>
      <c r="P953" s="185">
        <f>O953*H953</f>
        <v>0</v>
      </c>
      <c r="Q953" s="185">
        <v>1.98E-3</v>
      </c>
      <c r="R953" s="185">
        <f>Q953*H953</f>
        <v>9.558846E-2</v>
      </c>
      <c r="S953" s="185">
        <v>0</v>
      </c>
      <c r="T953" s="186">
        <f>S953*H953</f>
        <v>0</v>
      </c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R953" s="187" t="s">
        <v>464</v>
      </c>
      <c r="AT953" s="187" t="s">
        <v>769</v>
      </c>
      <c r="AU953" s="187" t="s">
        <v>87</v>
      </c>
      <c r="AY953" s="20" t="s">
        <v>144</v>
      </c>
      <c r="BE953" s="188">
        <f>IF(N953="základní",J953,0)</f>
        <v>0</v>
      </c>
      <c r="BF953" s="188">
        <f>IF(N953="snížená",J953,0)</f>
        <v>0</v>
      </c>
      <c r="BG953" s="188">
        <f>IF(N953="zákl. přenesená",J953,0)</f>
        <v>0</v>
      </c>
      <c r="BH953" s="188">
        <f>IF(N953="sníž. přenesená",J953,0)</f>
        <v>0</v>
      </c>
      <c r="BI953" s="188">
        <f>IF(N953="nulová",J953,0)</f>
        <v>0</v>
      </c>
      <c r="BJ953" s="20" t="s">
        <v>85</v>
      </c>
      <c r="BK953" s="188">
        <f>ROUND(I953*H953,2)</f>
        <v>0</v>
      </c>
      <c r="BL953" s="20" t="s">
        <v>296</v>
      </c>
      <c r="BM953" s="187" t="s">
        <v>1048</v>
      </c>
    </row>
    <row r="954" spans="1:65" s="13" customFormat="1">
      <c r="B954" s="194"/>
      <c r="C954" s="195"/>
      <c r="D954" s="196" t="s">
        <v>156</v>
      </c>
      <c r="E954" s="197" t="s">
        <v>19</v>
      </c>
      <c r="F954" s="198" t="s">
        <v>1049</v>
      </c>
      <c r="G954" s="195"/>
      <c r="H954" s="199">
        <v>48.277000000000001</v>
      </c>
      <c r="I954" s="200"/>
      <c r="J954" s="195"/>
      <c r="K954" s="195"/>
      <c r="L954" s="201"/>
      <c r="M954" s="202"/>
      <c r="N954" s="203"/>
      <c r="O954" s="203"/>
      <c r="P954" s="203"/>
      <c r="Q954" s="203"/>
      <c r="R954" s="203"/>
      <c r="S954" s="203"/>
      <c r="T954" s="204"/>
      <c r="AT954" s="205" t="s">
        <v>156</v>
      </c>
      <c r="AU954" s="205" t="s">
        <v>87</v>
      </c>
      <c r="AV954" s="13" t="s">
        <v>87</v>
      </c>
      <c r="AW954" s="13" t="s">
        <v>37</v>
      </c>
      <c r="AX954" s="13" t="s">
        <v>77</v>
      </c>
      <c r="AY954" s="205" t="s">
        <v>144</v>
      </c>
    </row>
    <row r="955" spans="1:65" s="14" customFormat="1">
      <c r="B955" s="206"/>
      <c r="C955" s="207"/>
      <c r="D955" s="196" t="s">
        <v>156</v>
      </c>
      <c r="E955" s="208" t="s">
        <v>19</v>
      </c>
      <c r="F955" s="209" t="s">
        <v>158</v>
      </c>
      <c r="G955" s="207"/>
      <c r="H955" s="210">
        <v>48.277000000000001</v>
      </c>
      <c r="I955" s="211"/>
      <c r="J955" s="207"/>
      <c r="K955" s="207"/>
      <c r="L955" s="212"/>
      <c r="M955" s="213"/>
      <c r="N955" s="214"/>
      <c r="O955" s="214"/>
      <c r="P955" s="214"/>
      <c r="Q955" s="214"/>
      <c r="R955" s="214"/>
      <c r="S955" s="214"/>
      <c r="T955" s="215"/>
      <c r="AT955" s="216" t="s">
        <v>156</v>
      </c>
      <c r="AU955" s="216" t="s">
        <v>87</v>
      </c>
      <c r="AV955" s="14" t="s">
        <v>152</v>
      </c>
      <c r="AW955" s="14" t="s">
        <v>37</v>
      </c>
      <c r="AX955" s="14" t="s">
        <v>85</v>
      </c>
      <c r="AY955" s="216" t="s">
        <v>144</v>
      </c>
    </row>
    <row r="956" spans="1:65" s="2" customFormat="1" ht="24.2" customHeight="1">
      <c r="A956" s="37"/>
      <c r="B956" s="38"/>
      <c r="C956" s="241" t="s">
        <v>1050</v>
      </c>
      <c r="D956" s="241" t="s">
        <v>769</v>
      </c>
      <c r="E956" s="242" t="s">
        <v>1051</v>
      </c>
      <c r="F956" s="243" t="s">
        <v>1052</v>
      </c>
      <c r="G956" s="244" t="s">
        <v>252</v>
      </c>
      <c r="H956" s="245">
        <v>68.471000000000004</v>
      </c>
      <c r="I956" s="246"/>
      <c r="J956" s="247">
        <f>ROUND(I956*H956,2)</f>
        <v>0</v>
      </c>
      <c r="K956" s="243" t="s">
        <v>19</v>
      </c>
      <c r="L956" s="248"/>
      <c r="M956" s="249" t="s">
        <v>19</v>
      </c>
      <c r="N956" s="250" t="s">
        <v>48</v>
      </c>
      <c r="O956" s="67"/>
      <c r="P956" s="185">
        <f>O956*H956</f>
        <v>0</v>
      </c>
      <c r="Q956" s="185">
        <v>1.98E-3</v>
      </c>
      <c r="R956" s="185">
        <f>Q956*H956</f>
        <v>0.13557258</v>
      </c>
      <c r="S956" s="185">
        <v>0</v>
      </c>
      <c r="T956" s="186">
        <f>S956*H956</f>
        <v>0</v>
      </c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R956" s="187" t="s">
        <v>464</v>
      </c>
      <c r="AT956" s="187" t="s">
        <v>769</v>
      </c>
      <c r="AU956" s="187" t="s">
        <v>87</v>
      </c>
      <c r="AY956" s="20" t="s">
        <v>144</v>
      </c>
      <c r="BE956" s="188">
        <f>IF(N956="základní",J956,0)</f>
        <v>0</v>
      </c>
      <c r="BF956" s="188">
        <f>IF(N956="snížená",J956,0)</f>
        <v>0</v>
      </c>
      <c r="BG956" s="188">
        <f>IF(N956="zákl. přenesená",J956,0)</f>
        <v>0</v>
      </c>
      <c r="BH956" s="188">
        <f>IF(N956="sníž. přenesená",J956,0)</f>
        <v>0</v>
      </c>
      <c r="BI956" s="188">
        <f>IF(N956="nulová",J956,0)</f>
        <v>0</v>
      </c>
      <c r="BJ956" s="20" t="s">
        <v>85</v>
      </c>
      <c r="BK956" s="188">
        <f>ROUND(I956*H956,2)</f>
        <v>0</v>
      </c>
      <c r="BL956" s="20" t="s">
        <v>296</v>
      </c>
      <c r="BM956" s="187" t="s">
        <v>1053</v>
      </c>
    </row>
    <row r="957" spans="1:65" s="13" customFormat="1">
      <c r="B957" s="194"/>
      <c r="C957" s="195"/>
      <c r="D957" s="196" t="s">
        <v>156</v>
      </c>
      <c r="E957" s="197" t="s">
        <v>19</v>
      </c>
      <c r="F957" s="198" t="s">
        <v>1054</v>
      </c>
      <c r="G957" s="195"/>
      <c r="H957" s="199">
        <v>68.471000000000004</v>
      </c>
      <c r="I957" s="200"/>
      <c r="J957" s="195"/>
      <c r="K957" s="195"/>
      <c r="L957" s="201"/>
      <c r="M957" s="202"/>
      <c r="N957" s="203"/>
      <c r="O957" s="203"/>
      <c r="P957" s="203"/>
      <c r="Q957" s="203"/>
      <c r="R957" s="203"/>
      <c r="S957" s="203"/>
      <c r="T957" s="204"/>
      <c r="AT957" s="205" t="s">
        <v>156</v>
      </c>
      <c r="AU957" s="205" t="s">
        <v>87</v>
      </c>
      <c r="AV957" s="13" t="s">
        <v>87</v>
      </c>
      <c r="AW957" s="13" t="s">
        <v>37</v>
      </c>
      <c r="AX957" s="13" t="s">
        <v>77</v>
      </c>
      <c r="AY957" s="205" t="s">
        <v>144</v>
      </c>
    </row>
    <row r="958" spans="1:65" s="14" customFormat="1">
      <c r="B958" s="206"/>
      <c r="C958" s="207"/>
      <c r="D958" s="196" t="s">
        <v>156</v>
      </c>
      <c r="E958" s="208" t="s">
        <v>19</v>
      </c>
      <c r="F958" s="209" t="s">
        <v>158</v>
      </c>
      <c r="G958" s="207"/>
      <c r="H958" s="210">
        <v>68.471000000000004</v>
      </c>
      <c r="I958" s="211"/>
      <c r="J958" s="207"/>
      <c r="K958" s="207"/>
      <c r="L958" s="212"/>
      <c r="M958" s="213"/>
      <c r="N958" s="214"/>
      <c r="O958" s="214"/>
      <c r="P958" s="214"/>
      <c r="Q958" s="214"/>
      <c r="R958" s="214"/>
      <c r="S958" s="214"/>
      <c r="T958" s="215"/>
      <c r="AT958" s="216" t="s">
        <v>156</v>
      </c>
      <c r="AU958" s="216" t="s">
        <v>87</v>
      </c>
      <c r="AV958" s="14" t="s">
        <v>152</v>
      </c>
      <c r="AW958" s="14" t="s">
        <v>37</v>
      </c>
      <c r="AX958" s="14" t="s">
        <v>85</v>
      </c>
      <c r="AY958" s="216" t="s">
        <v>144</v>
      </c>
    </row>
    <row r="959" spans="1:65" s="2" customFormat="1" ht="16.5" customHeight="1">
      <c r="A959" s="37"/>
      <c r="B959" s="38"/>
      <c r="C959" s="176" t="s">
        <v>1055</v>
      </c>
      <c r="D959" s="176" t="s">
        <v>147</v>
      </c>
      <c r="E959" s="177" t="s">
        <v>1056</v>
      </c>
      <c r="F959" s="178" t="s">
        <v>1057</v>
      </c>
      <c r="G959" s="179" t="s">
        <v>252</v>
      </c>
      <c r="H959" s="180">
        <v>183.04</v>
      </c>
      <c r="I959" s="181"/>
      <c r="J959" s="182">
        <f>ROUND(I959*H959,2)</f>
        <v>0</v>
      </c>
      <c r="K959" s="178" t="s">
        <v>151</v>
      </c>
      <c r="L959" s="42"/>
      <c r="M959" s="183" t="s">
        <v>19</v>
      </c>
      <c r="N959" s="184" t="s">
        <v>48</v>
      </c>
      <c r="O959" s="67"/>
      <c r="P959" s="185">
        <f>O959*H959</f>
        <v>0</v>
      </c>
      <c r="Q959" s="185">
        <v>9.0000000000000006E-5</v>
      </c>
      <c r="R959" s="185">
        <f>Q959*H959</f>
        <v>1.6473600000000001E-2</v>
      </c>
      <c r="S959" s="185">
        <v>0</v>
      </c>
      <c r="T959" s="186">
        <f>S959*H959</f>
        <v>0</v>
      </c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R959" s="187" t="s">
        <v>296</v>
      </c>
      <c r="AT959" s="187" t="s">
        <v>147</v>
      </c>
      <c r="AU959" s="187" t="s">
        <v>87</v>
      </c>
      <c r="AY959" s="20" t="s">
        <v>144</v>
      </c>
      <c r="BE959" s="188">
        <f>IF(N959="základní",J959,0)</f>
        <v>0</v>
      </c>
      <c r="BF959" s="188">
        <f>IF(N959="snížená",J959,0)</f>
        <v>0</v>
      </c>
      <c r="BG959" s="188">
        <f>IF(N959="zákl. přenesená",J959,0)</f>
        <v>0</v>
      </c>
      <c r="BH959" s="188">
        <f>IF(N959="sníž. přenesená",J959,0)</f>
        <v>0</v>
      </c>
      <c r="BI959" s="188">
        <f>IF(N959="nulová",J959,0)</f>
        <v>0</v>
      </c>
      <c r="BJ959" s="20" t="s">
        <v>85</v>
      </c>
      <c r="BK959" s="188">
        <f>ROUND(I959*H959,2)</f>
        <v>0</v>
      </c>
      <c r="BL959" s="20" t="s">
        <v>296</v>
      </c>
      <c r="BM959" s="187" t="s">
        <v>1058</v>
      </c>
    </row>
    <row r="960" spans="1:65" s="2" customFormat="1">
      <c r="A960" s="37"/>
      <c r="B960" s="38"/>
      <c r="C960" s="39"/>
      <c r="D960" s="189" t="s">
        <v>154</v>
      </c>
      <c r="E960" s="39"/>
      <c r="F960" s="190" t="s">
        <v>1059</v>
      </c>
      <c r="G960" s="39"/>
      <c r="H960" s="39"/>
      <c r="I960" s="191"/>
      <c r="J960" s="39"/>
      <c r="K960" s="39"/>
      <c r="L960" s="42"/>
      <c r="M960" s="192"/>
      <c r="N960" s="193"/>
      <c r="O960" s="67"/>
      <c r="P960" s="67"/>
      <c r="Q960" s="67"/>
      <c r="R960" s="67"/>
      <c r="S960" s="67"/>
      <c r="T960" s="68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T960" s="20" t="s">
        <v>154</v>
      </c>
      <c r="AU960" s="20" t="s">
        <v>87</v>
      </c>
    </row>
    <row r="961" spans="2:51" s="15" customFormat="1">
      <c r="B961" s="217"/>
      <c r="C961" s="218"/>
      <c r="D961" s="196" t="s">
        <v>156</v>
      </c>
      <c r="E961" s="219" t="s">
        <v>19</v>
      </c>
      <c r="F961" s="220" t="s">
        <v>941</v>
      </c>
      <c r="G961" s="218"/>
      <c r="H961" s="219" t="s">
        <v>19</v>
      </c>
      <c r="I961" s="221"/>
      <c r="J961" s="218"/>
      <c r="K961" s="218"/>
      <c r="L961" s="222"/>
      <c r="M961" s="223"/>
      <c r="N961" s="224"/>
      <c r="O961" s="224"/>
      <c r="P961" s="224"/>
      <c r="Q961" s="224"/>
      <c r="R961" s="224"/>
      <c r="S961" s="224"/>
      <c r="T961" s="225"/>
      <c r="AT961" s="226" t="s">
        <v>156</v>
      </c>
      <c r="AU961" s="226" t="s">
        <v>87</v>
      </c>
      <c r="AV961" s="15" t="s">
        <v>85</v>
      </c>
      <c r="AW961" s="15" t="s">
        <v>37</v>
      </c>
      <c r="AX961" s="15" t="s">
        <v>77</v>
      </c>
      <c r="AY961" s="226" t="s">
        <v>144</v>
      </c>
    </row>
    <row r="962" spans="2:51" s="13" customFormat="1">
      <c r="B962" s="194"/>
      <c r="C962" s="195"/>
      <c r="D962" s="196" t="s">
        <v>156</v>
      </c>
      <c r="E962" s="197" t="s">
        <v>19</v>
      </c>
      <c r="F962" s="198" t="s">
        <v>1030</v>
      </c>
      <c r="G962" s="195"/>
      <c r="H962" s="199">
        <v>4.03</v>
      </c>
      <c r="I962" s="200"/>
      <c r="J962" s="195"/>
      <c r="K962" s="195"/>
      <c r="L962" s="201"/>
      <c r="M962" s="202"/>
      <c r="N962" s="203"/>
      <c r="O962" s="203"/>
      <c r="P962" s="203"/>
      <c r="Q962" s="203"/>
      <c r="R962" s="203"/>
      <c r="S962" s="203"/>
      <c r="T962" s="204"/>
      <c r="AT962" s="205" t="s">
        <v>156</v>
      </c>
      <c r="AU962" s="205" t="s">
        <v>87</v>
      </c>
      <c r="AV962" s="13" t="s">
        <v>87</v>
      </c>
      <c r="AW962" s="13" t="s">
        <v>37</v>
      </c>
      <c r="AX962" s="13" t="s">
        <v>77</v>
      </c>
      <c r="AY962" s="205" t="s">
        <v>144</v>
      </c>
    </row>
    <row r="963" spans="2:51" s="13" customFormat="1">
      <c r="B963" s="194"/>
      <c r="C963" s="195"/>
      <c r="D963" s="196" t="s">
        <v>156</v>
      </c>
      <c r="E963" s="197" t="s">
        <v>19</v>
      </c>
      <c r="F963" s="198" t="s">
        <v>1031</v>
      </c>
      <c r="G963" s="195"/>
      <c r="H963" s="199">
        <v>4</v>
      </c>
      <c r="I963" s="200"/>
      <c r="J963" s="195"/>
      <c r="K963" s="195"/>
      <c r="L963" s="201"/>
      <c r="M963" s="202"/>
      <c r="N963" s="203"/>
      <c r="O963" s="203"/>
      <c r="P963" s="203"/>
      <c r="Q963" s="203"/>
      <c r="R963" s="203"/>
      <c r="S963" s="203"/>
      <c r="T963" s="204"/>
      <c r="AT963" s="205" t="s">
        <v>156</v>
      </c>
      <c r="AU963" s="205" t="s">
        <v>87</v>
      </c>
      <c r="AV963" s="13" t="s">
        <v>87</v>
      </c>
      <c r="AW963" s="13" t="s">
        <v>37</v>
      </c>
      <c r="AX963" s="13" t="s">
        <v>77</v>
      </c>
      <c r="AY963" s="205" t="s">
        <v>144</v>
      </c>
    </row>
    <row r="964" spans="2:51" s="13" customFormat="1">
      <c r="B964" s="194"/>
      <c r="C964" s="195"/>
      <c r="D964" s="196" t="s">
        <v>156</v>
      </c>
      <c r="E964" s="197" t="s">
        <v>19</v>
      </c>
      <c r="F964" s="198" t="s">
        <v>1032</v>
      </c>
      <c r="G964" s="195"/>
      <c r="H964" s="199">
        <v>4.22</v>
      </c>
      <c r="I964" s="200"/>
      <c r="J964" s="195"/>
      <c r="K964" s="195"/>
      <c r="L964" s="201"/>
      <c r="M964" s="202"/>
      <c r="N964" s="203"/>
      <c r="O964" s="203"/>
      <c r="P964" s="203"/>
      <c r="Q964" s="203"/>
      <c r="R964" s="203"/>
      <c r="S964" s="203"/>
      <c r="T964" s="204"/>
      <c r="AT964" s="205" t="s">
        <v>156</v>
      </c>
      <c r="AU964" s="205" t="s">
        <v>87</v>
      </c>
      <c r="AV964" s="13" t="s">
        <v>87</v>
      </c>
      <c r="AW964" s="13" t="s">
        <v>37</v>
      </c>
      <c r="AX964" s="13" t="s">
        <v>77</v>
      </c>
      <c r="AY964" s="205" t="s">
        <v>144</v>
      </c>
    </row>
    <row r="965" spans="2:51" s="13" customFormat="1">
      <c r="B965" s="194"/>
      <c r="C965" s="195"/>
      <c r="D965" s="196" t="s">
        <v>156</v>
      </c>
      <c r="E965" s="197" t="s">
        <v>19</v>
      </c>
      <c r="F965" s="198" t="s">
        <v>1033</v>
      </c>
      <c r="G965" s="195"/>
      <c r="H965" s="199">
        <v>4.2</v>
      </c>
      <c r="I965" s="200"/>
      <c r="J965" s="195"/>
      <c r="K965" s="195"/>
      <c r="L965" s="201"/>
      <c r="M965" s="202"/>
      <c r="N965" s="203"/>
      <c r="O965" s="203"/>
      <c r="P965" s="203"/>
      <c r="Q965" s="203"/>
      <c r="R965" s="203"/>
      <c r="S965" s="203"/>
      <c r="T965" s="204"/>
      <c r="AT965" s="205" t="s">
        <v>156</v>
      </c>
      <c r="AU965" s="205" t="s">
        <v>87</v>
      </c>
      <c r="AV965" s="13" t="s">
        <v>87</v>
      </c>
      <c r="AW965" s="13" t="s">
        <v>37</v>
      </c>
      <c r="AX965" s="13" t="s">
        <v>77</v>
      </c>
      <c r="AY965" s="205" t="s">
        <v>144</v>
      </c>
    </row>
    <row r="966" spans="2:51" s="13" customFormat="1">
      <c r="B966" s="194"/>
      <c r="C966" s="195"/>
      <c r="D966" s="196" t="s">
        <v>156</v>
      </c>
      <c r="E966" s="197" t="s">
        <v>19</v>
      </c>
      <c r="F966" s="198" t="s">
        <v>1034</v>
      </c>
      <c r="G966" s="195"/>
      <c r="H966" s="199">
        <v>4.0199999999999996</v>
      </c>
      <c r="I966" s="200"/>
      <c r="J966" s="195"/>
      <c r="K966" s="195"/>
      <c r="L966" s="201"/>
      <c r="M966" s="202"/>
      <c r="N966" s="203"/>
      <c r="O966" s="203"/>
      <c r="P966" s="203"/>
      <c r="Q966" s="203"/>
      <c r="R966" s="203"/>
      <c r="S966" s="203"/>
      <c r="T966" s="204"/>
      <c r="AT966" s="205" t="s">
        <v>156</v>
      </c>
      <c r="AU966" s="205" t="s">
        <v>87</v>
      </c>
      <c r="AV966" s="13" t="s">
        <v>87</v>
      </c>
      <c r="AW966" s="13" t="s">
        <v>37</v>
      </c>
      <c r="AX966" s="13" t="s">
        <v>77</v>
      </c>
      <c r="AY966" s="205" t="s">
        <v>144</v>
      </c>
    </row>
    <row r="967" spans="2:51" s="13" customFormat="1">
      <c r="B967" s="194"/>
      <c r="C967" s="195"/>
      <c r="D967" s="196" t="s">
        <v>156</v>
      </c>
      <c r="E967" s="197" t="s">
        <v>19</v>
      </c>
      <c r="F967" s="198" t="s">
        <v>1035</v>
      </c>
      <c r="G967" s="195"/>
      <c r="H967" s="199">
        <v>4.04</v>
      </c>
      <c r="I967" s="200"/>
      <c r="J967" s="195"/>
      <c r="K967" s="195"/>
      <c r="L967" s="201"/>
      <c r="M967" s="202"/>
      <c r="N967" s="203"/>
      <c r="O967" s="203"/>
      <c r="P967" s="203"/>
      <c r="Q967" s="203"/>
      <c r="R967" s="203"/>
      <c r="S967" s="203"/>
      <c r="T967" s="204"/>
      <c r="AT967" s="205" t="s">
        <v>156</v>
      </c>
      <c r="AU967" s="205" t="s">
        <v>87</v>
      </c>
      <c r="AV967" s="13" t="s">
        <v>87</v>
      </c>
      <c r="AW967" s="13" t="s">
        <v>37</v>
      </c>
      <c r="AX967" s="13" t="s">
        <v>77</v>
      </c>
      <c r="AY967" s="205" t="s">
        <v>144</v>
      </c>
    </row>
    <row r="968" spans="2:51" s="13" customFormat="1">
      <c r="B968" s="194"/>
      <c r="C968" s="195"/>
      <c r="D968" s="196" t="s">
        <v>156</v>
      </c>
      <c r="E968" s="197" t="s">
        <v>19</v>
      </c>
      <c r="F968" s="198" t="s">
        <v>1036</v>
      </c>
      <c r="G968" s="195"/>
      <c r="H968" s="199">
        <v>4.03</v>
      </c>
      <c r="I968" s="200"/>
      <c r="J968" s="195"/>
      <c r="K968" s="195"/>
      <c r="L968" s="201"/>
      <c r="M968" s="202"/>
      <c r="N968" s="203"/>
      <c r="O968" s="203"/>
      <c r="P968" s="203"/>
      <c r="Q968" s="203"/>
      <c r="R968" s="203"/>
      <c r="S968" s="203"/>
      <c r="T968" s="204"/>
      <c r="AT968" s="205" t="s">
        <v>156</v>
      </c>
      <c r="AU968" s="205" t="s">
        <v>87</v>
      </c>
      <c r="AV968" s="13" t="s">
        <v>87</v>
      </c>
      <c r="AW968" s="13" t="s">
        <v>37</v>
      </c>
      <c r="AX968" s="13" t="s">
        <v>77</v>
      </c>
      <c r="AY968" s="205" t="s">
        <v>144</v>
      </c>
    </row>
    <row r="969" spans="2:51" s="13" customFormat="1">
      <c r="B969" s="194"/>
      <c r="C969" s="195"/>
      <c r="D969" s="196" t="s">
        <v>156</v>
      </c>
      <c r="E969" s="197" t="s">
        <v>19</v>
      </c>
      <c r="F969" s="198" t="s">
        <v>1037</v>
      </c>
      <c r="G969" s="195"/>
      <c r="H969" s="199">
        <v>3.95</v>
      </c>
      <c r="I969" s="200"/>
      <c r="J969" s="195"/>
      <c r="K969" s="195"/>
      <c r="L969" s="201"/>
      <c r="M969" s="202"/>
      <c r="N969" s="203"/>
      <c r="O969" s="203"/>
      <c r="P969" s="203"/>
      <c r="Q969" s="203"/>
      <c r="R969" s="203"/>
      <c r="S969" s="203"/>
      <c r="T969" s="204"/>
      <c r="AT969" s="205" t="s">
        <v>156</v>
      </c>
      <c r="AU969" s="205" t="s">
        <v>87</v>
      </c>
      <c r="AV969" s="13" t="s">
        <v>87</v>
      </c>
      <c r="AW969" s="13" t="s">
        <v>37</v>
      </c>
      <c r="AX969" s="13" t="s">
        <v>77</v>
      </c>
      <c r="AY969" s="205" t="s">
        <v>144</v>
      </c>
    </row>
    <row r="970" spans="2:51" s="13" customFormat="1">
      <c r="B970" s="194"/>
      <c r="C970" s="195"/>
      <c r="D970" s="196" t="s">
        <v>156</v>
      </c>
      <c r="E970" s="197" t="s">
        <v>19</v>
      </c>
      <c r="F970" s="198" t="s">
        <v>1038</v>
      </c>
      <c r="G970" s="195"/>
      <c r="H970" s="199">
        <v>4.22</v>
      </c>
      <c r="I970" s="200"/>
      <c r="J970" s="195"/>
      <c r="K970" s="195"/>
      <c r="L970" s="201"/>
      <c r="M970" s="202"/>
      <c r="N970" s="203"/>
      <c r="O970" s="203"/>
      <c r="P970" s="203"/>
      <c r="Q970" s="203"/>
      <c r="R970" s="203"/>
      <c r="S970" s="203"/>
      <c r="T970" s="204"/>
      <c r="AT970" s="205" t="s">
        <v>156</v>
      </c>
      <c r="AU970" s="205" t="s">
        <v>87</v>
      </c>
      <c r="AV970" s="13" t="s">
        <v>87</v>
      </c>
      <c r="AW970" s="13" t="s">
        <v>37</v>
      </c>
      <c r="AX970" s="13" t="s">
        <v>77</v>
      </c>
      <c r="AY970" s="205" t="s">
        <v>144</v>
      </c>
    </row>
    <row r="971" spans="2:51" s="13" customFormat="1">
      <c r="B971" s="194"/>
      <c r="C971" s="195"/>
      <c r="D971" s="196" t="s">
        <v>156</v>
      </c>
      <c r="E971" s="197" t="s">
        <v>19</v>
      </c>
      <c r="F971" s="198" t="s">
        <v>1039</v>
      </c>
      <c r="G971" s="195"/>
      <c r="H971" s="199">
        <v>4.26</v>
      </c>
      <c r="I971" s="200"/>
      <c r="J971" s="195"/>
      <c r="K971" s="195"/>
      <c r="L971" s="201"/>
      <c r="M971" s="202"/>
      <c r="N971" s="203"/>
      <c r="O971" s="203"/>
      <c r="P971" s="203"/>
      <c r="Q971" s="203"/>
      <c r="R971" s="203"/>
      <c r="S971" s="203"/>
      <c r="T971" s="204"/>
      <c r="AT971" s="205" t="s">
        <v>156</v>
      </c>
      <c r="AU971" s="205" t="s">
        <v>87</v>
      </c>
      <c r="AV971" s="13" t="s">
        <v>87</v>
      </c>
      <c r="AW971" s="13" t="s">
        <v>37</v>
      </c>
      <c r="AX971" s="13" t="s">
        <v>77</v>
      </c>
      <c r="AY971" s="205" t="s">
        <v>144</v>
      </c>
    </row>
    <row r="972" spans="2:51" s="13" customFormat="1">
      <c r="B972" s="194"/>
      <c r="C972" s="195"/>
      <c r="D972" s="196" t="s">
        <v>156</v>
      </c>
      <c r="E972" s="197" t="s">
        <v>19</v>
      </c>
      <c r="F972" s="198" t="s">
        <v>1040</v>
      </c>
      <c r="G972" s="195"/>
      <c r="H972" s="199">
        <v>4.6100000000000003</v>
      </c>
      <c r="I972" s="200"/>
      <c r="J972" s="195"/>
      <c r="K972" s="195"/>
      <c r="L972" s="201"/>
      <c r="M972" s="202"/>
      <c r="N972" s="203"/>
      <c r="O972" s="203"/>
      <c r="P972" s="203"/>
      <c r="Q972" s="203"/>
      <c r="R972" s="203"/>
      <c r="S972" s="203"/>
      <c r="T972" s="204"/>
      <c r="AT972" s="205" t="s">
        <v>156</v>
      </c>
      <c r="AU972" s="205" t="s">
        <v>87</v>
      </c>
      <c r="AV972" s="13" t="s">
        <v>87</v>
      </c>
      <c r="AW972" s="13" t="s">
        <v>37</v>
      </c>
      <c r="AX972" s="13" t="s">
        <v>77</v>
      </c>
      <c r="AY972" s="205" t="s">
        <v>144</v>
      </c>
    </row>
    <row r="973" spans="2:51" s="13" customFormat="1">
      <c r="B973" s="194"/>
      <c r="C973" s="195"/>
      <c r="D973" s="196" t="s">
        <v>156</v>
      </c>
      <c r="E973" s="197" t="s">
        <v>19</v>
      </c>
      <c r="F973" s="198" t="s">
        <v>1041</v>
      </c>
      <c r="G973" s="195"/>
      <c r="H973" s="199">
        <v>4.05</v>
      </c>
      <c r="I973" s="200"/>
      <c r="J973" s="195"/>
      <c r="K973" s="195"/>
      <c r="L973" s="201"/>
      <c r="M973" s="202"/>
      <c r="N973" s="203"/>
      <c r="O973" s="203"/>
      <c r="P973" s="203"/>
      <c r="Q973" s="203"/>
      <c r="R973" s="203"/>
      <c r="S973" s="203"/>
      <c r="T973" s="204"/>
      <c r="AT973" s="205" t="s">
        <v>156</v>
      </c>
      <c r="AU973" s="205" t="s">
        <v>87</v>
      </c>
      <c r="AV973" s="13" t="s">
        <v>87</v>
      </c>
      <c r="AW973" s="13" t="s">
        <v>37</v>
      </c>
      <c r="AX973" s="13" t="s">
        <v>77</v>
      </c>
      <c r="AY973" s="205" t="s">
        <v>144</v>
      </c>
    </row>
    <row r="974" spans="2:51" s="13" customFormat="1">
      <c r="B974" s="194"/>
      <c r="C974" s="195"/>
      <c r="D974" s="196" t="s">
        <v>156</v>
      </c>
      <c r="E974" s="197" t="s">
        <v>19</v>
      </c>
      <c r="F974" s="198" t="s">
        <v>1042</v>
      </c>
      <c r="G974" s="195"/>
      <c r="H974" s="199">
        <v>5.67</v>
      </c>
      <c r="I974" s="200"/>
      <c r="J974" s="195"/>
      <c r="K974" s="195"/>
      <c r="L974" s="201"/>
      <c r="M974" s="202"/>
      <c r="N974" s="203"/>
      <c r="O974" s="203"/>
      <c r="P974" s="203"/>
      <c r="Q974" s="203"/>
      <c r="R974" s="203"/>
      <c r="S974" s="203"/>
      <c r="T974" s="204"/>
      <c r="AT974" s="205" t="s">
        <v>156</v>
      </c>
      <c r="AU974" s="205" t="s">
        <v>87</v>
      </c>
      <c r="AV974" s="13" t="s">
        <v>87</v>
      </c>
      <c r="AW974" s="13" t="s">
        <v>37</v>
      </c>
      <c r="AX974" s="13" t="s">
        <v>77</v>
      </c>
      <c r="AY974" s="205" t="s">
        <v>144</v>
      </c>
    </row>
    <row r="975" spans="2:51" s="13" customFormat="1">
      <c r="B975" s="194"/>
      <c r="C975" s="195"/>
      <c r="D975" s="196" t="s">
        <v>156</v>
      </c>
      <c r="E975" s="197" t="s">
        <v>19</v>
      </c>
      <c r="F975" s="198" t="s">
        <v>1043</v>
      </c>
      <c r="G975" s="195"/>
      <c r="H975" s="199">
        <v>4.24</v>
      </c>
      <c r="I975" s="200"/>
      <c r="J975" s="195"/>
      <c r="K975" s="195"/>
      <c r="L975" s="201"/>
      <c r="M975" s="202"/>
      <c r="N975" s="203"/>
      <c r="O975" s="203"/>
      <c r="P975" s="203"/>
      <c r="Q975" s="203"/>
      <c r="R975" s="203"/>
      <c r="S975" s="203"/>
      <c r="T975" s="204"/>
      <c r="AT975" s="205" t="s">
        <v>156</v>
      </c>
      <c r="AU975" s="205" t="s">
        <v>87</v>
      </c>
      <c r="AV975" s="13" t="s">
        <v>87</v>
      </c>
      <c r="AW975" s="13" t="s">
        <v>37</v>
      </c>
      <c r="AX975" s="13" t="s">
        <v>77</v>
      </c>
      <c r="AY975" s="205" t="s">
        <v>144</v>
      </c>
    </row>
    <row r="976" spans="2:51" s="16" customFormat="1">
      <c r="B976" s="227"/>
      <c r="C976" s="228"/>
      <c r="D976" s="196" t="s">
        <v>156</v>
      </c>
      <c r="E976" s="229" t="s">
        <v>19</v>
      </c>
      <c r="F976" s="230" t="s">
        <v>442</v>
      </c>
      <c r="G976" s="228"/>
      <c r="H976" s="231">
        <v>59.54</v>
      </c>
      <c r="I976" s="232"/>
      <c r="J976" s="228"/>
      <c r="K976" s="228"/>
      <c r="L976" s="233"/>
      <c r="M976" s="234"/>
      <c r="N976" s="235"/>
      <c r="O976" s="235"/>
      <c r="P976" s="235"/>
      <c r="Q976" s="235"/>
      <c r="R976" s="235"/>
      <c r="S976" s="235"/>
      <c r="T976" s="236"/>
      <c r="AT976" s="237" t="s">
        <v>156</v>
      </c>
      <c r="AU976" s="237" t="s">
        <v>87</v>
      </c>
      <c r="AV976" s="16" t="s">
        <v>145</v>
      </c>
      <c r="AW976" s="16" t="s">
        <v>37</v>
      </c>
      <c r="AX976" s="16" t="s">
        <v>77</v>
      </c>
      <c r="AY976" s="237" t="s">
        <v>144</v>
      </c>
    </row>
    <row r="977" spans="2:51" s="15" customFormat="1">
      <c r="B977" s="217"/>
      <c r="C977" s="218"/>
      <c r="D977" s="196" t="s">
        <v>156</v>
      </c>
      <c r="E977" s="219" t="s">
        <v>19</v>
      </c>
      <c r="F977" s="220" t="s">
        <v>942</v>
      </c>
      <c r="G977" s="218"/>
      <c r="H977" s="219" t="s">
        <v>19</v>
      </c>
      <c r="I977" s="221"/>
      <c r="J977" s="218"/>
      <c r="K977" s="218"/>
      <c r="L977" s="222"/>
      <c r="M977" s="223"/>
      <c r="N977" s="224"/>
      <c r="O977" s="224"/>
      <c r="P977" s="224"/>
      <c r="Q977" s="224"/>
      <c r="R977" s="224"/>
      <c r="S977" s="224"/>
      <c r="T977" s="225"/>
      <c r="AT977" s="226" t="s">
        <v>156</v>
      </c>
      <c r="AU977" s="226" t="s">
        <v>87</v>
      </c>
      <c r="AV977" s="15" t="s">
        <v>85</v>
      </c>
      <c r="AW977" s="15" t="s">
        <v>37</v>
      </c>
      <c r="AX977" s="15" t="s">
        <v>77</v>
      </c>
      <c r="AY977" s="226" t="s">
        <v>144</v>
      </c>
    </row>
    <row r="978" spans="2:51" s="13" customFormat="1">
      <c r="B978" s="194"/>
      <c r="C978" s="195"/>
      <c r="D978" s="196" t="s">
        <v>156</v>
      </c>
      <c r="E978" s="197" t="s">
        <v>19</v>
      </c>
      <c r="F978" s="198" t="s">
        <v>968</v>
      </c>
      <c r="G978" s="195"/>
      <c r="H978" s="199">
        <v>5.88</v>
      </c>
      <c r="I978" s="200"/>
      <c r="J978" s="195"/>
      <c r="K978" s="195"/>
      <c r="L978" s="201"/>
      <c r="M978" s="202"/>
      <c r="N978" s="203"/>
      <c r="O978" s="203"/>
      <c r="P978" s="203"/>
      <c r="Q978" s="203"/>
      <c r="R978" s="203"/>
      <c r="S978" s="203"/>
      <c r="T978" s="204"/>
      <c r="AT978" s="205" t="s">
        <v>156</v>
      </c>
      <c r="AU978" s="205" t="s">
        <v>87</v>
      </c>
      <c r="AV978" s="13" t="s">
        <v>87</v>
      </c>
      <c r="AW978" s="13" t="s">
        <v>37</v>
      </c>
      <c r="AX978" s="13" t="s">
        <v>77</v>
      </c>
      <c r="AY978" s="205" t="s">
        <v>144</v>
      </c>
    </row>
    <row r="979" spans="2:51" s="13" customFormat="1">
      <c r="B979" s="194"/>
      <c r="C979" s="195"/>
      <c r="D979" s="196" t="s">
        <v>156</v>
      </c>
      <c r="E979" s="197" t="s">
        <v>19</v>
      </c>
      <c r="F979" s="198" t="s">
        <v>969</v>
      </c>
      <c r="G979" s="195"/>
      <c r="H979" s="199">
        <v>5.88</v>
      </c>
      <c r="I979" s="200"/>
      <c r="J979" s="195"/>
      <c r="K979" s="195"/>
      <c r="L979" s="201"/>
      <c r="M979" s="202"/>
      <c r="N979" s="203"/>
      <c r="O979" s="203"/>
      <c r="P979" s="203"/>
      <c r="Q979" s="203"/>
      <c r="R979" s="203"/>
      <c r="S979" s="203"/>
      <c r="T979" s="204"/>
      <c r="AT979" s="205" t="s">
        <v>156</v>
      </c>
      <c r="AU979" s="205" t="s">
        <v>87</v>
      </c>
      <c r="AV979" s="13" t="s">
        <v>87</v>
      </c>
      <c r="AW979" s="13" t="s">
        <v>37</v>
      </c>
      <c r="AX979" s="13" t="s">
        <v>77</v>
      </c>
      <c r="AY979" s="205" t="s">
        <v>144</v>
      </c>
    </row>
    <row r="980" spans="2:51" s="13" customFormat="1">
      <c r="B980" s="194"/>
      <c r="C980" s="195"/>
      <c r="D980" s="196" t="s">
        <v>156</v>
      </c>
      <c r="E980" s="197" t="s">
        <v>19</v>
      </c>
      <c r="F980" s="198" t="s">
        <v>970</v>
      </c>
      <c r="G980" s="195"/>
      <c r="H980" s="199">
        <v>5.71</v>
      </c>
      <c r="I980" s="200"/>
      <c r="J980" s="195"/>
      <c r="K980" s="195"/>
      <c r="L980" s="201"/>
      <c r="M980" s="202"/>
      <c r="N980" s="203"/>
      <c r="O980" s="203"/>
      <c r="P980" s="203"/>
      <c r="Q980" s="203"/>
      <c r="R980" s="203"/>
      <c r="S980" s="203"/>
      <c r="T980" s="204"/>
      <c r="AT980" s="205" t="s">
        <v>156</v>
      </c>
      <c r="AU980" s="205" t="s">
        <v>87</v>
      </c>
      <c r="AV980" s="13" t="s">
        <v>87</v>
      </c>
      <c r="AW980" s="13" t="s">
        <v>37</v>
      </c>
      <c r="AX980" s="13" t="s">
        <v>77</v>
      </c>
      <c r="AY980" s="205" t="s">
        <v>144</v>
      </c>
    </row>
    <row r="981" spans="2:51" s="13" customFormat="1">
      <c r="B981" s="194"/>
      <c r="C981" s="195"/>
      <c r="D981" s="196" t="s">
        <v>156</v>
      </c>
      <c r="E981" s="197" t="s">
        <v>19</v>
      </c>
      <c r="F981" s="198" t="s">
        <v>971</v>
      </c>
      <c r="G981" s="195"/>
      <c r="H981" s="199">
        <v>5.68</v>
      </c>
      <c r="I981" s="200"/>
      <c r="J981" s="195"/>
      <c r="K981" s="195"/>
      <c r="L981" s="201"/>
      <c r="M981" s="202"/>
      <c r="N981" s="203"/>
      <c r="O981" s="203"/>
      <c r="P981" s="203"/>
      <c r="Q981" s="203"/>
      <c r="R981" s="203"/>
      <c r="S981" s="203"/>
      <c r="T981" s="204"/>
      <c r="AT981" s="205" t="s">
        <v>156</v>
      </c>
      <c r="AU981" s="205" t="s">
        <v>87</v>
      </c>
      <c r="AV981" s="13" t="s">
        <v>87</v>
      </c>
      <c r="AW981" s="13" t="s">
        <v>37</v>
      </c>
      <c r="AX981" s="13" t="s">
        <v>77</v>
      </c>
      <c r="AY981" s="205" t="s">
        <v>144</v>
      </c>
    </row>
    <row r="982" spans="2:51" s="13" customFormat="1">
      <c r="B982" s="194"/>
      <c r="C982" s="195"/>
      <c r="D982" s="196" t="s">
        <v>156</v>
      </c>
      <c r="E982" s="197" t="s">
        <v>19</v>
      </c>
      <c r="F982" s="198" t="s">
        <v>972</v>
      </c>
      <c r="G982" s="195"/>
      <c r="H982" s="199">
        <v>5.84</v>
      </c>
      <c r="I982" s="200"/>
      <c r="J982" s="195"/>
      <c r="K982" s="195"/>
      <c r="L982" s="201"/>
      <c r="M982" s="202"/>
      <c r="N982" s="203"/>
      <c r="O982" s="203"/>
      <c r="P982" s="203"/>
      <c r="Q982" s="203"/>
      <c r="R982" s="203"/>
      <c r="S982" s="203"/>
      <c r="T982" s="204"/>
      <c r="AT982" s="205" t="s">
        <v>156</v>
      </c>
      <c r="AU982" s="205" t="s">
        <v>87</v>
      </c>
      <c r="AV982" s="13" t="s">
        <v>87</v>
      </c>
      <c r="AW982" s="13" t="s">
        <v>37</v>
      </c>
      <c r="AX982" s="13" t="s">
        <v>77</v>
      </c>
      <c r="AY982" s="205" t="s">
        <v>144</v>
      </c>
    </row>
    <row r="983" spans="2:51" s="13" customFormat="1">
      <c r="B983" s="194"/>
      <c r="C983" s="195"/>
      <c r="D983" s="196" t="s">
        <v>156</v>
      </c>
      <c r="E983" s="197" t="s">
        <v>19</v>
      </c>
      <c r="F983" s="198" t="s">
        <v>973</v>
      </c>
      <c r="G983" s="195"/>
      <c r="H983" s="199">
        <v>5.87</v>
      </c>
      <c r="I983" s="200"/>
      <c r="J983" s="195"/>
      <c r="K983" s="195"/>
      <c r="L983" s="201"/>
      <c r="M983" s="202"/>
      <c r="N983" s="203"/>
      <c r="O983" s="203"/>
      <c r="P983" s="203"/>
      <c r="Q983" s="203"/>
      <c r="R983" s="203"/>
      <c r="S983" s="203"/>
      <c r="T983" s="204"/>
      <c r="AT983" s="205" t="s">
        <v>156</v>
      </c>
      <c r="AU983" s="205" t="s">
        <v>87</v>
      </c>
      <c r="AV983" s="13" t="s">
        <v>87</v>
      </c>
      <c r="AW983" s="13" t="s">
        <v>37</v>
      </c>
      <c r="AX983" s="13" t="s">
        <v>77</v>
      </c>
      <c r="AY983" s="205" t="s">
        <v>144</v>
      </c>
    </row>
    <row r="984" spans="2:51" s="13" customFormat="1">
      <c r="B984" s="194"/>
      <c r="C984" s="195"/>
      <c r="D984" s="196" t="s">
        <v>156</v>
      </c>
      <c r="E984" s="197" t="s">
        <v>19</v>
      </c>
      <c r="F984" s="198" t="s">
        <v>974</v>
      </c>
      <c r="G984" s="195"/>
      <c r="H984" s="199">
        <v>5.9</v>
      </c>
      <c r="I984" s="200"/>
      <c r="J984" s="195"/>
      <c r="K984" s="195"/>
      <c r="L984" s="201"/>
      <c r="M984" s="202"/>
      <c r="N984" s="203"/>
      <c r="O984" s="203"/>
      <c r="P984" s="203"/>
      <c r="Q984" s="203"/>
      <c r="R984" s="203"/>
      <c r="S984" s="203"/>
      <c r="T984" s="204"/>
      <c r="AT984" s="205" t="s">
        <v>156</v>
      </c>
      <c r="AU984" s="205" t="s">
        <v>87</v>
      </c>
      <c r="AV984" s="13" t="s">
        <v>87</v>
      </c>
      <c r="AW984" s="13" t="s">
        <v>37</v>
      </c>
      <c r="AX984" s="13" t="s">
        <v>77</v>
      </c>
      <c r="AY984" s="205" t="s">
        <v>144</v>
      </c>
    </row>
    <row r="985" spans="2:51" s="13" customFormat="1">
      <c r="B985" s="194"/>
      <c r="C985" s="195"/>
      <c r="D985" s="196" t="s">
        <v>156</v>
      </c>
      <c r="E985" s="197" t="s">
        <v>19</v>
      </c>
      <c r="F985" s="198" t="s">
        <v>975</v>
      </c>
      <c r="G985" s="195"/>
      <c r="H985" s="199">
        <v>5.88</v>
      </c>
      <c r="I985" s="200"/>
      <c r="J985" s="195"/>
      <c r="K985" s="195"/>
      <c r="L985" s="201"/>
      <c r="M985" s="202"/>
      <c r="N985" s="203"/>
      <c r="O985" s="203"/>
      <c r="P985" s="203"/>
      <c r="Q985" s="203"/>
      <c r="R985" s="203"/>
      <c r="S985" s="203"/>
      <c r="T985" s="204"/>
      <c r="AT985" s="205" t="s">
        <v>156</v>
      </c>
      <c r="AU985" s="205" t="s">
        <v>87</v>
      </c>
      <c r="AV985" s="13" t="s">
        <v>87</v>
      </c>
      <c r="AW985" s="13" t="s">
        <v>37</v>
      </c>
      <c r="AX985" s="13" t="s">
        <v>77</v>
      </c>
      <c r="AY985" s="205" t="s">
        <v>144</v>
      </c>
    </row>
    <row r="986" spans="2:51" s="13" customFormat="1">
      <c r="B986" s="194"/>
      <c r="C986" s="195"/>
      <c r="D986" s="196" t="s">
        <v>156</v>
      </c>
      <c r="E986" s="197" t="s">
        <v>19</v>
      </c>
      <c r="F986" s="198" t="s">
        <v>976</v>
      </c>
      <c r="G986" s="195"/>
      <c r="H986" s="199">
        <v>5.71</v>
      </c>
      <c r="I986" s="200"/>
      <c r="J986" s="195"/>
      <c r="K986" s="195"/>
      <c r="L986" s="201"/>
      <c r="M986" s="202"/>
      <c r="N986" s="203"/>
      <c r="O986" s="203"/>
      <c r="P986" s="203"/>
      <c r="Q986" s="203"/>
      <c r="R986" s="203"/>
      <c r="S986" s="203"/>
      <c r="T986" s="204"/>
      <c r="AT986" s="205" t="s">
        <v>156</v>
      </c>
      <c r="AU986" s="205" t="s">
        <v>87</v>
      </c>
      <c r="AV986" s="13" t="s">
        <v>87</v>
      </c>
      <c r="AW986" s="13" t="s">
        <v>37</v>
      </c>
      <c r="AX986" s="13" t="s">
        <v>77</v>
      </c>
      <c r="AY986" s="205" t="s">
        <v>144</v>
      </c>
    </row>
    <row r="987" spans="2:51" s="13" customFormat="1">
      <c r="B987" s="194"/>
      <c r="C987" s="195"/>
      <c r="D987" s="196" t="s">
        <v>156</v>
      </c>
      <c r="E987" s="197" t="s">
        <v>19</v>
      </c>
      <c r="F987" s="198" t="s">
        <v>977</v>
      </c>
      <c r="G987" s="195"/>
      <c r="H987" s="199">
        <v>5.68</v>
      </c>
      <c r="I987" s="200"/>
      <c r="J987" s="195"/>
      <c r="K987" s="195"/>
      <c r="L987" s="201"/>
      <c r="M987" s="202"/>
      <c r="N987" s="203"/>
      <c r="O987" s="203"/>
      <c r="P987" s="203"/>
      <c r="Q987" s="203"/>
      <c r="R987" s="203"/>
      <c r="S987" s="203"/>
      <c r="T987" s="204"/>
      <c r="AT987" s="205" t="s">
        <v>156</v>
      </c>
      <c r="AU987" s="205" t="s">
        <v>87</v>
      </c>
      <c r="AV987" s="13" t="s">
        <v>87</v>
      </c>
      <c r="AW987" s="13" t="s">
        <v>37</v>
      </c>
      <c r="AX987" s="13" t="s">
        <v>77</v>
      </c>
      <c r="AY987" s="205" t="s">
        <v>144</v>
      </c>
    </row>
    <row r="988" spans="2:51" s="13" customFormat="1">
      <c r="B988" s="194"/>
      <c r="C988" s="195"/>
      <c r="D988" s="196" t="s">
        <v>156</v>
      </c>
      <c r="E988" s="197" t="s">
        <v>19</v>
      </c>
      <c r="F988" s="198" t="s">
        <v>978</v>
      </c>
      <c r="G988" s="195"/>
      <c r="H988" s="199">
        <v>5.9</v>
      </c>
      <c r="I988" s="200"/>
      <c r="J988" s="195"/>
      <c r="K988" s="195"/>
      <c r="L988" s="201"/>
      <c r="M988" s="202"/>
      <c r="N988" s="203"/>
      <c r="O988" s="203"/>
      <c r="P988" s="203"/>
      <c r="Q988" s="203"/>
      <c r="R988" s="203"/>
      <c r="S988" s="203"/>
      <c r="T988" s="204"/>
      <c r="AT988" s="205" t="s">
        <v>156</v>
      </c>
      <c r="AU988" s="205" t="s">
        <v>87</v>
      </c>
      <c r="AV988" s="13" t="s">
        <v>87</v>
      </c>
      <c r="AW988" s="13" t="s">
        <v>37</v>
      </c>
      <c r="AX988" s="13" t="s">
        <v>77</v>
      </c>
      <c r="AY988" s="205" t="s">
        <v>144</v>
      </c>
    </row>
    <row r="989" spans="2:51" s="13" customFormat="1">
      <c r="B989" s="194"/>
      <c r="C989" s="195"/>
      <c r="D989" s="196" t="s">
        <v>156</v>
      </c>
      <c r="E989" s="197" t="s">
        <v>19</v>
      </c>
      <c r="F989" s="198" t="s">
        <v>979</v>
      </c>
      <c r="G989" s="195"/>
      <c r="H989" s="199">
        <v>5.87</v>
      </c>
      <c r="I989" s="200"/>
      <c r="J989" s="195"/>
      <c r="K989" s="195"/>
      <c r="L989" s="201"/>
      <c r="M989" s="202"/>
      <c r="N989" s="203"/>
      <c r="O989" s="203"/>
      <c r="P989" s="203"/>
      <c r="Q989" s="203"/>
      <c r="R989" s="203"/>
      <c r="S989" s="203"/>
      <c r="T989" s="204"/>
      <c r="AT989" s="205" t="s">
        <v>156</v>
      </c>
      <c r="AU989" s="205" t="s">
        <v>87</v>
      </c>
      <c r="AV989" s="13" t="s">
        <v>87</v>
      </c>
      <c r="AW989" s="13" t="s">
        <v>37</v>
      </c>
      <c r="AX989" s="13" t="s">
        <v>77</v>
      </c>
      <c r="AY989" s="205" t="s">
        <v>144</v>
      </c>
    </row>
    <row r="990" spans="2:51" s="13" customFormat="1">
      <c r="B990" s="194"/>
      <c r="C990" s="195"/>
      <c r="D990" s="196" t="s">
        <v>156</v>
      </c>
      <c r="E990" s="197" t="s">
        <v>19</v>
      </c>
      <c r="F990" s="198" t="s">
        <v>980</v>
      </c>
      <c r="G990" s="195"/>
      <c r="H990" s="199">
        <v>5.84</v>
      </c>
      <c r="I990" s="200"/>
      <c r="J990" s="195"/>
      <c r="K990" s="195"/>
      <c r="L990" s="201"/>
      <c r="M990" s="202"/>
      <c r="N990" s="203"/>
      <c r="O990" s="203"/>
      <c r="P990" s="203"/>
      <c r="Q990" s="203"/>
      <c r="R990" s="203"/>
      <c r="S990" s="203"/>
      <c r="T990" s="204"/>
      <c r="AT990" s="205" t="s">
        <v>156</v>
      </c>
      <c r="AU990" s="205" t="s">
        <v>87</v>
      </c>
      <c r="AV990" s="13" t="s">
        <v>87</v>
      </c>
      <c r="AW990" s="13" t="s">
        <v>37</v>
      </c>
      <c r="AX990" s="13" t="s">
        <v>77</v>
      </c>
      <c r="AY990" s="205" t="s">
        <v>144</v>
      </c>
    </row>
    <row r="991" spans="2:51" s="13" customFormat="1">
      <c r="B991" s="194"/>
      <c r="C991" s="195"/>
      <c r="D991" s="196" t="s">
        <v>156</v>
      </c>
      <c r="E991" s="197" t="s">
        <v>19</v>
      </c>
      <c r="F991" s="198" t="s">
        <v>981</v>
      </c>
      <c r="G991" s="195"/>
      <c r="H991" s="199">
        <v>5.88</v>
      </c>
      <c r="I991" s="200"/>
      <c r="J991" s="195"/>
      <c r="K991" s="195"/>
      <c r="L991" s="201"/>
      <c r="M991" s="202"/>
      <c r="N991" s="203"/>
      <c r="O991" s="203"/>
      <c r="P991" s="203"/>
      <c r="Q991" s="203"/>
      <c r="R991" s="203"/>
      <c r="S991" s="203"/>
      <c r="T991" s="204"/>
      <c r="AT991" s="205" t="s">
        <v>156</v>
      </c>
      <c r="AU991" s="205" t="s">
        <v>87</v>
      </c>
      <c r="AV991" s="13" t="s">
        <v>87</v>
      </c>
      <c r="AW991" s="13" t="s">
        <v>37</v>
      </c>
      <c r="AX991" s="13" t="s">
        <v>77</v>
      </c>
      <c r="AY991" s="205" t="s">
        <v>144</v>
      </c>
    </row>
    <row r="992" spans="2:51" s="16" customFormat="1">
      <c r="B992" s="227"/>
      <c r="C992" s="228"/>
      <c r="D992" s="196" t="s">
        <v>156</v>
      </c>
      <c r="E992" s="229" t="s">
        <v>19</v>
      </c>
      <c r="F992" s="230" t="s">
        <v>442</v>
      </c>
      <c r="G992" s="228"/>
      <c r="H992" s="231">
        <v>81.52</v>
      </c>
      <c r="I992" s="232"/>
      <c r="J992" s="228"/>
      <c r="K992" s="228"/>
      <c r="L992" s="233"/>
      <c r="M992" s="234"/>
      <c r="N992" s="235"/>
      <c r="O992" s="235"/>
      <c r="P992" s="235"/>
      <c r="Q992" s="235"/>
      <c r="R992" s="235"/>
      <c r="S992" s="235"/>
      <c r="T992" s="236"/>
      <c r="AT992" s="237" t="s">
        <v>156</v>
      </c>
      <c r="AU992" s="237" t="s">
        <v>87</v>
      </c>
      <c r="AV992" s="16" t="s">
        <v>145</v>
      </c>
      <c r="AW992" s="16" t="s">
        <v>37</v>
      </c>
      <c r="AX992" s="16" t="s">
        <v>77</v>
      </c>
      <c r="AY992" s="237" t="s">
        <v>144</v>
      </c>
    </row>
    <row r="993" spans="1:65" s="15" customFormat="1">
      <c r="B993" s="217"/>
      <c r="C993" s="218"/>
      <c r="D993" s="196" t="s">
        <v>156</v>
      </c>
      <c r="E993" s="219" t="s">
        <v>19</v>
      </c>
      <c r="F993" s="220" t="s">
        <v>943</v>
      </c>
      <c r="G993" s="218"/>
      <c r="H993" s="219" t="s">
        <v>19</v>
      </c>
      <c r="I993" s="221"/>
      <c r="J993" s="218"/>
      <c r="K993" s="218"/>
      <c r="L993" s="222"/>
      <c r="M993" s="223"/>
      <c r="N993" s="224"/>
      <c r="O993" s="224"/>
      <c r="P993" s="224"/>
      <c r="Q993" s="224"/>
      <c r="R993" s="224"/>
      <c r="S993" s="224"/>
      <c r="T993" s="225"/>
      <c r="AT993" s="226" t="s">
        <v>156</v>
      </c>
      <c r="AU993" s="226" t="s">
        <v>87</v>
      </c>
      <c r="AV993" s="15" t="s">
        <v>85</v>
      </c>
      <c r="AW993" s="15" t="s">
        <v>37</v>
      </c>
      <c r="AX993" s="15" t="s">
        <v>77</v>
      </c>
      <c r="AY993" s="226" t="s">
        <v>144</v>
      </c>
    </row>
    <row r="994" spans="1:65" s="13" customFormat="1">
      <c r="B994" s="194"/>
      <c r="C994" s="195"/>
      <c r="D994" s="196" t="s">
        <v>156</v>
      </c>
      <c r="E994" s="197" t="s">
        <v>19</v>
      </c>
      <c r="F994" s="198" t="s">
        <v>1044</v>
      </c>
      <c r="G994" s="195"/>
      <c r="H994" s="199">
        <v>41.98</v>
      </c>
      <c r="I994" s="200"/>
      <c r="J994" s="195"/>
      <c r="K994" s="195"/>
      <c r="L994" s="201"/>
      <c r="M994" s="202"/>
      <c r="N994" s="203"/>
      <c r="O994" s="203"/>
      <c r="P994" s="203"/>
      <c r="Q994" s="203"/>
      <c r="R994" s="203"/>
      <c r="S994" s="203"/>
      <c r="T994" s="204"/>
      <c r="AT994" s="205" t="s">
        <v>156</v>
      </c>
      <c r="AU994" s="205" t="s">
        <v>87</v>
      </c>
      <c r="AV994" s="13" t="s">
        <v>87</v>
      </c>
      <c r="AW994" s="13" t="s">
        <v>37</v>
      </c>
      <c r="AX994" s="13" t="s">
        <v>77</v>
      </c>
      <c r="AY994" s="205" t="s">
        <v>144</v>
      </c>
    </row>
    <row r="995" spans="1:65" s="16" customFormat="1">
      <c r="B995" s="227"/>
      <c r="C995" s="228"/>
      <c r="D995" s="196" t="s">
        <v>156</v>
      </c>
      <c r="E995" s="229" t="s">
        <v>19</v>
      </c>
      <c r="F995" s="230" t="s">
        <v>442</v>
      </c>
      <c r="G995" s="228"/>
      <c r="H995" s="231">
        <v>41.98</v>
      </c>
      <c r="I995" s="232"/>
      <c r="J995" s="228"/>
      <c r="K995" s="228"/>
      <c r="L995" s="233"/>
      <c r="M995" s="234"/>
      <c r="N995" s="235"/>
      <c r="O995" s="235"/>
      <c r="P995" s="235"/>
      <c r="Q995" s="235"/>
      <c r="R995" s="235"/>
      <c r="S995" s="235"/>
      <c r="T995" s="236"/>
      <c r="AT995" s="237" t="s">
        <v>156</v>
      </c>
      <c r="AU995" s="237" t="s">
        <v>87</v>
      </c>
      <c r="AV995" s="16" t="s">
        <v>145</v>
      </c>
      <c r="AW995" s="16" t="s">
        <v>37</v>
      </c>
      <c r="AX995" s="16" t="s">
        <v>77</v>
      </c>
      <c r="AY995" s="237" t="s">
        <v>144</v>
      </c>
    </row>
    <row r="996" spans="1:65" s="14" customFormat="1">
      <c r="B996" s="206"/>
      <c r="C996" s="207"/>
      <c r="D996" s="196" t="s">
        <v>156</v>
      </c>
      <c r="E996" s="208" t="s">
        <v>19</v>
      </c>
      <c r="F996" s="209" t="s">
        <v>158</v>
      </c>
      <c r="G996" s="207"/>
      <c r="H996" s="210">
        <v>183.04</v>
      </c>
      <c r="I996" s="211"/>
      <c r="J996" s="207"/>
      <c r="K996" s="207"/>
      <c r="L996" s="212"/>
      <c r="M996" s="213"/>
      <c r="N996" s="214"/>
      <c r="O996" s="214"/>
      <c r="P996" s="214"/>
      <c r="Q996" s="214"/>
      <c r="R996" s="214"/>
      <c r="S996" s="214"/>
      <c r="T996" s="215"/>
      <c r="AT996" s="216" t="s">
        <v>156</v>
      </c>
      <c r="AU996" s="216" t="s">
        <v>87</v>
      </c>
      <c r="AV996" s="14" t="s">
        <v>152</v>
      </c>
      <c r="AW996" s="14" t="s">
        <v>37</v>
      </c>
      <c r="AX996" s="14" t="s">
        <v>85</v>
      </c>
      <c r="AY996" s="216" t="s">
        <v>144</v>
      </c>
    </row>
    <row r="997" spans="1:65" s="2" customFormat="1" ht="24.2" customHeight="1">
      <c r="A997" s="37"/>
      <c r="B997" s="38"/>
      <c r="C997" s="176" t="s">
        <v>1060</v>
      </c>
      <c r="D997" s="176" t="s">
        <v>147</v>
      </c>
      <c r="E997" s="177" t="s">
        <v>1061</v>
      </c>
      <c r="F997" s="178" t="s">
        <v>1062</v>
      </c>
      <c r="G997" s="179" t="s">
        <v>172</v>
      </c>
      <c r="H997" s="180">
        <v>136.69200000000001</v>
      </c>
      <c r="I997" s="181"/>
      <c r="J997" s="182">
        <f>ROUND(I997*H997,2)</f>
        <v>0</v>
      </c>
      <c r="K997" s="178" t="s">
        <v>151</v>
      </c>
      <c r="L997" s="42"/>
      <c r="M997" s="183" t="s">
        <v>19</v>
      </c>
      <c r="N997" s="184" t="s">
        <v>48</v>
      </c>
      <c r="O997" s="67"/>
      <c r="P997" s="185">
        <f>O997*H997</f>
        <v>0</v>
      </c>
      <c r="Q997" s="185">
        <v>5.0000000000000002E-5</v>
      </c>
      <c r="R997" s="185">
        <f>Q997*H997</f>
        <v>6.8346000000000006E-3</v>
      </c>
      <c r="S997" s="185">
        <v>0</v>
      </c>
      <c r="T997" s="186">
        <f>S997*H997</f>
        <v>0</v>
      </c>
      <c r="U997" s="37"/>
      <c r="V997" s="37"/>
      <c r="W997" s="37"/>
      <c r="X997" s="37"/>
      <c r="Y997" s="37"/>
      <c r="Z997" s="37"/>
      <c r="AA997" s="37"/>
      <c r="AB997" s="37"/>
      <c r="AC997" s="37"/>
      <c r="AD997" s="37"/>
      <c r="AE997" s="37"/>
      <c r="AR997" s="187" t="s">
        <v>296</v>
      </c>
      <c r="AT997" s="187" t="s">
        <v>147</v>
      </c>
      <c r="AU997" s="187" t="s">
        <v>87</v>
      </c>
      <c r="AY997" s="20" t="s">
        <v>144</v>
      </c>
      <c r="BE997" s="188">
        <f>IF(N997="základní",J997,0)</f>
        <v>0</v>
      </c>
      <c r="BF997" s="188">
        <f>IF(N997="snížená",J997,0)</f>
        <v>0</v>
      </c>
      <c r="BG997" s="188">
        <f>IF(N997="zákl. přenesená",J997,0)</f>
        <v>0</v>
      </c>
      <c r="BH997" s="188">
        <f>IF(N997="sníž. přenesená",J997,0)</f>
        <v>0</v>
      </c>
      <c r="BI997" s="188">
        <f>IF(N997="nulová",J997,0)</f>
        <v>0</v>
      </c>
      <c r="BJ997" s="20" t="s">
        <v>85</v>
      </c>
      <c r="BK997" s="188">
        <f>ROUND(I997*H997,2)</f>
        <v>0</v>
      </c>
      <c r="BL997" s="20" t="s">
        <v>296</v>
      </c>
      <c r="BM997" s="187" t="s">
        <v>1063</v>
      </c>
    </row>
    <row r="998" spans="1:65" s="2" customFormat="1">
      <c r="A998" s="37"/>
      <c r="B998" s="38"/>
      <c r="C998" s="39"/>
      <c r="D998" s="189" t="s">
        <v>154</v>
      </c>
      <c r="E998" s="39"/>
      <c r="F998" s="190" t="s">
        <v>1064</v>
      </c>
      <c r="G998" s="39"/>
      <c r="H998" s="39"/>
      <c r="I998" s="191"/>
      <c r="J998" s="39"/>
      <c r="K998" s="39"/>
      <c r="L998" s="42"/>
      <c r="M998" s="192"/>
      <c r="N998" s="193"/>
      <c r="O998" s="67"/>
      <c r="P998" s="67"/>
      <c r="Q998" s="67"/>
      <c r="R998" s="67"/>
      <c r="S998" s="67"/>
      <c r="T998" s="68"/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T998" s="20" t="s">
        <v>154</v>
      </c>
      <c r="AU998" s="20" t="s">
        <v>87</v>
      </c>
    </row>
    <row r="999" spans="1:65" s="13" customFormat="1">
      <c r="B999" s="194"/>
      <c r="C999" s="195"/>
      <c r="D999" s="196" t="s">
        <v>156</v>
      </c>
      <c r="E999" s="197" t="s">
        <v>19</v>
      </c>
      <c r="F999" s="198" t="s">
        <v>1065</v>
      </c>
      <c r="G999" s="195"/>
      <c r="H999" s="199">
        <v>128.57</v>
      </c>
      <c r="I999" s="200"/>
      <c r="J999" s="195"/>
      <c r="K999" s="195"/>
      <c r="L999" s="201"/>
      <c r="M999" s="202"/>
      <c r="N999" s="203"/>
      <c r="O999" s="203"/>
      <c r="P999" s="203"/>
      <c r="Q999" s="203"/>
      <c r="R999" s="203"/>
      <c r="S999" s="203"/>
      <c r="T999" s="204"/>
      <c r="AT999" s="205" t="s">
        <v>156</v>
      </c>
      <c r="AU999" s="205" t="s">
        <v>87</v>
      </c>
      <c r="AV999" s="13" t="s">
        <v>87</v>
      </c>
      <c r="AW999" s="13" t="s">
        <v>37</v>
      </c>
      <c r="AX999" s="13" t="s">
        <v>77</v>
      </c>
      <c r="AY999" s="205" t="s">
        <v>144</v>
      </c>
    </row>
    <row r="1000" spans="1:65" s="13" customFormat="1">
      <c r="B1000" s="194"/>
      <c r="C1000" s="195"/>
      <c r="D1000" s="196" t="s">
        <v>156</v>
      </c>
      <c r="E1000" s="197" t="s">
        <v>19</v>
      </c>
      <c r="F1000" s="198" t="s">
        <v>1066</v>
      </c>
      <c r="G1000" s="195"/>
      <c r="H1000" s="199">
        <v>8.1219999999999999</v>
      </c>
      <c r="I1000" s="200"/>
      <c r="J1000" s="195"/>
      <c r="K1000" s="195"/>
      <c r="L1000" s="201"/>
      <c r="M1000" s="202"/>
      <c r="N1000" s="203"/>
      <c r="O1000" s="203"/>
      <c r="P1000" s="203"/>
      <c r="Q1000" s="203"/>
      <c r="R1000" s="203"/>
      <c r="S1000" s="203"/>
      <c r="T1000" s="204"/>
      <c r="AT1000" s="205" t="s">
        <v>156</v>
      </c>
      <c r="AU1000" s="205" t="s">
        <v>87</v>
      </c>
      <c r="AV1000" s="13" t="s">
        <v>87</v>
      </c>
      <c r="AW1000" s="13" t="s">
        <v>37</v>
      </c>
      <c r="AX1000" s="13" t="s">
        <v>77</v>
      </c>
      <c r="AY1000" s="205" t="s">
        <v>144</v>
      </c>
    </row>
    <row r="1001" spans="1:65" s="14" customFormat="1">
      <c r="B1001" s="206"/>
      <c r="C1001" s="207"/>
      <c r="D1001" s="196" t="s">
        <v>156</v>
      </c>
      <c r="E1001" s="208" t="s">
        <v>19</v>
      </c>
      <c r="F1001" s="209" t="s">
        <v>158</v>
      </c>
      <c r="G1001" s="207"/>
      <c r="H1001" s="210">
        <v>136.69200000000001</v>
      </c>
      <c r="I1001" s="211"/>
      <c r="J1001" s="207"/>
      <c r="K1001" s="207"/>
      <c r="L1001" s="212"/>
      <c r="M1001" s="213"/>
      <c r="N1001" s="214"/>
      <c r="O1001" s="214"/>
      <c r="P1001" s="214"/>
      <c r="Q1001" s="214"/>
      <c r="R1001" s="214"/>
      <c r="S1001" s="214"/>
      <c r="T1001" s="215"/>
      <c r="AT1001" s="216" t="s">
        <v>156</v>
      </c>
      <c r="AU1001" s="216" t="s">
        <v>87</v>
      </c>
      <c r="AV1001" s="14" t="s">
        <v>152</v>
      </c>
      <c r="AW1001" s="14" t="s">
        <v>37</v>
      </c>
      <c r="AX1001" s="14" t="s">
        <v>85</v>
      </c>
      <c r="AY1001" s="216" t="s">
        <v>144</v>
      </c>
    </row>
    <row r="1002" spans="1:65" s="2" customFormat="1" ht="49.15" customHeight="1">
      <c r="A1002" s="37"/>
      <c r="B1002" s="38"/>
      <c r="C1002" s="176" t="s">
        <v>1067</v>
      </c>
      <c r="D1002" s="176" t="s">
        <v>147</v>
      </c>
      <c r="E1002" s="177" t="s">
        <v>1068</v>
      </c>
      <c r="F1002" s="178" t="s">
        <v>1069</v>
      </c>
      <c r="G1002" s="179" t="s">
        <v>150</v>
      </c>
      <c r="H1002" s="180">
        <v>5.9089999999999998</v>
      </c>
      <c r="I1002" s="181"/>
      <c r="J1002" s="182">
        <f>ROUND(I1002*H1002,2)</f>
        <v>0</v>
      </c>
      <c r="K1002" s="178" t="s">
        <v>151</v>
      </c>
      <c r="L1002" s="42"/>
      <c r="M1002" s="183" t="s">
        <v>19</v>
      </c>
      <c r="N1002" s="184" t="s">
        <v>48</v>
      </c>
      <c r="O1002" s="67"/>
      <c r="P1002" s="185">
        <f>O1002*H1002</f>
        <v>0</v>
      </c>
      <c r="Q1002" s="185">
        <v>0</v>
      </c>
      <c r="R1002" s="185">
        <f>Q1002*H1002</f>
        <v>0</v>
      </c>
      <c r="S1002" s="185">
        <v>0</v>
      </c>
      <c r="T1002" s="186">
        <f>S1002*H1002</f>
        <v>0</v>
      </c>
      <c r="U1002" s="37"/>
      <c r="V1002" s="37"/>
      <c r="W1002" s="37"/>
      <c r="X1002" s="37"/>
      <c r="Y1002" s="37"/>
      <c r="Z1002" s="37"/>
      <c r="AA1002" s="37"/>
      <c r="AB1002" s="37"/>
      <c r="AC1002" s="37"/>
      <c r="AD1002" s="37"/>
      <c r="AE1002" s="37"/>
      <c r="AR1002" s="187" t="s">
        <v>296</v>
      </c>
      <c r="AT1002" s="187" t="s">
        <v>147</v>
      </c>
      <c r="AU1002" s="187" t="s">
        <v>87</v>
      </c>
      <c r="AY1002" s="20" t="s">
        <v>144</v>
      </c>
      <c r="BE1002" s="188">
        <f>IF(N1002="základní",J1002,0)</f>
        <v>0</v>
      </c>
      <c r="BF1002" s="188">
        <f>IF(N1002="snížená",J1002,0)</f>
        <v>0</v>
      </c>
      <c r="BG1002" s="188">
        <f>IF(N1002="zákl. přenesená",J1002,0)</f>
        <v>0</v>
      </c>
      <c r="BH1002" s="188">
        <f>IF(N1002="sníž. přenesená",J1002,0)</f>
        <v>0</v>
      </c>
      <c r="BI1002" s="188">
        <f>IF(N1002="nulová",J1002,0)</f>
        <v>0</v>
      </c>
      <c r="BJ1002" s="20" t="s">
        <v>85</v>
      </c>
      <c r="BK1002" s="188">
        <f>ROUND(I1002*H1002,2)</f>
        <v>0</v>
      </c>
      <c r="BL1002" s="20" t="s">
        <v>296</v>
      </c>
      <c r="BM1002" s="187" t="s">
        <v>1070</v>
      </c>
    </row>
    <row r="1003" spans="1:65" s="2" customFormat="1">
      <c r="A1003" s="37"/>
      <c r="B1003" s="38"/>
      <c r="C1003" s="39"/>
      <c r="D1003" s="189" t="s">
        <v>154</v>
      </c>
      <c r="E1003" s="39"/>
      <c r="F1003" s="190" t="s">
        <v>1071</v>
      </c>
      <c r="G1003" s="39"/>
      <c r="H1003" s="39"/>
      <c r="I1003" s="191"/>
      <c r="J1003" s="39"/>
      <c r="K1003" s="39"/>
      <c r="L1003" s="42"/>
      <c r="M1003" s="192"/>
      <c r="N1003" s="193"/>
      <c r="O1003" s="67"/>
      <c r="P1003" s="67"/>
      <c r="Q1003" s="67"/>
      <c r="R1003" s="67"/>
      <c r="S1003" s="67"/>
      <c r="T1003" s="68"/>
      <c r="U1003" s="37"/>
      <c r="V1003" s="37"/>
      <c r="W1003" s="37"/>
      <c r="X1003" s="37"/>
      <c r="Y1003" s="37"/>
      <c r="Z1003" s="37"/>
      <c r="AA1003" s="37"/>
      <c r="AB1003" s="37"/>
      <c r="AC1003" s="37"/>
      <c r="AD1003" s="37"/>
      <c r="AE1003" s="37"/>
      <c r="AT1003" s="20" t="s">
        <v>154</v>
      </c>
      <c r="AU1003" s="20" t="s">
        <v>87</v>
      </c>
    </row>
    <row r="1004" spans="1:65" s="12" customFormat="1" ht="22.9" customHeight="1">
      <c r="B1004" s="160"/>
      <c r="C1004" s="161"/>
      <c r="D1004" s="162" t="s">
        <v>76</v>
      </c>
      <c r="E1004" s="174" t="s">
        <v>396</v>
      </c>
      <c r="F1004" s="174" t="s">
        <v>397</v>
      </c>
      <c r="G1004" s="161"/>
      <c r="H1004" s="161"/>
      <c r="I1004" s="164"/>
      <c r="J1004" s="175">
        <f>BK1004</f>
        <v>0</v>
      </c>
      <c r="K1004" s="161"/>
      <c r="L1004" s="166"/>
      <c r="M1004" s="167"/>
      <c r="N1004" s="168"/>
      <c r="O1004" s="168"/>
      <c r="P1004" s="169">
        <f>SUM(P1005:P1162)</f>
        <v>0</v>
      </c>
      <c r="Q1004" s="168"/>
      <c r="R1004" s="169">
        <f>SUM(R1005:R1162)</f>
        <v>2.7232334999999996</v>
      </c>
      <c r="S1004" s="168"/>
      <c r="T1004" s="170">
        <f>SUM(T1005:T1162)</f>
        <v>0</v>
      </c>
      <c r="AR1004" s="171" t="s">
        <v>87</v>
      </c>
      <c r="AT1004" s="172" t="s">
        <v>76</v>
      </c>
      <c r="AU1004" s="172" t="s">
        <v>85</v>
      </c>
      <c r="AY1004" s="171" t="s">
        <v>144</v>
      </c>
      <c r="BK1004" s="173">
        <f>SUM(BK1005:BK1162)</f>
        <v>0</v>
      </c>
    </row>
    <row r="1005" spans="1:65" s="2" customFormat="1" ht="33" customHeight="1">
      <c r="A1005" s="37"/>
      <c r="B1005" s="38"/>
      <c r="C1005" s="176" t="s">
        <v>1072</v>
      </c>
      <c r="D1005" s="176" t="s">
        <v>147</v>
      </c>
      <c r="E1005" s="177" t="s">
        <v>1073</v>
      </c>
      <c r="F1005" s="178" t="s">
        <v>1074</v>
      </c>
      <c r="G1005" s="179" t="s">
        <v>172</v>
      </c>
      <c r="H1005" s="180">
        <v>158.78</v>
      </c>
      <c r="I1005" s="181"/>
      <c r="J1005" s="182">
        <f>ROUND(I1005*H1005,2)</f>
        <v>0</v>
      </c>
      <c r="K1005" s="178" t="s">
        <v>151</v>
      </c>
      <c r="L1005" s="42"/>
      <c r="M1005" s="183" t="s">
        <v>19</v>
      </c>
      <c r="N1005" s="184" t="s">
        <v>48</v>
      </c>
      <c r="O1005" s="67"/>
      <c r="P1005" s="185">
        <f>O1005*H1005</f>
        <v>0</v>
      </c>
      <c r="Q1005" s="185">
        <v>0</v>
      </c>
      <c r="R1005" s="185">
        <f>Q1005*H1005</f>
        <v>0</v>
      </c>
      <c r="S1005" s="185">
        <v>0</v>
      </c>
      <c r="T1005" s="186">
        <f>S1005*H1005</f>
        <v>0</v>
      </c>
      <c r="U1005" s="37"/>
      <c r="V1005" s="37"/>
      <c r="W1005" s="37"/>
      <c r="X1005" s="37"/>
      <c r="Y1005" s="37"/>
      <c r="Z1005" s="37"/>
      <c r="AA1005" s="37"/>
      <c r="AB1005" s="37"/>
      <c r="AC1005" s="37"/>
      <c r="AD1005" s="37"/>
      <c r="AE1005" s="37"/>
      <c r="AR1005" s="187" t="s">
        <v>296</v>
      </c>
      <c r="AT1005" s="187" t="s">
        <v>147</v>
      </c>
      <c r="AU1005" s="187" t="s">
        <v>87</v>
      </c>
      <c r="AY1005" s="20" t="s">
        <v>144</v>
      </c>
      <c r="BE1005" s="188">
        <f>IF(N1005="základní",J1005,0)</f>
        <v>0</v>
      </c>
      <c r="BF1005" s="188">
        <f>IF(N1005="snížená",J1005,0)</f>
        <v>0</v>
      </c>
      <c r="BG1005" s="188">
        <f>IF(N1005="zákl. přenesená",J1005,0)</f>
        <v>0</v>
      </c>
      <c r="BH1005" s="188">
        <f>IF(N1005="sníž. přenesená",J1005,0)</f>
        <v>0</v>
      </c>
      <c r="BI1005" s="188">
        <f>IF(N1005="nulová",J1005,0)</f>
        <v>0</v>
      </c>
      <c r="BJ1005" s="20" t="s">
        <v>85</v>
      </c>
      <c r="BK1005" s="188">
        <f>ROUND(I1005*H1005,2)</f>
        <v>0</v>
      </c>
      <c r="BL1005" s="20" t="s">
        <v>296</v>
      </c>
      <c r="BM1005" s="187" t="s">
        <v>1075</v>
      </c>
    </row>
    <row r="1006" spans="1:65" s="2" customFormat="1">
      <c r="A1006" s="37"/>
      <c r="B1006" s="38"/>
      <c r="C1006" s="39"/>
      <c r="D1006" s="189" t="s">
        <v>154</v>
      </c>
      <c r="E1006" s="39"/>
      <c r="F1006" s="190" t="s">
        <v>1076</v>
      </c>
      <c r="G1006" s="39"/>
      <c r="H1006" s="39"/>
      <c r="I1006" s="191"/>
      <c r="J1006" s="39"/>
      <c r="K1006" s="39"/>
      <c r="L1006" s="42"/>
      <c r="M1006" s="192"/>
      <c r="N1006" s="193"/>
      <c r="O1006" s="67"/>
      <c r="P1006" s="67"/>
      <c r="Q1006" s="67"/>
      <c r="R1006" s="67"/>
      <c r="S1006" s="67"/>
      <c r="T1006" s="68"/>
      <c r="U1006" s="37"/>
      <c r="V1006" s="37"/>
      <c r="W1006" s="37"/>
      <c r="X1006" s="37"/>
      <c r="Y1006" s="37"/>
      <c r="Z1006" s="37"/>
      <c r="AA1006" s="37"/>
      <c r="AB1006" s="37"/>
      <c r="AC1006" s="37"/>
      <c r="AD1006" s="37"/>
      <c r="AE1006" s="37"/>
      <c r="AT1006" s="20" t="s">
        <v>154</v>
      </c>
      <c r="AU1006" s="20" t="s">
        <v>87</v>
      </c>
    </row>
    <row r="1007" spans="1:65" s="15" customFormat="1">
      <c r="B1007" s="217"/>
      <c r="C1007" s="218"/>
      <c r="D1007" s="196" t="s">
        <v>156</v>
      </c>
      <c r="E1007" s="219" t="s">
        <v>19</v>
      </c>
      <c r="F1007" s="220" t="s">
        <v>1077</v>
      </c>
      <c r="G1007" s="218"/>
      <c r="H1007" s="219" t="s">
        <v>19</v>
      </c>
      <c r="I1007" s="221"/>
      <c r="J1007" s="218"/>
      <c r="K1007" s="218"/>
      <c r="L1007" s="222"/>
      <c r="M1007" s="223"/>
      <c r="N1007" s="224"/>
      <c r="O1007" s="224"/>
      <c r="P1007" s="224"/>
      <c r="Q1007" s="224"/>
      <c r="R1007" s="224"/>
      <c r="S1007" s="224"/>
      <c r="T1007" s="225"/>
      <c r="AT1007" s="226" t="s">
        <v>156</v>
      </c>
      <c r="AU1007" s="226" t="s">
        <v>87</v>
      </c>
      <c r="AV1007" s="15" t="s">
        <v>85</v>
      </c>
      <c r="AW1007" s="15" t="s">
        <v>37</v>
      </c>
      <c r="AX1007" s="15" t="s">
        <v>77</v>
      </c>
      <c r="AY1007" s="226" t="s">
        <v>144</v>
      </c>
    </row>
    <row r="1008" spans="1:65" s="13" customFormat="1">
      <c r="B1008" s="194"/>
      <c r="C1008" s="195"/>
      <c r="D1008" s="196" t="s">
        <v>156</v>
      </c>
      <c r="E1008" s="197" t="s">
        <v>19</v>
      </c>
      <c r="F1008" s="198" t="s">
        <v>693</v>
      </c>
      <c r="G1008" s="195"/>
      <c r="H1008" s="199">
        <v>12.1</v>
      </c>
      <c r="I1008" s="200"/>
      <c r="J1008" s="195"/>
      <c r="K1008" s="195"/>
      <c r="L1008" s="201"/>
      <c r="M1008" s="202"/>
      <c r="N1008" s="203"/>
      <c r="O1008" s="203"/>
      <c r="P1008" s="203"/>
      <c r="Q1008" s="203"/>
      <c r="R1008" s="203"/>
      <c r="S1008" s="203"/>
      <c r="T1008" s="204"/>
      <c r="AT1008" s="205" t="s">
        <v>156</v>
      </c>
      <c r="AU1008" s="205" t="s">
        <v>87</v>
      </c>
      <c r="AV1008" s="13" t="s">
        <v>87</v>
      </c>
      <c r="AW1008" s="13" t="s">
        <v>37</v>
      </c>
      <c r="AX1008" s="13" t="s">
        <v>77</v>
      </c>
      <c r="AY1008" s="205" t="s">
        <v>144</v>
      </c>
    </row>
    <row r="1009" spans="1:65" s="13" customFormat="1">
      <c r="B1009" s="194"/>
      <c r="C1009" s="195"/>
      <c r="D1009" s="196" t="s">
        <v>156</v>
      </c>
      <c r="E1009" s="197" t="s">
        <v>19</v>
      </c>
      <c r="F1009" s="198" t="s">
        <v>696</v>
      </c>
      <c r="G1009" s="195"/>
      <c r="H1009" s="199">
        <v>12.14</v>
      </c>
      <c r="I1009" s="200"/>
      <c r="J1009" s="195"/>
      <c r="K1009" s="195"/>
      <c r="L1009" s="201"/>
      <c r="M1009" s="202"/>
      <c r="N1009" s="203"/>
      <c r="O1009" s="203"/>
      <c r="P1009" s="203"/>
      <c r="Q1009" s="203"/>
      <c r="R1009" s="203"/>
      <c r="S1009" s="203"/>
      <c r="T1009" s="204"/>
      <c r="AT1009" s="205" t="s">
        <v>156</v>
      </c>
      <c r="AU1009" s="205" t="s">
        <v>87</v>
      </c>
      <c r="AV1009" s="13" t="s">
        <v>87</v>
      </c>
      <c r="AW1009" s="13" t="s">
        <v>37</v>
      </c>
      <c r="AX1009" s="13" t="s">
        <v>77</v>
      </c>
      <c r="AY1009" s="205" t="s">
        <v>144</v>
      </c>
    </row>
    <row r="1010" spans="1:65" s="13" customFormat="1">
      <c r="B1010" s="194"/>
      <c r="C1010" s="195"/>
      <c r="D1010" s="196" t="s">
        <v>156</v>
      </c>
      <c r="E1010" s="197" t="s">
        <v>19</v>
      </c>
      <c r="F1010" s="198" t="s">
        <v>699</v>
      </c>
      <c r="G1010" s="195"/>
      <c r="H1010" s="199">
        <v>12.1</v>
      </c>
      <c r="I1010" s="200"/>
      <c r="J1010" s="195"/>
      <c r="K1010" s="195"/>
      <c r="L1010" s="201"/>
      <c r="M1010" s="202"/>
      <c r="N1010" s="203"/>
      <c r="O1010" s="203"/>
      <c r="P1010" s="203"/>
      <c r="Q1010" s="203"/>
      <c r="R1010" s="203"/>
      <c r="S1010" s="203"/>
      <c r="T1010" s="204"/>
      <c r="AT1010" s="205" t="s">
        <v>156</v>
      </c>
      <c r="AU1010" s="205" t="s">
        <v>87</v>
      </c>
      <c r="AV1010" s="13" t="s">
        <v>87</v>
      </c>
      <c r="AW1010" s="13" t="s">
        <v>37</v>
      </c>
      <c r="AX1010" s="13" t="s">
        <v>77</v>
      </c>
      <c r="AY1010" s="205" t="s">
        <v>144</v>
      </c>
    </row>
    <row r="1011" spans="1:65" s="13" customFormat="1">
      <c r="B1011" s="194"/>
      <c r="C1011" s="195"/>
      <c r="D1011" s="196" t="s">
        <v>156</v>
      </c>
      <c r="E1011" s="197" t="s">
        <v>19</v>
      </c>
      <c r="F1011" s="198" t="s">
        <v>702</v>
      </c>
      <c r="G1011" s="195"/>
      <c r="H1011" s="199">
        <v>12.09</v>
      </c>
      <c r="I1011" s="200"/>
      <c r="J1011" s="195"/>
      <c r="K1011" s="195"/>
      <c r="L1011" s="201"/>
      <c r="M1011" s="202"/>
      <c r="N1011" s="203"/>
      <c r="O1011" s="203"/>
      <c r="P1011" s="203"/>
      <c r="Q1011" s="203"/>
      <c r="R1011" s="203"/>
      <c r="S1011" s="203"/>
      <c r="T1011" s="204"/>
      <c r="AT1011" s="205" t="s">
        <v>156</v>
      </c>
      <c r="AU1011" s="205" t="s">
        <v>87</v>
      </c>
      <c r="AV1011" s="13" t="s">
        <v>87</v>
      </c>
      <c r="AW1011" s="13" t="s">
        <v>37</v>
      </c>
      <c r="AX1011" s="13" t="s">
        <v>77</v>
      </c>
      <c r="AY1011" s="205" t="s">
        <v>144</v>
      </c>
    </row>
    <row r="1012" spans="1:65" s="13" customFormat="1">
      <c r="B1012" s="194"/>
      <c r="C1012" s="195"/>
      <c r="D1012" s="196" t="s">
        <v>156</v>
      </c>
      <c r="E1012" s="197" t="s">
        <v>19</v>
      </c>
      <c r="F1012" s="198" t="s">
        <v>705</v>
      </c>
      <c r="G1012" s="195"/>
      <c r="H1012" s="199">
        <v>12.12</v>
      </c>
      <c r="I1012" s="200"/>
      <c r="J1012" s="195"/>
      <c r="K1012" s="195"/>
      <c r="L1012" s="201"/>
      <c r="M1012" s="202"/>
      <c r="N1012" s="203"/>
      <c r="O1012" s="203"/>
      <c r="P1012" s="203"/>
      <c r="Q1012" s="203"/>
      <c r="R1012" s="203"/>
      <c r="S1012" s="203"/>
      <c r="T1012" s="204"/>
      <c r="AT1012" s="205" t="s">
        <v>156</v>
      </c>
      <c r="AU1012" s="205" t="s">
        <v>87</v>
      </c>
      <c r="AV1012" s="13" t="s">
        <v>87</v>
      </c>
      <c r="AW1012" s="13" t="s">
        <v>37</v>
      </c>
      <c r="AX1012" s="13" t="s">
        <v>77</v>
      </c>
      <c r="AY1012" s="205" t="s">
        <v>144</v>
      </c>
    </row>
    <row r="1013" spans="1:65" s="13" customFormat="1">
      <c r="B1013" s="194"/>
      <c r="C1013" s="195"/>
      <c r="D1013" s="196" t="s">
        <v>156</v>
      </c>
      <c r="E1013" s="197" t="s">
        <v>19</v>
      </c>
      <c r="F1013" s="198" t="s">
        <v>708</v>
      </c>
      <c r="G1013" s="195"/>
      <c r="H1013" s="199">
        <v>12.18</v>
      </c>
      <c r="I1013" s="200"/>
      <c r="J1013" s="195"/>
      <c r="K1013" s="195"/>
      <c r="L1013" s="201"/>
      <c r="M1013" s="202"/>
      <c r="N1013" s="203"/>
      <c r="O1013" s="203"/>
      <c r="P1013" s="203"/>
      <c r="Q1013" s="203"/>
      <c r="R1013" s="203"/>
      <c r="S1013" s="203"/>
      <c r="T1013" s="204"/>
      <c r="AT1013" s="205" t="s">
        <v>156</v>
      </c>
      <c r="AU1013" s="205" t="s">
        <v>87</v>
      </c>
      <c r="AV1013" s="13" t="s">
        <v>87</v>
      </c>
      <c r="AW1013" s="13" t="s">
        <v>37</v>
      </c>
      <c r="AX1013" s="13" t="s">
        <v>77</v>
      </c>
      <c r="AY1013" s="205" t="s">
        <v>144</v>
      </c>
    </row>
    <row r="1014" spans="1:65" s="13" customFormat="1">
      <c r="B1014" s="194"/>
      <c r="C1014" s="195"/>
      <c r="D1014" s="196" t="s">
        <v>156</v>
      </c>
      <c r="E1014" s="197" t="s">
        <v>19</v>
      </c>
      <c r="F1014" s="198" t="s">
        <v>711</v>
      </c>
      <c r="G1014" s="195"/>
      <c r="H1014" s="199">
        <v>12.05</v>
      </c>
      <c r="I1014" s="200"/>
      <c r="J1014" s="195"/>
      <c r="K1014" s="195"/>
      <c r="L1014" s="201"/>
      <c r="M1014" s="202"/>
      <c r="N1014" s="203"/>
      <c r="O1014" s="203"/>
      <c r="P1014" s="203"/>
      <c r="Q1014" s="203"/>
      <c r="R1014" s="203"/>
      <c r="S1014" s="203"/>
      <c r="T1014" s="204"/>
      <c r="AT1014" s="205" t="s">
        <v>156</v>
      </c>
      <c r="AU1014" s="205" t="s">
        <v>87</v>
      </c>
      <c r="AV1014" s="13" t="s">
        <v>87</v>
      </c>
      <c r="AW1014" s="13" t="s">
        <v>37</v>
      </c>
      <c r="AX1014" s="13" t="s">
        <v>77</v>
      </c>
      <c r="AY1014" s="205" t="s">
        <v>144</v>
      </c>
    </row>
    <row r="1015" spans="1:65" s="13" customFormat="1">
      <c r="B1015" s="194"/>
      <c r="C1015" s="195"/>
      <c r="D1015" s="196" t="s">
        <v>156</v>
      </c>
      <c r="E1015" s="197" t="s">
        <v>19</v>
      </c>
      <c r="F1015" s="198" t="s">
        <v>714</v>
      </c>
      <c r="G1015" s="195"/>
      <c r="H1015" s="199">
        <v>12.05</v>
      </c>
      <c r="I1015" s="200"/>
      <c r="J1015" s="195"/>
      <c r="K1015" s="195"/>
      <c r="L1015" s="201"/>
      <c r="M1015" s="202"/>
      <c r="N1015" s="203"/>
      <c r="O1015" s="203"/>
      <c r="P1015" s="203"/>
      <c r="Q1015" s="203"/>
      <c r="R1015" s="203"/>
      <c r="S1015" s="203"/>
      <c r="T1015" s="204"/>
      <c r="AT1015" s="205" t="s">
        <v>156</v>
      </c>
      <c r="AU1015" s="205" t="s">
        <v>87</v>
      </c>
      <c r="AV1015" s="13" t="s">
        <v>87</v>
      </c>
      <c r="AW1015" s="13" t="s">
        <v>37</v>
      </c>
      <c r="AX1015" s="13" t="s">
        <v>77</v>
      </c>
      <c r="AY1015" s="205" t="s">
        <v>144</v>
      </c>
    </row>
    <row r="1016" spans="1:65" s="13" customFormat="1">
      <c r="B1016" s="194"/>
      <c r="C1016" s="195"/>
      <c r="D1016" s="196" t="s">
        <v>156</v>
      </c>
      <c r="E1016" s="197" t="s">
        <v>19</v>
      </c>
      <c r="F1016" s="198" t="s">
        <v>717</v>
      </c>
      <c r="G1016" s="195"/>
      <c r="H1016" s="199">
        <v>12.1</v>
      </c>
      <c r="I1016" s="200"/>
      <c r="J1016" s="195"/>
      <c r="K1016" s="195"/>
      <c r="L1016" s="201"/>
      <c r="M1016" s="202"/>
      <c r="N1016" s="203"/>
      <c r="O1016" s="203"/>
      <c r="P1016" s="203"/>
      <c r="Q1016" s="203"/>
      <c r="R1016" s="203"/>
      <c r="S1016" s="203"/>
      <c r="T1016" s="204"/>
      <c r="AT1016" s="205" t="s">
        <v>156</v>
      </c>
      <c r="AU1016" s="205" t="s">
        <v>87</v>
      </c>
      <c r="AV1016" s="13" t="s">
        <v>87</v>
      </c>
      <c r="AW1016" s="13" t="s">
        <v>37</v>
      </c>
      <c r="AX1016" s="13" t="s">
        <v>77</v>
      </c>
      <c r="AY1016" s="205" t="s">
        <v>144</v>
      </c>
    </row>
    <row r="1017" spans="1:65" s="13" customFormat="1">
      <c r="B1017" s="194"/>
      <c r="C1017" s="195"/>
      <c r="D1017" s="196" t="s">
        <v>156</v>
      </c>
      <c r="E1017" s="197" t="s">
        <v>19</v>
      </c>
      <c r="F1017" s="198" t="s">
        <v>720</v>
      </c>
      <c r="G1017" s="195"/>
      <c r="H1017" s="199">
        <v>12.07</v>
      </c>
      <c r="I1017" s="200"/>
      <c r="J1017" s="195"/>
      <c r="K1017" s="195"/>
      <c r="L1017" s="201"/>
      <c r="M1017" s="202"/>
      <c r="N1017" s="203"/>
      <c r="O1017" s="203"/>
      <c r="P1017" s="203"/>
      <c r="Q1017" s="203"/>
      <c r="R1017" s="203"/>
      <c r="S1017" s="203"/>
      <c r="T1017" s="204"/>
      <c r="AT1017" s="205" t="s">
        <v>156</v>
      </c>
      <c r="AU1017" s="205" t="s">
        <v>87</v>
      </c>
      <c r="AV1017" s="13" t="s">
        <v>87</v>
      </c>
      <c r="AW1017" s="13" t="s">
        <v>37</v>
      </c>
      <c r="AX1017" s="13" t="s">
        <v>77</v>
      </c>
      <c r="AY1017" s="205" t="s">
        <v>144</v>
      </c>
    </row>
    <row r="1018" spans="1:65" s="13" customFormat="1">
      <c r="B1018" s="194"/>
      <c r="C1018" s="195"/>
      <c r="D1018" s="196" t="s">
        <v>156</v>
      </c>
      <c r="E1018" s="197" t="s">
        <v>19</v>
      </c>
      <c r="F1018" s="198" t="s">
        <v>723</v>
      </c>
      <c r="G1018" s="195"/>
      <c r="H1018" s="199">
        <v>9.07</v>
      </c>
      <c r="I1018" s="200"/>
      <c r="J1018" s="195"/>
      <c r="K1018" s="195"/>
      <c r="L1018" s="201"/>
      <c r="M1018" s="202"/>
      <c r="N1018" s="203"/>
      <c r="O1018" s="203"/>
      <c r="P1018" s="203"/>
      <c r="Q1018" s="203"/>
      <c r="R1018" s="203"/>
      <c r="S1018" s="203"/>
      <c r="T1018" s="204"/>
      <c r="AT1018" s="205" t="s">
        <v>156</v>
      </c>
      <c r="AU1018" s="205" t="s">
        <v>87</v>
      </c>
      <c r="AV1018" s="13" t="s">
        <v>87</v>
      </c>
      <c r="AW1018" s="13" t="s">
        <v>37</v>
      </c>
      <c r="AX1018" s="13" t="s">
        <v>77</v>
      </c>
      <c r="AY1018" s="205" t="s">
        <v>144</v>
      </c>
    </row>
    <row r="1019" spans="1:65" s="13" customFormat="1">
      <c r="B1019" s="194"/>
      <c r="C1019" s="195"/>
      <c r="D1019" s="196" t="s">
        <v>156</v>
      </c>
      <c r="E1019" s="197" t="s">
        <v>19</v>
      </c>
      <c r="F1019" s="198" t="s">
        <v>726</v>
      </c>
      <c r="G1019" s="195"/>
      <c r="H1019" s="199">
        <v>12.18</v>
      </c>
      <c r="I1019" s="200"/>
      <c r="J1019" s="195"/>
      <c r="K1019" s="195"/>
      <c r="L1019" s="201"/>
      <c r="M1019" s="202"/>
      <c r="N1019" s="203"/>
      <c r="O1019" s="203"/>
      <c r="P1019" s="203"/>
      <c r="Q1019" s="203"/>
      <c r="R1019" s="203"/>
      <c r="S1019" s="203"/>
      <c r="T1019" s="204"/>
      <c r="AT1019" s="205" t="s">
        <v>156</v>
      </c>
      <c r="AU1019" s="205" t="s">
        <v>87</v>
      </c>
      <c r="AV1019" s="13" t="s">
        <v>87</v>
      </c>
      <c r="AW1019" s="13" t="s">
        <v>37</v>
      </c>
      <c r="AX1019" s="13" t="s">
        <v>77</v>
      </c>
      <c r="AY1019" s="205" t="s">
        <v>144</v>
      </c>
    </row>
    <row r="1020" spans="1:65" s="13" customFormat="1">
      <c r="B1020" s="194"/>
      <c r="C1020" s="195"/>
      <c r="D1020" s="196" t="s">
        <v>156</v>
      </c>
      <c r="E1020" s="197" t="s">
        <v>19</v>
      </c>
      <c r="F1020" s="198" t="s">
        <v>729</v>
      </c>
      <c r="G1020" s="195"/>
      <c r="H1020" s="199">
        <v>8.0500000000000007</v>
      </c>
      <c r="I1020" s="200"/>
      <c r="J1020" s="195"/>
      <c r="K1020" s="195"/>
      <c r="L1020" s="201"/>
      <c r="M1020" s="202"/>
      <c r="N1020" s="203"/>
      <c r="O1020" s="203"/>
      <c r="P1020" s="203"/>
      <c r="Q1020" s="203"/>
      <c r="R1020" s="203"/>
      <c r="S1020" s="203"/>
      <c r="T1020" s="204"/>
      <c r="AT1020" s="205" t="s">
        <v>156</v>
      </c>
      <c r="AU1020" s="205" t="s">
        <v>87</v>
      </c>
      <c r="AV1020" s="13" t="s">
        <v>87</v>
      </c>
      <c r="AW1020" s="13" t="s">
        <v>37</v>
      </c>
      <c r="AX1020" s="13" t="s">
        <v>77</v>
      </c>
      <c r="AY1020" s="205" t="s">
        <v>144</v>
      </c>
    </row>
    <row r="1021" spans="1:65" s="13" customFormat="1">
      <c r="B1021" s="194"/>
      <c r="C1021" s="195"/>
      <c r="D1021" s="196" t="s">
        <v>156</v>
      </c>
      <c r="E1021" s="197" t="s">
        <v>19</v>
      </c>
      <c r="F1021" s="198" t="s">
        <v>732</v>
      </c>
      <c r="G1021" s="195"/>
      <c r="H1021" s="199">
        <v>8.48</v>
      </c>
      <c r="I1021" s="200"/>
      <c r="J1021" s="195"/>
      <c r="K1021" s="195"/>
      <c r="L1021" s="201"/>
      <c r="M1021" s="202"/>
      <c r="N1021" s="203"/>
      <c r="O1021" s="203"/>
      <c r="P1021" s="203"/>
      <c r="Q1021" s="203"/>
      <c r="R1021" s="203"/>
      <c r="S1021" s="203"/>
      <c r="T1021" s="204"/>
      <c r="AT1021" s="205" t="s">
        <v>156</v>
      </c>
      <c r="AU1021" s="205" t="s">
        <v>87</v>
      </c>
      <c r="AV1021" s="13" t="s">
        <v>87</v>
      </c>
      <c r="AW1021" s="13" t="s">
        <v>37</v>
      </c>
      <c r="AX1021" s="13" t="s">
        <v>77</v>
      </c>
      <c r="AY1021" s="205" t="s">
        <v>144</v>
      </c>
    </row>
    <row r="1022" spans="1:65" s="14" customFormat="1">
      <c r="B1022" s="206"/>
      <c r="C1022" s="207"/>
      <c r="D1022" s="196" t="s">
        <v>156</v>
      </c>
      <c r="E1022" s="208" t="s">
        <v>19</v>
      </c>
      <c r="F1022" s="209" t="s">
        <v>158</v>
      </c>
      <c r="G1022" s="207"/>
      <c r="H1022" s="210">
        <v>158.78</v>
      </c>
      <c r="I1022" s="211"/>
      <c r="J1022" s="207"/>
      <c r="K1022" s="207"/>
      <c r="L1022" s="212"/>
      <c r="M1022" s="213"/>
      <c r="N1022" s="214"/>
      <c r="O1022" s="214"/>
      <c r="P1022" s="214"/>
      <c r="Q1022" s="214"/>
      <c r="R1022" s="214"/>
      <c r="S1022" s="214"/>
      <c r="T1022" s="215"/>
      <c r="AT1022" s="216" t="s">
        <v>156</v>
      </c>
      <c r="AU1022" s="216" t="s">
        <v>87</v>
      </c>
      <c r="AV1022" s="14" t="s">
        <v>152</v>
      </c>
      <c r="AW1022" s="14" t="s">
        <v>37</v>
      </c>
      <c r="AX1022" s="14" t="s">
        <v>85</v>
      </c>
      <c r="AY1022" s="216" t="s">
        <v>144</v>
      </c>
    </row>
    <row r="1023" spans="1:65" s="2" customFormat="1" ht="24.2" customHeight="1">
      <c r="A1023" s="37"/>
      <c r="B1023" s="38"/>
      <c r="C1023" s="176" t="s">
        <v>1078</v>
      </c>
      <c r="D1023" s="176" t="s">
        <v>147</v>
      </c>
      <c r="E1023" s="177" t="s">
        <v>1079</v>
      </c>
      <c r="F1023" s="178" t="s">
        <v>1080</v>
      </c>
      <c r="G1023" s="179" t="s">
        <v>172</v>
      </c>
      <c r="H1023" s="180">
        <v>158.78</v>
      </c>
      <c r="I1023" s="181"/>
      <c r="J1023" s="182">
        <f>ROUND(I1023*H1023,2)</f>
        <v>0</v>
      </c>
      <c r="K1023" s="178" t="s">
        <v>151</v>
      </c>
      <c r="L1023" s="42"/>
      <c r="M1023" s="183" t="s">
        <v>19</v>
      </c>
      <c r="N1023" s="184" t="s">
        <v>48</v>
      </c>
      <c r="O1023" s="67"/>
      <c r="P1023" s="185">
        <f>O1023*H1023</f>
        <v>0</v>
      </c>
      <c r="Q1023" s="185">
        <v>0</v>
      </c>
      <c r="R1023" s="185">
        <f>Q1023*H1023</f>
        <v>0</v>
      </c>
      <c r="S1023" s="185">
        <v>0</v>
      </c>
      <c r="T1023" s="186">
        <f>S1023*H1023</f>
        <v>0</v>
      </c>
      <c r="U1023" s="37"/>
      <c r="V1023" s="37"/>
      <c r="W1023" s="37"/>
      <c r="X1023" s="37"/>
      <c r="Y1023" s="37"/>
      <c r="Z1023" s="37"/>
      <c r="AA1023" s="37"/>
      <c r="AB1023" s="37"/>
      <c r="AC1023" s="37"/>
      <c r="AD1023" s="37"/>
      <c r="AE1023" s="37"/>
      <c r="AR1023" s="187" t="s">
        <v>296</v>
      </c>
      <c r="AT1023" s="187" t="s">
        <v>147</v>
      </c>
      <c r="AU1023" s="187" t="s">
        <v>87</v>
      </c>
      <c r="AY1023" s="20" t="s">
        <v>144</v>
      </c>
      <c r="BE1023" s="188">
        <f>IF(N1023="základní",J1023,0)</f>
        <v>0</v>
      </c>
      <c r="BF1023" s="188">
        <f>IF(N1023="snížená",J1023,0)</f>
        <v>0</v>
      </c>
      <c r="BG1023" s="188">
        <f>IF(N1023="zákl. přenesená",J1023,0)</f>
        <v>0</v>
      </c>
      <c r="BH1023" s="188">
        <f>IF(N1023="sníž. přenesená",J1023,0)</f>
        <v>0</v>
      </c>
      <c r="BI1023" s="188">
        <f>IF(N1023="nulová",J1023,0)</f>
        <v>0</v>
      </c>
      <c r="BJ1023" s="20" t="s">
        <v>85</v>
      </c>
      <c r="BK1023" s="188">
        <f>ROUND(I1023*H1023,2)</f>
        <v>0</v>
      </c>
      <c r="BL1023" s="20" t="s">
        <v>296</v>
      </c>
      <c r="BM1023" s="187" t="s">
        <v>1081</v>
      </c>
    </row>
    <row r="1024" spans="1:65" s="2" customFormat="1">
      <c r="A1024" s="37"/>
      <c r="B1024" s="38"/>
      <c r="C1024" s="39"/>
      <c r="D1024" s="189" t="s">
        <v>154</v>
      </c>
      <c r="E1024" s="39"/>
      <c r="F1024" s="190" t="s">
        <v>1082</v>
      </c>
      <c r="G1024" s="39"/>
      <c r="H1024" s="39"/>
      <c r="I1024" s="191"/>
      <c r="J1024" s="39"/>
      <c r="K1024" s="39"/>
      <c r="L1024" s="42"/>
      <c r="M1024" s="192"/>
      <c r="N1024" s="193"/>
      <c r="O1024" s="67"/>
      <c r="P1024" s="67"/>
      <c r="Q1024" s="67"/>
      <c r="R1024" s="67"/>
      <c r="S1024" s="67"/>
      <c r="T1024" s="68"/>
      <c r="U1024" s="37"/>
      <c r="V1024" s="37"/>
      <c r="W1024" s="37"/>
      <c r="X1024" s="37"/>
      <c r="Y1024" s="37"/>
      <c r="Z1024" s="37"/>
      <c r="AA1024" s="37"/>
      <c r="AB1024" s="37"/>
      <c r="AC1024" s="37"/>
      <c r="AD1024" s="37"/>
      <c r="AE1024" s="37"/>
      <c r="AT1024" s="20" t="s">
        <v>154</v>
      </c>
      <c r="AU1024" s="20" t="s">
        <v>87</v>
      </c>
    </row>
    <row r="1025" spans="2:51" s="15" customFormat="1">
      <c r="B1025" s="217"/>
      <c r="C1025" s="218"/>
      <c r="D1025" s="196" t="s">
        <v>156</v>
      </c>
      <c r="E1025" s="219" t="s">
        <v>19</v>
      </c>
      <c r="F1025" s="220" t="s">
        <v>1077</v>
      </c>
      <c r="G1025" s="218"/>
      <c r="H1025" s="219" t="s">
        <v>19</v>
      </c>
      <c r="I1025" s="221"/>
      <c r="J1025" s="218"/>
      <c r="K1025" s="218"/>
      <c r="L1025" s="222"/>
      <c r="M1025" s="223"/>
      <c r="N1025" s="224"/>
      <c r="O1025" s="224"/>
      <c r="P1025" s="224"/>
      <c r="Q1025" s="224"/>
      <c r="R1025" s="224"/>
      <c r="S1025" s="224"/>
      <c r="T1025" s="225"/>
      <c r="AT1025" s="226" t="s">
        <v>156</v>
      </c>
      <c r="AU1025" s="226" t="s">
        <v>87</v>
      </c>
      <c r="AV1025" s="15" t="s">
        <v>85</v>
      </c>
      <c r="AW1025" s="15" t="s">
        <v>37</v>
      </c>
      <c r="AX1025" s="15" t="s">
        <v>77</v>
      </c>
      <c r="AY1025" s="226" t="s">
        <v>144</v>
      </c>
    </row>
    <row r="1026" spans="2:51" s="13" customFormat="1">
      <c r="B1026" s="194"/>
      <c r="C1026" s="195"/>
      <c r="D1026" s="196" t="s">
        <v>156</v>
      </c>
      <c r="E1026" s="197" t="s">
        <v>19</v>
      </c>
      <c r="F1026" s="198" t="s">
        <v>693</v>
      </c>
      <c r="G1026" s="195"/>
      <c r="H1026" s="199">
        <v>12.1</v>
      </c>
      <c r="I1026" s="200"/>
      <c r="J1026" s="195"/>
      <c r="K1026" s="195"/>
      <c r="L1026" s="201"/>
      <c r="M1026" s="202"/>
      <c r="N1026" s="203"/>
      <c r="O1026" s="203"/>
      <c r="P1026" s="203"/>
      <c r="Q1026" s="203"/>
      <c r="R1026" s="203"/>
      <c r="S1026" s="203"/>
      <c r="T1026" s="204"/>
      <c r="AT1026" s="205" t="s">
        <v>156</v>
      </c>
      <c r="AU1026" s="205" t="s">
        <v>87</v>
      </c>
      <c r="AV1026" s="13" t="s">
        <v>87</v>
      </c>
      <c r="AW1026" s="13" t="s">
        <v>37</v>
      </c>
      <c r="AX1026" s="13" t="s">
        <v>77</v>
      </c>
      <c r="AY1026" s="205" t="s">
        <v>144</v>
      </c>
    </row>
    <row r="1027" spans="2:51" s="13" customFormat="1">
      <c r="B1027" s="194"/>
      <c r="C1027" s="195"/>
      <c r="D1027" s="196" t="s">
        <v>156</v>
      </c>
      <c r="E1027" s="197" t="s">
        <v>19</v>
      </c>
      <c r="F1027" s="198" t="s">
        <v>696</v>
      </c>
      <c r="G1027" s="195"/>
      <c r="H1027" s="199">
        <v>12.14</v>
      </c>
      <c r="I1027" s="200"/>
      <c r="J1027" s="195"/>
      <c r="K1027" s="195"/>
      <c r="L1027" s="201"/>
      <c r="M1027" s="202"/>
      <c r="N1027" s="203"/>
      <c r="O1027" s="203"/>
      <c r="P1027" s="203"/>
      <c r="Q1027" s="203"/>
      <c r="R1027" s="203"/>
      <c r="S1027" s="203"/>
      <c r="T1027" s="204"/>
      <c r="AT1027" s="205" t="s">
        <v>156</v>
      </c>
      <c r="AU1027" s="205" t="s">
        <v>87</v>
      </c>
      <c r="AV1027" s="13" t="s">
        <v>87</v>
      </c>
      <c r="AW1027" s="13" t="s">
        <v>37</v>
      </c>
      <c r="AX1027" s="13" t="s">
        <v>77</v>
      </c>
      <c r="AY1027" s="205" t="s">
        <v>144</v>
      </c>
    </row>
    <row r="1028" spans="2:51" s="13" customFormat="1">
      <c r="B1028" s="194"/>
      <c r="C1028" s="195"/>
      <c r="D1028" s="196" t="s">
        <v>156</v>
      </c>
      <c r="E1028" s="197" t="s">
        <v>19</v>
      </c>
      <c r="F1028" s="198" t="s">
        <v>699</v>
      </c>
      <c r="G1028" s="195"/>
      <c r="H1028" s="199">
        <v>12.1</v>
      </c>
      <c r="I1028" s="200"/>
      <c r="J1028" s="195"/>
      <c r="K1028" s="195"/>
      <c r="L1028" s="201"/>
      <c r="M1028" s="202"/>
      <c r="N1028" s="203"/>
      <c r="O1028" s="203"/>
      <c r="P1028" s="203"/>
      <c r="Q1028" s="203"/>
      <c r="R1028" s="203"/>
      <c r="S1028" s="203"/>
      <c r="T1028" s="204"/>
      <c r="AT1028" s="205" t="s">
        <v>156</v>
      </c>
      <c r="AU1028" s="205" t="s">
        <v>87</v>
      </c>
      <c r="AV1028" s="13" t="s">
        <v>87</v>
      </c>
      <c r="AW1028" s="13" t="s">
        <v>37</v>
      </c>
      <c r="AX1028" s="13" t="s">
        <v>77</v>
      </c>
      <c r="AY1028" s="205" t="s">
        <v>144</v>
      </c>
    </row>
    <row r="1029" spans="2:51" s="13" customFormat="1">
      <c r="B1029" s="194"/>
      <c r="C1029" s="195"/>
      <c r="D1029" s="196" t="s">
        <v>156</v>
      </c>
      <c r="E1029" s="197" t="s">
        <v>19</v>
      </c>
      <c r="F1029" s="198" t="s">
        <v>702</v>
      </c>
      <c r="G1029" s="195"/>
      <c r="H1029" s="199">
        <v>12.09</v>
      </c>
      <c r="I1029" s="200"/>
      <c r="J1029" s="195"/>
      <c r="K1029" s="195"/>
      <c r="L1029" s="201"/>
      <c r="M1029" s="202"/>
      <c r="N1029" s="203"/>
      <c r="O1029" s="203"/>
      <c r="P1029" s="203"/>
      <c r="Q1029" s="203"/>
      <c r="R1029" s="203"/>
      <c r="S1029" s="203"/>
      <c r="T1029" s="204"/>
      <c r="AT1029" s="205" t="s">
        <v>156</v>
      </c>
      <c r="AU1029" s="205" t="s">
        <v>87</v>
      </c>
      <c r="AV1029" s="13" t="s">
        <v>87</v>
      </c>
      <c r="AW1029" s="13" t="s">
        <v>37</v>
      </c>
      <c r="AX1029" s="13" t="s">
        <v>77</v>
      </c>
      <c r="AY1029" s="205" t="s">
        <v>144</v>
      </c>
    </row>
    <row r="1030" spans="2:51" s="13" customFormat="1">
      <c r="B1030" s="194"/>
      <c r="C1030" s="195"/>
      <c r="D1030" s="196" t="s">
        <v>156</v>
      </c>
      <c r="E1030" s="197" t="s">
        <v>19</v>
      </c>
      <c r="F1030" s="198" t="s">
        <v>705</v>
      </c>
      <c r="G1030" s="195"/>
      <c r="H1030" s="199">
        <v>12.12</v>
      </c>
      <c r="I1030" s="200"/>
      <c r="J1030" s="195"/>
      <c r="K1030" s="195"/>
      <c r="L1030" s="201"/>
      <c r="M1030" s="202"/>
      <c r="N1030" s="203"/>
      <c r="O1030" s="203"/>
      <c r="P1030" s="203"/>
      <c r="Q1030" s="203"/>
      <c r="R1030" s="203"/>
      <c r="S1030" s="203"/>
      <c r="T1030" s="204"/>
      <c r="AT1030" s="205" t="s">
        <v>156</v>
      </c>
      <c r="AU1030" s="205" t="s">
        <v>87</v>
      </c>
      <c r="AV1030" s="13" t="s">
        <v>87</v>
      </c>
      <c r="AW1030" s="13" t="s">
        <v>37</v>
      </c>
      <c r="AX1030" s="13" t="s">
        <v>77</v>
      </c>
      <c r="AY1030" s="205" t="s">
        <v>144</v>
      </c>
    </row>
    <row r="1031" spans="2:51" s="13" customFormat="1">
      <c r="B1031" s="194"/>
      <c r="C1031" s="195"/>
      <c r="D1031" s="196" t="s">
        <v>156</v>
      </c>
      <c r="E1031" s="197" t="s">
        <v>19</v>
      </c>
      <c r="F1031" s="198" t="s">
        <v>708</v>
      </c>
      <c r="G1031" s="195"/>
      <c r="H1031" s="199">
        <v>12.18</v>
      </c>
      <c r="I1031" s="200"/>
      <c r="J1031" s="195"/>
      <c r="K1031" s="195"/>
      <c r="L1031" s="201"/>
      <c r="M1031" s="202"/>
      <c r="N1031" s="203"/>
      <c r="O1031" s="203"/>
      <c r="P1031" s="203"/>
      <c r="Q1031" s="203"/>
      <c r="R1031" s="203"/>
      <c r="S1031" s="203"/>
      <c r="T1031" s="204"/>
      <c r="AT1031" s="205" t="s">
        <v>156</v>
      </c>
      <c r="AU1031" s="205" t="s">
        <v>87</v>
      </c>
      <c r="AV1031" s="13" t="s">
        <v>87</v>
      </c>
      <c r="AW1031" s="13" t="s">
        <v>37</v>
      </c>
      <c r="AX1031" s="13" t="s">
        <v>77</v>
      </c>
      <c r="AY1031" s="205" t="s">
        <v>144</v>
      </c>
    </row>
    <row r="1032" spans="2:51" s="13" customFormat="1">
      <c r="B1032" s="194"/>
      <c r="C1032" s="195"/>
      <c r="D1032" s="196" t="s">
        <v>156</v>
      </c>
      <c r="E1032" s="197" t="s">
        <v>19</v>
      </c>
      <c r="F1032" s="198" t="s">
        <v>711</v>
      </c>
      <c r="G1032" s="195"/>
      <c r="H1032" s="199">
        <v>12.05</v>
      </c>
      <c r="I1032" s="200"/>
      <c r="J1032" s="195"/>
      <c r="K1032" s="195"/>
      <c r="L1032" s="201"/>
      <c r="M1032" s="202"/>
      <c r="N1032" s="203"/>
      <c r="O1032" s="203"/>
      <c r="P1032" s="203"/>
      <c r="Q1032" s="203"/>
      <c r="R1032" s="203"/>
      <c r="S1032" s="203"/>
      <c r="T1032" s="204"/>
      <c r="AT1032" s="205" t="s">
        <v>156</v>
      </c>
      <c r="AU1032" s="205" t="s">
        <v>87</v>
      </c>
      <c r="AV1032" s="13" t="s">
        <v>87</v>
      </c>
      <c r="AW1032" s="13" t="s">
        <v>37</v>
      </c>
      <c r="AX1032" s="13" t="s">
        <v>77</v>
      </c>
      <c r="AY1032" s="205" t="s">
        <v>144</v>
      </c>
    </row>
    <row r="1033" spans="2:51" s="13" customFormat="1">
      <c r="B1033" s="194"/>
      <c r="C1033" s="195"/>
      <c r="D1033" s="196" t="s">
        <v>156</v>
      </c>
      <c r="E1033" s="197" t="s">
        <v>19</v>
      </c>
      <c r="F1033" s="198" t="s">
        <v>714</v>
      </c>
      <c r="G1033" s="195"/>
      <c r="H1033" s="199">
        <v>12.05</v>
      </c>
      <c r="I1033" s="200"/>
      <c r="J1033" s="195"/>
      <c r="K1033" s="195"/>
      <c r="L1033" s="201"/>
      <c r="M1033" s="202"/>
      <c r="N1033" s="203"/>
      <c r="O1033" s="203"/>
      <c r="P1033" s="203"/>
      <c r="Q1033" s="203"/>
      <c r="R1033" s="203"/>
      <c r="S1033" s="203"/>
      <c r="T1033" s="204"/>
      <c r="AT1033" s="205" t="s">
        <v>156</v>
      </c>
      <c r="AU1033" s="205" t="s">
        <v>87</v>
      </c>
      <c r="AV1033" s="13" t="s">
        <v>87</v>
      </c>
      <c r="AW1033" s="13" t="s">
        <v>37</v>
      </c>
      <c r="AX1033" s="13" t="s">
        <v>77</v>
      </c>
      <c r="AY1033" s="205" t="s">
        <v>144</v>
      </c>
    </row>
    <row r="1034" spans="2:51" s="13" customFormat="1">
      <c r="B1034" s="194"/>
      <c r="C1034" s="195"/>
      <c r="D1034" s="196" t="s">
        <v>156</v>
      </c>
      <c r="E1034" s="197" t="s">
        <v>19</v>
      </c>
      <c r="F1034" s="198" t="s">
        <v>717</v>
      </c>
      <c r="G1034" s="195"/>
      <c r="H1034" s="199">
        <v>12.1</v>
      </c>
      <c r="I1034" s="200"/>
      <c r="J1034" s="195"/>
      <c r="K1034" s="195"/>
      <c r="L1034" s="201"/>
      <c r="M1034" s="202"/>
      <c r="N1034" s="203"/>
      <c r="O1034" s="203"/>
      <c r="P1034" s="203"/>
      <c r="Q1034" s="203"/>
      <c r="R1034" s="203"/>
      <c r="S1034" s="203"/>
      <c r="T1034" s="204"/>
      <c r="AT1034" s="205" t="s">
        <v>156</v>
      </c>
      <c r="AU1034" s="205" t="s">
        <v>87</v>
      </c>
      <c r="AV1034" s="13" t="s">
        <v>87</v>
      </c>
      <c r="AW1034" s="13" t="s">
        <v>37</v>
      </c>
      <c r="AX1034" s="13" t="s">
        <v>77</v>
      </c>
      <c r="AY1034" s="205" t="s">
        <v>144</v>
      </c>
    </row>
    <row r="1035" spans="2:51" s="13" customFormat="1">
      <c r="B1035" s="194"/>
      <c r="C1035" s="195"/>
      <c r="D1035" s="196" t="s">
        <v>156</v>
      </c>
      <c r="E1035" s="197" t="s">
        <v>19</v>
      </c>
      <c r="F1035" s="198" t="s">
        <v>720</v>
      </c>
      <c r="G1035" s="195"/>
      <c r="H1035" s="199">
        <v>12.07</v>
      </c>
      <c r="I1035" s="200"/>
      <c r="J1035" s="195"/>
      <c r="K1035" s="195"/>
      <c r="L1035" s="201"/>
      <c r="M1035" s="202"/>
      <c r="N1035" s="203"/>
      <c r="O1035" s="203"/>
      <c r="P1035" s="203"/>
      <c r="Q1035" s="203"/>
      <c r="R1035" s="203"/>
      <c r="S1035" s="203"/>
      <c r="T1035" s="204"/>
      <c r="AT1035" s="205" t="s">
        <v>156</v>
      </c>
      <c r="AU1035" s="205" t="s">
        <v>87</v>
      </c>
      <c r="AV1035" s="13" t="s">
        <v>87</v>
      </c>
      <c r="AW1035" s="13" t="s">
        <v>37</v>
      </c>
      <c r="AX1035" s="13" t="s">
        <v>77</v>
      </c>
      <c r="AY1035" s="205" t="s">
        <v>144</v>
      </c>
    </row>
    <row r="1036" spans="2:51" s="13" customFormat="1">
      <c r="B1036" s="194"/>
      <c r="C1036" s="195"/>
      <c r="D1036" s="196" t="s">
        <v>156</v>
      </c>
      <c r="E1036" s="197" t="s">
        <v>19</v>
      </c>
      <c r="F1036" s="198" t="s">
        <v>723</v>
      </c>
      <c r="G1036" s="195"/>
      <c r="H1036" s="199">
        <v>9.07</v>
      </c>
      <c r="I1036" s="200"/>
      <c r="J1036" s="195"/>
      <c r="K1036" s="195"/>
      <c r="L1036" s="201"/>
      <c r="M1036" s="202"/>
      <c r="N1036" s="203"/>
      <c r="O1036" s="203"/>
      <c r="P1036" s="203"/>
      <c r="Q1036" s="203"/>
      <c r="R1036" s="203"/>
      <c r="S1036" s="203"/>
      <c r="T1036" s="204"/>
      <c r="AT1036" s="205" t="s">
        <v>156</v>
      </c>
      <c r="AU1036" s="205" t="s">
        <v>87</v>
      </c>
      <c r="AV1036" s="13" t="s">
        <v>87</v>
      </c>
      <c r="AW1036" s="13" t="s">
        <v>37</v>
      </c>
      <c r="AX1036" s="13" t="s">
        <v>77</v>
      </c>
      <c r="AY1036" s="205" t="s">
        <v>144</v>
      </c>
    </row>
    <row r="1037" spans="2:51" s="13" customFormat="1">
      <c r="B1037" s="194"/>
      <c r="C1037" s="195"/>
      <c r="D1037" s="196" t="s">
        <v>156</v>
      </c>
      <c r="E1037" s="197" t="s">
        <v>19</v>
      </c>
      <c r="F1037" s="198" t="s">
        <v>726</v>
      </c>
      <c r="G1037" s="195"/>
      <c r="H1037" s="199">
        <v>12.18</v>
      </c>
      <c r="I1037" s="200"/>
      <c r="J1037" s="195"/>
      <c r="K1037" s="195"/>
      <c r="L1037" s="201"/>
      <c r="M1037" s="202"/>
      <c r="N1037" s="203"/>
      <c r="O1037" s="203"/>
      <c r="P1037" s="203"/>
      <c r="Q1037" s="203"/>
      <c r="R1037" s="203"/>
      <c r="S1037" s="203"/>
      <c r="T1037" s="204"/>
      <c r="AT1037" s="205" t="s">
        <v>156</v>
      </c>
      <c r="AU1037" s="205" t="s">
        <v>87</v>
      </c>
      <c r="AV1037" s="13" t="s">
        <v>87</v>
      </c>
      <c r="AW1037" s="13" t="s">
        <v>37</v>
      </c>
      <c r="AX1037" s="13" t="s">
        <v>77</v>
      </c>
      <c r="AY1037" s="205" t="s">
        <v>144</v>
      </c>
    </row>
    <row r="1038" spans="2:51" s="13" customFormat="1">
      <c r="B1038" s="194"/>
      <c r="C1038" s="195"/>
      <c r="D1038" s="196" t="s">
        <v>156</v>
      </c>
      <c r="E1038" s="197" t="s">
        <v>19</v>
      </c>
      <c r="F1038" s="198" t="s">
        <v>729</v>
      </c>
      <c r="G1038" s="195"/>
      <c r="H1038" s="199">
        <v>8.0500000000000007</v>
      </c>
      <c r="I1038" s="200"/>
      <c r="J1038" s="195"/>
      <c r="K1038" s="195"/>
      <c r="L1038" s="201"/>
      <c r="M1038" s="202"/>
      <c r="N1038" s="203"/>
      <c r="O1038" s="203"/>
      <c r="P1038" s="203"/>
      <c r="Q1038" s="203"/>
      <c r="R1038" s="203"/>
      <c r="S1038" s="203"/>
      <c r="T1038" s="204"/>
      <c r="AT1038" s="205" t="s">
        <v>156</v>
      </c>
      <c r="AU1038" s="205" t="s">
        <v>87</v>
      </c>
      <c r="AV1038" s="13" t="s">
        <v>87</v>
      </c>
      <c r="AW1038" s="13" t="s">
        <v>37</v>
      </c>
      <c r="AX1038" s="13" t="s">
        <v>77</v>
      </c>
      <c r="AY1038" s="205" t="s">
        <v>144</v>
      </c>
    </row>
    <row r="1039" spans="2:51" s="13" customFormat="1">
      <c r="B1039" s="194"/>
      <c r="C1039" s="195"/>
      <c r="D1039" s="196" t="s">
        <v>156</v>
      </c>
      <c r="E1039" s="197" t="s">
        <v>19</v>
      </c>
      <c r="F1039" s="198" t="s">
        <v>732</v>
      </c>
      <c r="G1039" s="195"/>
      <c r="H1039" s="199">
        <v>8.48</v>
      </c>
      <c r="I1039" s="200"/>
      <c r="J1039" s="195"/>
      <c r="K1039" s="195"/>
      <c r="L1039" s="201"/>
      <c r="M1039" s="202"/>
      <c r="N1039" s="203"/>
      <c r="O1039" s="203"/>
      <c r="P1039" s="203"/>
      <c r="Q1039" s="203"/>
      <c r="R1039" s="203"/>
      <c r="S1039" s="203"/>
      <c r="T1039" s="204"/>
      <c r="AT1039" s="205" t="s">
        <v>156</v>
      </c>
      <c r="AU1039" s="205" t="s">
        <v>87</v>
      </c>
      <c r="AV1039" s="13" t="s">
        <v>87</v>
      </c>
      <c r="AW1039" s="13" t="s">
        <v>37</v>
      </c>
      <c r="AX1039" s="13" t="s">
        <v>77</v>
      </c>
      <c r="AY1039" s="205" t="s">
        <v>144</v>
      </c>
    </row>
    <row r="1040" spans="2:51" s="14" customFormat="1">
      <c r="B1040" s="206"/>
      <c r="C1040" s="207"/>
      <c r="D1040" s="196" t="s">
        <v>156</v>
      </c>
      <c r="E1040" s="208" t="s">
        <v>19</v>
      </c>
      <c r="F1040" s="209" t="s">
        <v>158</v>
      </c>
      <c r="G1040" s="207"/>
      <c r="H1040" s="210">
        <v>158.78</v>
      </c>
      <c r="I1040" s="211"/>
      <c r="J1040" s="207"/>
      <c r="K1040" s="207"/>
      <c r="L1040" s="212"/>
      <c r="M1040" s="213"/>
      <c r="N1040" s="214"/>
      <c r="O1040" s="214"/>
      <c r="P1040" s="214"/>
      <c r="Q1040" s="214"/>
      <c r="R1040" s="214"/>
      <c r="S1040" s="214"/>
      <c r="T1040" s="215"/>
      <c r="AT1040" s="216" t="s">
        <v>156</v>
      </c>
      <c r="AU1040" s="216" t="s">
        <v>87</v>
      </c>
      <c r="AV1040" s="14" t="s">
        <v>152</v>
      </c>
      <c r="AW1040" s="14" t="s">
        <v>37</v>
      </c>
      <c r="AX1040" s="14" t="s">
        <v>85</v>
      </c>
      <c r="AY1040" s="216" t="s">
        <v>144</v>
      </c>
    </row>
    <row r="1041" spans="1:65" s="2" customFormat="1" ht="24.2" customHeight="1">
      <c r="A1041" s="37"/>
      <c r="B1041" s="38"/>
      <c r="C1041" s="176" t="s">
        <v>1083</v>
      </c>
      <c r="D1041" s="176" t="s">
        <v>147</v>
      </c>
      <c r="E1041" s="177" t="s">
        <v>1084</v>
      </c>
      <c r="F1041" s="178" t="s">
        <v>1085</v>
      </c>
      <c r="G1041" s="179" t="s">
        <v>172</v>
      </c>
      <c r="H1041" s="180">
        <v>158.78</v>
      </c>
      <c r="I1041" s="181"/>
      <c r="J1041" s="182">
        <f>ROUND(I1041*H1041,2)</f>
        <v>0</v>
      </c>
      <c r="K1041" s="178" t="s">
        <v>151</v>
      </c>
      <c r="L1041" s="42"/>
      <c r="M1041" s="183" t="s">
        <v>19</v>
      </c>
      <c r="N1041" s="184" t="s">
        <v>48</v>
      </c>
      <c r="O1041" s="67"/>
      <c r="P1041" s="185">
        <f>O1041*H1041</f>
        <v>0</v>
      </c>
      <c r="Q1041" s="185">
        <v>2.0000000000000001E-4</v>
      </c>
      <c r="R1041" s="185">
        <f>Q1041*H1041</f>
        <v>3.1756E-2</v>
      </c>
      <c r="S1041" s="185">
        <v>0</v>
      </c>
      <c r="T1041" s="186">
        <f>S1041*H1041</f>
        <v>0</v>
      </c>
      <c r="U1041" s="37"/>
      <c r="V1041" s="37"/>
      <c r="W1041" s="37"/>
      <c r="X1041" s="37"/>
      <c r="Y1041" s="37"/>
      <c r="Z1041" s="37"/>
      <c r="AA1041" s="37"/>
      <c r="AB1041" s="37"/>
      <c r="AC1041" s="37"/>
      <c r="AD1041" s="37"/>
      <c r="AE1041" s="37"/>
      <c r="AR1041" s="187" t="s">
        <v>296</v>
      </c>
      <c r="AT1041" s="187" t="s">
        <v>147</v>
      </c>
      <c r="AU1041" s="187" t="s">
        <v>87</v>
      </c>
      <c r="AY1041" s="20" t="s">
        <v>144</v>
      </c>
      <c r="BE1041" s="188">
        <f>IF(N1041="základní",J1041,0)</f>
        <v>0</v>
      </c>
      <c r="BF1041" s="188">
        <f>IF(N1041="snížená",J1041,0)</f>
        <v>0</v>
      </c>
      <c r="BG1041" s="188">
        <f>IF(N1041="zákl. přenesená",J1041,0)</f>
        <v>0</v>
      </c>
      <c r="BH1041" s="188">
        <f>IF(N1041="sníž. přenesená",J1041,0)</f>
        <v>0</v>
      </c>
      <c r="BI1041" s="188">
        <f>IF(N1041="nulová",J1041,0)</f>
        <v>0</v>
      </c>
      <c r="BJ1041" s="20" t="s">
        <v>85</v>
      </c>
      <c r="BK1041" s="188">
        <f>ROUND(I1041*H1041,2)</f>
        <v>0</v>
      </c>
      <c r="BL1041" s="20" t="s">
        <v>296</v>
      </c>
      <c r="BM1041" s="187" t="s">
        <v>1086</v>
      </c>
    </row>
    <row r="1042" spans="1:65" s="2" customFormat="1">
      <c r="A1042" s="37"/>
      <c r="B1042" s="38"/>
      <c r="C1042" s="39"/>
      <c r="D1042" s="189" t="s">
        <v>154</v>
      </c>
      <c r="E1042" s="39"/>
      <c r="F1042" s="190" t="s">
        <v>1087</v>
      </c>
      <c r="G1042" s="39"/>
      <c r="H1042" s="39"/>
      <c r="I1042" s="191"/>
      <c r="J1042" s="39"/>
      <c r="K1042" s="39"/>
      <c r="L1042" s="42"/>
      <c r="M1042" s="192"/>
      <c r="N1042" s="193"/>
      <c r="O1042" s="67"/>
      <c r="P1042" s="67"/>
      <c r="Q1042" s="67"/>
      <c r="R1042" s="67"/>
      <c r="S1042" s="67"/>
      <c r="T1042" s="68"/>
      <c r="U1042" s="37"/>
      <c r="V1042" s="37"/>
      <c r="W1042" s="37"/>
      <c r="X1042" s="37"/>
      <c r="Y1042" s="37"/>
      <c r="Z1042" s="37"/>
      <c r="AA1042" s="37"/>
      <c r="AB1042" s="37"/>
      <c r="AC1042" s="37"/>
      <c r="AD1042" s="37"/>
      <c r="AE1042" s="37"/>
      <c r="AT1042" s="20" t="s">
        <v>154</v>
      </c>
      <c r="AU1042" s="20" t="s">
        <v>87</v>
      </c>
    </row>
    <row r="1043" spans="1:65" s="15" customFormat="1">
      <c r="B1043" s="217"/>
      <c r="C1043" s="218"/>
      <c r="D1043" s="196" t="s">
        <v>156</v>
      </c>
      <c r="E1043" s="219" t="s">
        <v>19</v>
      </c>
      <c r="F1043" s="220" t="s">
        <v>1077</v>
      </c>
      <c r="G1043" s="218"/>
      <c r="H1043" s="219" t="s">
        <v>19</v>
      </c>
      <c r="I1043" s="221"/>
      <c r="J1043" s="218"/>
      <c r="K1043" s="218"/>
      <c r="L1043" s="222"/>
      <c r="M1043" s="223"/>
      <c r="N1043" s="224"/>
      <c r="O1043" s="224"/>
      <c r="P1043" s="224"/>
      <c r="Q1043" s="224"/>
      <c r="R1043" s="224"/>
      <c r="S1043" s="224"/>
      <c r="T1043" s="225"/>
      <c r="AT1043" s="226" t="s">
        <v>156</v>
      </c>
      <c r="AU1043" s="226" t="s">
        <v>87</v>
      </c>
      <c r="AV1043" s="15" t="s">
        <v>85</v>
      </c>
      <c r="AW1043" s="15" t="s">
        <v>37</v>
      </c>
      <c r="AX1043" s="15" t="s">
        <v>77</v>
      </c>
      <c r="AY1043" s="226" t="s">
        <v>144</v>
      </c>
    </row>
    <row r="1044" spans="1:65" s="13" customFormat="1">
      <c r="B1044" s="194"/>
      <c r="C1044" s="195"/>
      <c r="D1044" s="196" t="s">
        <v>156</v>
      </c>
      <c r="E1044" s="197" t="s">
        <v>19</v>
      </c>
      <c r="F1044" s="198" t="s">
        <v>693</v>
      </c>
      <c r="G1044" s="195"/>
      <c r="H1044" s="199">
        <v>12.1</v>
      </c>
      <c r="I1044" s="200"/>
      <c r="J1044" s="195"/>
      <c r="K1044" s="195"/>
      <c r="L1044" s="201"/>
      <c r="M1044" s="202"/>
      <c r="N1044" s="203"/>
      <c r="O1044" s="203"/>
      <c r="P1044" s="203"/>
      <c r="Q1044" s="203"/>
      <c r="R1044" s="203"/>
      <c r="S1044" s="203"/>
      <c r="T1044" s="204"/>
      <c r="AT1044" s="205" t="s">
        <v>156</v>
      </c>
      <c r="AU1044" s="205" t="s">
        <v>87</v>
      </c>
      <c r="AV1044" s="13" t="s">
        <v>87</v>
      </c>
      <c r="AW1044" s="13" t="s">
        <v>37</v>
      </c>
      <c r="AX1044" s="13" t="s">
        <v>77</v>
      </c>
      <c r="AY1044" s="205" t="s">
        <v>144</v>
      </c>
    </row>
    <row r="1045" spans="1:65" s="13" customFormat="1">
      <c r="B1045" s="194"/>
      <c r="C1045" s="195"/>
      <c r="D1045" s="196" t="s">
        <v>156</v>
      </c>
      <c r="E1045" s="197" t="s">
        <v>19</v>
      </c>
      <c r="F1045" s="198" t="s">
        <v>696</v>
      </c>
      <c r="G1045" s="195"/>
      <c r="H1045" s="199">
        <v>12.14</v>
      </c>
      <c r="I1045" s="200"/>
      <c r="J1045" s="195"/>
      <c r="K1045" s="195"/>
      <c r="L1045" s="201"/>
      <c r="M1045" s="202"/>
      <c r="N1045" s="203"/>
      <c r="O1045" s="203"/>
      <c r="P1045" s="203"/>
      <c r="Q1045" s="203"/>
      <c r="R1045" s="203"/>
      <c r="S1045" s="203"/>
      <c r="T1045" s="204"/>
      <c r="AT1045" s="205" t="s">
        <v>156</v>
      </c>
      <c r="AU1045" s="205" t="s">
        <v>87</v>
      </c>
      <c r="AV1045" s="13" t="s">
        <v>87</v>
      </c>
      <c r="AW1045" s="13" t="s">
        <v>37</v>
      </c>
      <c r="AX1045" s="13" t="s">
        <v>77</v>
      </c>
      <c r="AY1045" s="205" t="s">
        <v>144</v>
      </c>
    </row>
    <row r="1046" spans="1:65" s="13" customFormat="1">
      <c r="B1046" s="194"/>
      <c r="C1046" s="195"/>
      <c r="D1046" s="196" t="s">
        <v>156</v>
      </c>
      <c r="E1046" s="197" t="s">
        <v>19</v>
      </c>
      <c r="F1046" s="198" t="s">
        <v>699</v>
      </c>
      <c r="G1046" s="195"/>
      <c r="H1046" s="199">
        <v>12.1</v>
      </c>
      <c r="I1046" s="200"/>
      <c r="J1046" s="195"/>
      <c r="K1046" s="195"/>
      <c r="L1046" s="201"/>
      <c r="M1046" s="202"/>
      <c r="N1046" s="203"/>
      <c r="O1046" s="203"/>
      <c r="P1046" s="203"/>
      <c r="Q1046" s="203"/>
      <c r="R1046" s="203"/>
      <c r="S1046" s="203"/>
      <c r="T1046" s="204"/>
      <c r="AT1046" s="205" t="s">
        <v>156</v>
      </c>
      <c r="AU1046" s="205" t="s">
        <v>87</v>
      </c>
      <c r="AV1046" s="13" t="s">
        <v>87</v>
      </c>
      <c r="AW1046" s="13" t="s">
        <v>37</v>
      </c>
      <c r="AX1046" s="13" t="s">
        <v>77</v>
      </c>
      <c r="AY1046" s="205" t="s">
        <v>144</v>
      </c>
    </row>
    <row r="1047" spans="1:65" s="13" customFormat="1">
      <c r="B1047" s="194"/>
      <c r="C1047" s="195"/>
      <c r="D1047" s="196" t="s">
        <v>156</v>
      </c>
      <c r="E1047" s="197" t="s">
        <v>19</v>
      </c>
      <c r="F1047" s="198" t="s">
        <v>702</v>
      </c>
      <c r="G1047" s="195"/>
      <c r="H1047" s="199">
        <v>12.09</v>
      </c>
      <c r="I1047" s="200"/>
      <c r="J1047" s="195"/>
      <c r="K1047" s="195"/>
      <c r="L1047" s="201"/>
      <c r="M1047" s="202"/>
      <c r="N1047" s="203"/>
      <c r="O1047" s="203"/>
      <c r="P1047" s="203"/>
      <c r="Q1047" s="203"/>
      <c r="R1047" s="203"/>
      <c r="S1047" s="203"/>
      <c r="T1047" s="204"/>
      <c r="AT1047" s="205" t="s">
        <v>156</v>
      </c>
      <c r="AU1047" s="205" t="s">
        <v>87</v>
      </c>
      <c r="AV1047" s="13" t="s">
        <v>87</v>
      </c>
      <c r="AW1047" s="13" t="s">
        <v>37</v>
      </c>
      <c r="AX1047" s="13" t="s">
        <v>77</v>
      </c>
      <c r="AY1047" s="205" t="s">
        <v>144</v>
      </c>
    </row>
    <row r="1048" spans="1:65" s="13" customFormat="1">
      <c r="B1048" s="194"/>
      <c r="C1048" s="195"/>
      <c r="D1048" s="196" t="s">
        <v>156</v>
      </c>
      <c r="E1048" s="197" t="s">
        <v>19</v>
      </c>
      <c r="F1048" s="198" t="s">
        <v>705</v>
      </c>
      <c r="G1048" s="195"/>
      <c r="H1048" s="199">
        <v>12.12</v>
      </c>
      <c r="I1048" s="200"/>
      <c r="J1048" s="195"/>
      <c r="K1048" s="195"/>
      <c r="L1048" s="201"/>
      <c r="M1048" s="202"/>
      <c r="N1048" s="203"/>
      <c r="O1048" s="203"/>
      <c r="P1048" s="203"/>
      <c r="Q1048" s="203"/>
      <c r="R1048" s="203"/>
      <c r="S1048" s="203"/>
      <c r="T1048" s="204"/>
      <c r="AT1048" s="205" t="s">
        <v>156</v>
      </c>
      <c r="AU1048" s="205" t="s">
        <v>87</v>
      </c>
      <c r="AV1048" s="13" t="s">
        <v>87</v>
      </c>
      <c r="AW1048" s="13" t="s">
        <v>37</v>
      </c>
      <c r="AX1048" s="13" t="s">
        <v>77</v>
      </c>
      <c r="AY1048" s="205" t="s">
        <v>144</v>
      </c>
    </row>
    <row r="1049" spans="1:65" s="13" customFormat="1">
      <c r="B1049" s="194"/>
      <c r="C1049" s="195"/>
      <c r="D1049" s="196" t="s">
        <v>156</v>
      </c>
      <c r="E1049" s="197" t="s">
        <v>19</v>
      </c>
      <c r="F1049" s="198" t="s">
        <v>708</v>
      </c>
      <c r="G1049" s="195"/>
      <c r="H1049" s="199">
        <v>12.18</v>
      </c>
      <c r="I1049" s="200"/>
      <c r="J1049" s="195"/>
      <c r="K1049" s="195"/>
      <c r="L1049" s="201"/>
      <c r="M1049" s="202"/>
      <c r="N1049" s="203"/>
      <c r="O1049" s="203"/>
      <c r="P1049" s="203"/>
      <c r="Q1049" s="203"/>
      <c r="R1049" s="203"/>
      <c r="S1049" s="203"/>
      <c r="T1049" s="204"/>
      <c r="AT1049" s="205" t="s">
        <v>156</v>
      </c>
      <c r="AU1049" s="205" t="s">
        <v>87</v>
      </c>
      <c r="AV1049" s="13" t="s">
        <v>87</v>
      </c>
      <c r="AW1049" s="13" t="s">
        <v>37</v>
      </c>
      <c r="AX1049" s="13" t="s">
        <v>77</v>
      </c>
      <c r="AY1049" s="205" t="s">
        <v>144</v>
      </c>
    </row>
    <row r="1050" spans="1:65" s="13" customFormat="1">
      <c r="B1050" s="194"/>
      <c r="C1050" s="195"/>
      <c r="D1050" s="196" t="s">
        <v>156</v>
      </c>
      <c r="E1050" s="197" t="s">
        <v>19</v>
      </c>
      <c r="F1050" s="198" t="s">
        <v>711</v>
      </c>
      <c r="G1050" s="195"/>
      <c r="H1050" s="199">
        <v>12.05</v>
      </c>
      <c r="I1050" s="200"/>
      <c r="J1050" s="195"/>
      <c r="K1050" s="195"/>
      <c r="L1050" s="201"/>
      <c r="M1050" s="202"/>
      <c r="N1050" s="203"/>
      <c r="O1050" s="203"/>
      <c r="P1050" s="203"/>
      <c r="Q1050" s="203"/>
      <c r="R1050" s="203"/>
      <c r="S1050" s="203"/>
      <c r="T1050" s="204"/>
      <c r="AT1050" s="205" t="s">
        <v>156</v>
      </c>
      <c r="AU1050" s="205" t="s">
        <v>87</v>
      </c>
      <c r="AV1050" s="13" t="s">
        <v>87</v>
      </c>
      <c r="AW1050" s="13" t="s">
        <v>37</v>
      </c>
      <c r="AX1050" s="13" t="s">
        <v>77</v>
      </c>
      <c r="AY1050" s="205" t="s">
        <v>144</v>
      </c>
    </row>
    <row r="1051" spans="1:65" s="13" customFormat="1">
      <c r="B1051" s="194"/>
      <c r="C1051" s="195"/>
      <c r="D1051" s="196" t="s">
        <v>156</v>
      </c>
      <c r="E1051" s="197" t="s">
        <v>19</v>
      </c>
      <c r="F1051" s="198" t="s">
        <v>714</v>
      </c>
      <c r="G1051" s="195"/>
      <c r="H1051" s="199">
        <v>12.05</v>
      </c>
      <c r="I1051" s="200"/>
      <c r="J1051" s="195"/>
      <c r="K1051" s="195"/>
      <c r="L1051" s="201"/>
      <c r="M1051" s="202"/>
      <c r="N1051" s="203"/>
      <c r="O1051" s="203"/>
      <c r="P1051" s="203"/>
      <c r="Q1051" s="203"/>
      <c r="R1051" s="203"/>
      <c r="S1051" s="203"/>
      <c r="T1051" s="204"/>
      <c r="AT1051" s="205" t="s">
        <v>156</v>
      </c>
      <c r="AU1051" s="205" t="s">
        <v>87</v>
      </c>
      <c r="AV1051" s="13" t="s">
        <v>87</v>
      </c>
      <c r="AW1051" s="13" t="s">
        <v>37</v>
      </c>
      <c r="AX1051" s="13" t="s">
        <v>77</v>
      </c>
      <c r="AY1051" s="205" t="s">
        <v>144</v>
      </c>
    </row>
    <row r="1052" spans="1:65" s="13" customFormat="1">
      <c r="B1052" s="194"/>
      <c r="C1052" s="195"/>
      <c r="D1052" s="196" t="s">
        <v>156</v>
      </c>
      <c r="E1052" s="197" t="s">
        <v>19</v>
      </c>
      <c r="F1052" s="198" t="s">
        <v>717</v>
      </c>
      <c r="G1052" s="195"/>
      <c r="H1052" s="199">
        <v>12.1</v>
      </c>
      <c r="I1052" s="200"/>
      <c r="J1052" s="195"/>
      <c r="K1052" s="195"/>
      <c r="L1052" s="201"/>
      <c r="M1052" s="202"/>
      <c r="N1052" s="203"/>
      <c r="O1052" s="203"/>
      <c r="P1052" s="203"/>
      <c r="Q1052" s="203"/>
      <c r="R1052" s="203"/>
      <c r="S1052" s="203"/>
      <c r="T1052" s="204"/>
      <c r="AT1052" s="205" t="s">
        <v>156</v>
      </c>
      <c r="AU1052" s="205" t="s">
        <v>87</v>
      </c>
      <c r="AV1052" s="13" t="s">
        <v>87</v>
      </c>
      <c r="AW1052" s="13" t="s">
        <v>37</v>
      </c>
      <c r="AX1052" s="13" t="s">
        <v>77</v>
      </c>
      <c r="AY1052" s="205" t="s">
        <v>144</v>
      </c>
    </row>
    <row r="1053" spans="1:65" s="13" customFormat="1">
      <c r="B1053" s="194"/>
      <c r="C1053" s="195"/>
      <c r="D1053" s="196" t="s">
        <v>156</v>
      </c>
      <c r="E1053" s="197" t="s">
        <v>19</v>
      </c>
      <c r="F1053" s="198" t="s">
        <v>720</v>
      </c>
      <c r="G1053" s="195"/>
      <c r="H1053" s="199">
        <v>12.07</v>
      </c>
      <c r="I1053" s="200"/>
      <c r="J1053" s="195"/>
      <c r="K1053" s="195"/>
      <c r="L1053" s="201"/>
      <c r="M1053" s="202"/>
      <c r="N1053" s="203"/>
      <c r="O1053" s="203"/>
      <c r="P1053" s="203"/>
      <c r="Q1053" s="203"/>
      <c r="R1053" s="203"/>
      <c r="S1053" s="203"/>
      <c r="T1053" s="204"/>
      <c r="AT1053" s="205" t="s">
        <v>156</v>
      </c>
      <c r="AU1053" s="205" t="s">
        <v>87</v>
      </c>
      <c r="AV1053" s="13" t="s">
        <v>87</v>
      </c>
      <c r="AW1053" s="13" t="s">
        <v>37</v>
      </c>
      <c r="AX1053" s="13" t="s">
        <v>77</v>
      </c>
      <c r="AY1053" s="205" t="s">
        <v>144</v>
      </c>
    </row>
    <row r="1054" spans="1:65" s="13" customFormat="1">
      <c r="B1054" s="194"/>
      <c r="C1054" s="195"/>
      <c r="D1054" s="196" t="s">
        <v>156</v>
      </c>
      <c r="E1054" s="197" t="s">
        <v>19</v>
      </c>
      <c r="F1054" s="198" t="s">
        <v>723</v>
      </c>
      <c r="G1054" s="195"/>
      <c r="H1054" s="199">
        <v>9.07</v>
      </c>
      <c r="I1054" s="200"/>
      <c r="J1054" s="195"/>
      <c r="K1054" s="195"/>
      <c r="L1054" s="201"/>
      <c r="M1054" s="202"/>
      <c r="N1054" s="203"/>
      <c r="O1054" s="203"/>
      <c r="P1054" s="203"/>
      <c r="Q1054" s="203"/>
      <c r="R1054" s="203"/>
      <c r="S1054" s="203"/>
      <c r="T1054" s="204"/>
      <c r="AT1054" s="205" t="s">
        <v>156</v>
      </c>
      <c r="AU1054" s="205" t="s">
        <v>87</v>
      </c>
      <c r="AV1054" s="13" t="s">
        <v>87</v>
      </c>
      <c r="AW1054" s="13" t="s">
        <v>37</v>
      </c>
      <c r="AX1054" s="13" t="s">
        <v>77</v>
      </c>
      <c r="AY1054" s="205" t="s">
        <v>144</v>
      </c>
    </row>
    <row r="1055" spans="1:65" s="13" customFormat="1">
      <c r="B1055" s="194"/>
      <c r="C1055" s="195"/>
      <c r="D1055" s="196" t="s">
        <v>156</v>
      </c>
      <c r="E1055" s="197" t="s">
        <v>19</v>
      </c>
      <c r="F1055" s="198" t="s">
        <v>726</v>
      </c>
      <c r="G1055" s="195"/>
      <c r="H1055" s="199">
        <v>12.18</v>
      </c>
      <c r="I1055" s="200"/>
      <c r="J1055" s="195"/>
      <c r="K1055" s="195"/>
      <c r="L1055" s="201"/>
      <c r="M1055" s="202"/>
      <c r="N1055" s="203"/>
      <c r="O1055" s="203"/>
      <c r="P1055" s="203"/>
      <c r="Q1055" s="203"/>
      <c r="R1055" s="203"/>
      <c r="S1055" s="203"/>
      <c r="T1055" s="204"/>
      <c r="AT1055" s="205" t="s">
        <v>156</v>
      </c>
      <c r="AU1055" s="205" t="s">
        <v>87</v>
      </c>
      <c r="AV1055" s="13" t="s">
        <v>87</v>
      </c>
      <c r="AW1055" s="13" t="s">
        <v>37</v>
      </c>
      <c r="AX1055" s="13" t="s">
        <v>77</v>
      </c>
      <c r="AY1055" s="205" t="s">
        <v>144</v>
      </c>
    </row>
    <row r="1056" spans="1:65" s="13" customFormat="1">
      <c r="B1056" s="194"/>
      <c r="C1056" s="195"/>
      <c r="D1056" s="196" t="s">
        <v>156</v>
      </c>
      <c r="E1056" s="197" t="s">
        <v>19</v>
      </c>
      <c r="F1056" s="198" t="s">
        <v>729</v>
      </c>
      <c r="G1056" s="195"/>
      <c r="H1056" s="199">
        <v>8.0500000000000007</v>
      </c>
      <c r="I1056" s="200"/>
      <c r="J1056" s="195"/>
      <c r="K1056" s="195"/>
      <c r="L1056" s="201"/>
      <c r="M1056" s="202"/>
      <c r="N1056" s="203"/>
      <c r="O1056" s="203"/>
      <c r="P1056" s="203"/>
      <c r="Q1056" s="203"/>
      <c r="R1056" s="203"/>
      <c r="S1056" s="203"/>
      <c r="T1056" s="204"/>
      <c r="AT1056" s="205" t="s">
        <v>156</v>
      </c>
      <c r="AU1056" s="205" t="s">
        <v>87</v>
      </c>
      <c r="AV1056" s="13" t="s">
        <v>87</v>
      </c>
      <c r="AW1056" s="13" t="s">
        <v>37</v>
      </c>
      <c r="AX1056" s="13" t="s">
        <v>77</v>
      </c>
      <c r="AY1056" s="205" t="s">
        <v>144</v>
      </c>
    </row>
    <row r="1057" spans="1:65" s="13" customFormat="1">
      <c r="B1057" s="194"/>
      <c r="C1057" s="195"/>
      <c r="D1057" s="196" t="s">
        <v>156</v>
      </c>
      <c r="E1057" s="197" t="s">
        <v>19</v>
      </c>
      <c r="F1057" s="198" t="s">
        <v>732</v>
      </c>
      <c r="G1057" s="195"/>
      <c r="H1057" s="199">
        <v>8.48</v>
      </c>
      <c r="I1057" s="200"/>
      <c r="J1057" s="195"/>
      <c r="K1057" s="195"/>
      <c r="L1057" s="201"/>
      <c r="M1057" s="202"/>
      <c r="N1057" s="203"/>
      <c r="O1057" s="203"/>
      <c r="P1057" s="203"/>
      <c r="Q1057" s="203"/>
      <c r="R1057" s="203"/>
      <c r="S1057" s="203"/>
      <c r="T1057" s="204"/>
      <c r="AT1057" s="205" t="s">
        <v>156</v>
      </c>
      <c r="AU1057" s="205" t="s">
        <v>87</v>
      </c>
      <c r="AV1057" s="13" t="s">
        <v>87</v>
      </c>
      <c r="AW1057" s="13" t="s">
        <v>37</v>
      </c>
      <c r="AX1057" s="13" t="s">
        <v>77</v>
      </c>
      <c r="AY1057" s="205" t="s">
        <v>144</v>
      </c>
    </row>
    <row r="1058" spans="1:65" s="14" customFormat="1">
      <c r="B1058" s="206"/>
      <c r="C1058" s="207"/>
      <c r="D1058" s="196" t="s">
        <v>156</v>
      </c>
      <c r="E1058" s="208" t="s">
        <v>19</v>
      </c>
      <c r="F1058" s="209" t="s">
        <v>158</v>
      </c>
      <c r="G1058" s="207"/>
      <c r="H1058" s="210">
        <v>158.78</v>
      </c>
      <c r="I1058" s="211"/>
      <c r="J1058" s="207"/>
      <c r="K1058" s="207"/>
      <c r="L1058" s="212"/>
      <c r="M1058" s="213"/>
      <c r="N1058" s="214"/>
      <c r="O1058" s="214"/>
      <c r="P1058" s="214"/>
      <c r="Q1058" s="214"/>
      <c r="R1058" s="214"/>
      <c r="S1058" s="214"/>
      <c r="T1058" s="215"/>
      <c r="AT1058" s="216" t="s">
        <v>156</v>
      </c>
      <c r="AU1058" s="216" t="s">
        <v>87</v>
      </c>
      <c r="AV1058" s="14" t="s">
        <v>152</v>
      </c>
      <c r="AW1058" s="14" t="s">
        <v>37</v>
      </c>
      <c r="AX1058" s="14" t="s">
        <v>85</v>
      </c>
      <c r="AY1058" s="216" t="s">
        <v>144</v>
      </c>
    </row>
    <row r="1059" spans="1:65" s="2" customFormat="1" ht="37.9" customHeight="1">
      <c r="A1059" s="37"/>
      <c r="B1059" s="38"/>
      <c r="C1059" s="176" t="s">
        <v>1088</v>
      </c>
      <c r="D1059" s="176" t="s">
        <v>147</v>
      </c>
      <c r="E1059" s="177" t="s">
        <v>1089</v>
      </c>
      <c r="F1059" s="178" t="s">
        <v>1090</v>
      </c>
      <c r="G1059" s="179" t="s">
        <v>172</v>
      </c>
      <c r="H1059" s="180">
        <v>158.78</v>
      </c>
      <c r="I1059" s="181"/>
      <c r="J1059" s="182">
        <f>ROUND(I1059*H1059,2)</f>
        <v>0</v>
      </c>
      <c r="K1059" s="178" t="s">
        <v>151</v>
      </c>
      <c r="L1059" s="42"/>
      <c r="M1059" s="183" t="s">
        <v>19</v>
      </c>
      <c r="N1059" s="184" t="s">
        <v>48</v>
      </c>
      <c r="O1059" s="67"/>
      <c r="P1059" s="185">
        <f>O1059*H1059</f>
        <v>0</v>
      </c>
      <c r="Q1059" s="185">
        <v>7.5799999999999999E-3</v>
      </c>
      <c r="R1059" s="185">
        <f>Q1059*H1059</f>
        <v>1.2035524</v>
      </c>
      <c r="S1059" s="185">
        <v>0</v>
      </c>
      <c r="T1059" s="186">
        <f>S1059*H1059</f>
        <v>0</v>
      </c>
      <c r="U1059" s="37"/>
      <c r="V1059" s="37"/>
      <c r="W1059" s="37"/>
      <c r="X1059" s="37"/>
      <c r="Y1059" s="37"/>
      <c r="Z1059" s="37"/>
      <c r="AA1059" s="37"/>
      <c r="AB1059" s="37"/>
      <c r="AC1059" s="37"/>
      <c r="AD1059" s="37"/>
      <c r="AE1059" s="37"/>
      <c r="AR1059" s="187" t="s">
        <v>296</v>
      </c>
      <c r="AT1059" s="187" t="s">
        <v>147</v>
      </c>
      <c r="AU1059" s="187" t="s">
        <v>87</v>
      </c>
      <c r="AY1059" s="20" t="s">
        <v>144</v>
      </c>
      <c r="BE1059" s="188">
        <f>IF(N1059="základní",J1059,0)</f>
        <v>0</v>
      </c>
      <c r="BF1059" s="188">
        <f>IF(N1059="snížená",J1059,0)</f>
        <v>0</v>
      </c>
      <c r="BG1059" s="188">
        <f>IF(N1059="zákl. přenesená",J1059,0)</f>
        <v>0</v>
      </c>
      <c r="BH1059" s="188">
        <f>IF(N1059="sníž. přenesená",J1059,0)</f>
        <v>0</v>
      </c>
      <c r="BI1059" s="188">
        <f>IF(N1059="nulová",J1059,0)</f>
        <v>0</v>
      </c>
      <c r="BJ1059" s="20" t="s">
        <v>85</v>
      </c>
      <c r="BK1059" s="188">
        <f>ROUND(I1059*H1059,2)</f>
        <v>0</v>
      </c>
      <c r="BL1059" s="20" t="s">
        <v>296</v>
      </c>
      <c r="BM1059" s="187" t="s">
        <v>1091</v>
      </c>
    </row>
    <row r="1060" spans="1:65" s="2" customFormat="1">
      <c r="A1060" s="37"/>
      <c r="B1060" s="38"/>
      <c r="C1060" s="39"/>
      <c r="D1060" s="189" t="s">
        <v>154</v>
      </c>
      <c r="E1060" s="39"/>
      <c r="F1060" s="190" t="s">
        <v>1092</v>
      </c>
      <c r="G1060" s="39"/>
      <c r="H1060" s="39"/>
      <c r="I1060" s="191"/>
      <c r="J1060" s="39"/>
      <c r="K1060" s="39"/>
      <c r="L1060" s="42"/>
      <c r="M1060" s="192"/>
      <c r="N1060" s="193"/>
      <c r="O1060" s="67"/>
      <c r="P1060" s="67"/>
      <c r="Q1060" s="67"/>
      <c r="R1060" s="67"/>
      <c r="S1060" s="67"/>
      <c r="T1060" s="68"/>
      <c r="U1060" s="37"/>
      <c r="V1060" s="37"/>
      <c r="W1060" s="37"/>
      <c r="X1060" s="37"/>
      <c r="Y1060" s="37"/>
      <c r="Z1060" s="37"/>
      <c r="AA1060" s="37"/>
      <c r="AB1060" s="37"/>
      <c r="AC1060" s="37"/>
      <c r="AD1060" s="37"/>
      <c r="AE1060" s="37"/>
      <c r="AT1060" s="20" t="s">
        <v>154</v>
      </c>
      <c r="AU1060" s="20" t="s">
        <v>87</v>
      </c>
    </row>
    <row r="1061" spans="1:65" s="15" customFormat="1">
      <c r="B1061" s="217"/>
      <c r="C1061" s="218"/>
      <c r="D1061" s="196" t="s">
        <v>156</v>
      </c>
      <c r="E1061" s="219" t="s">
        <v>19</v>
      </c>
      <c r="F1061" s="220" t="s">
        <v>1077</v>
      </c>
      <c r="G1061" s="218"/>
      <c r="H1061" s="219" t="s">
        <v>19</v>
      </c>
      <c r="I1061" s="221"/>
      <c r="J1061" s="218"/>
      <c r="K1061" s="218"/>
      <c r="L1061" s="222"/>
      <c r="M1061" s="223"/>
      <c r="N1061" s="224"/>
      <c r="O1061" s="224"/>
      <c r="P1061" s="224"/>
      <c r="Q1061" s="224"/>
      <c r="R1061" s="224"/>
      <c r="S1061" s="224"/>
      <c r="T1061" s="225"/>
      <c r="AT1061" s="226" t="s">
        <v>156</v>
      </c>
      <c r="AU1061" s="226" t="s">
        <v>87</v>
      </c>
      <c r="AV1061" s="15" t="s">
        <v>85</v>
      </c>
      <c r="AW1061" s="15" t="s">
        <v>37</v>
      </c>
      <c r="AX1061" s="15" t="s">
        <v>77</v>
      </c>
      <c r="AY1061" s="226" t="s">
        <v>144</v>
      </c>
    </row>
    <row r="1062" spans="1:65" s="13" customFormat="1">
      <c r="B1062" s="194"/>
      <c r="C1062" s="195"/>
      <c r="D1062" s="196" t="s">
        <v>156</v>
      </c>
      <c r="E1062" s="197" t="s">
        <v>19</v>
      </c>
      <c r="F1062" s="198" t="s">
        <v>693</v>
      </c>
      <c r="G1062" s="195"/>
      <c r="H1062" s="199">
        <v>12.1</v>
      </c>
      <c r="I1062" s="200"/>
      <c r="J1062" s="195"/>
      <c r="K1062" s="195"/>
      <c r="L1062" s="201"/>
      <c r="M1062" s="202"/>
      <c r="N1062" s="203"/>
      <c r="O1062" s="203"/>
      <c r="P1062" s="203"/>
      <c r="Q1062" s="203"/>
      <c r="R1062" s="203"/>
      <c r="S1062" s="203"/>
      <c r="T1062" s="204"/>
      <c r="AT1062" s="205" t="s">
        <v>156</v>
      </c>
      <c r="AU1062" s="205" t="s">
        <v>87</v>
      </c>
      <c r="AV1062" s="13" t="s">
        <v>87</v>
      </c>
      <c r="AW1062" s="13" t="s">
        <v>37</v>
      </c>
      <c r="AX1062" s="13" t="s">
        <v>77</v>
      </c>
      <c r="AY1062" s="205" t="s">
        <v>144</v>
      </c>
    </row>
    <row r="1063" spans="1:65" s="13" customFormat="1">
      <c r="B1063" s="194"/>
      <c r="C1063" s="195"/>
      <c r="D1063" s="196" t="s">
        <v>156</v>
      </c>
      <c r="E1063" s="197" t="s">
        <v>19</v>
      </c>
      <c r="F1063" s="198" t="s">
        <v>696</v>
      </c>
      <c r="G1063" s="195"/>
      <c r="H1063" s="199">
        <v>12.14</v>
      </c>
      <c r="I1063" s="200"/>
      <c r="J1063" s="195"/>
      <c r="K1063" s="195"/>
      <c r="L1063" s="201"/>
      <c r="M1063" s="202"/>
      <c r="N1063" s="203"/>
      <c r="O1063" s="203"/>
      <c r="P1063" s="203"/>
      <c r="Q1063" s="203"/>
      <c r="R1063" s="203"/>
      <c r="S1063" s="203"/>
      <c r="T1063" s="204"/>
      <c r="AT1063" s="205" t="s">
        <v>156</v>
      </c>
      <c r="AU1063" s="205" t="s">
        <v>87</v>
      </c>
      <c r="AV1063" s="13" t="s">
        <v>87</v>
      </c>
      <c r="AW1063" s="13" t="s">
        <v>37</v>
      </c>
      <c r="AX1063" s="13" t="s">
        <v>77</v>
      </c>
      <c r="AY1063" s="205" t="s">
        <v>144</v>
      </c>
    </row>
    <row r="1064" spans="1:65" s="13" customFormat="1">
      <c r="B1064" s="194"/>
      <c r="C1064" s="195"/>
      <c r="D1064" s="196" t="s">
        <v>156</v>
      </c>
      <c r="E1064" s="197" t="s">
        <v>19</v>
      </c>
      <c r="F1064" s="198" t="s">
        <v>699</v>
      </c>
      <c r="G1064" s="195"/>
      <c r="H1064" s="199">
        <v>12.1</v>
      </c>
      <c r="I1064" s="200"/>
      <c r="J1064" s="195"/>
      <c r="K1064" s="195"/>
      <c r="L1064" s="201"/>
      <c r="M1064" s="202"/>
      <c r="N1064" s="203"/>
      <c r="O1064" s="203"/>
      <c r="P1064" s="203"/>
      <c r="Q1064" s="203"/>
      <c r="R1064" s="203"/>
      <c r="S1064" s="203"/>
      <c r="T1064" s="204"/>
      <c r="AT1064" s="205" t="s">
        <v>156</v>
      </c>
      <c r="AU1064" s="205" t="s">
        <v>87</v>
      </c>
      <c r="AV1064" s="13" t="s">
        <v>87</v>
      </c>
      <c r="AW1064" s="13" t="s">
        <v>37</v>
      </c>
      <c r="AX1064" s="13" t="s">
        <v>77</v>
      </c>
      <c r="AY1064" s="205" t="s">
        <v>144</v>
      </c>
    </row>
    <row r="1065" spans="1:65" s="13" customFormat="1">
      <c r="B1065" s="194"/>
      <c r="C1065" s="195"/>
      <c r="D1065" s="196" t="s">
        <v>156</v>
      </c>
      <c r="E1065" s="197" t="s">
        <v>19</v>
      </c>
      <c r="F1065" s="198" t="s">
        <v>702</v>
      </c>
      <c r="G1065" s="195"/>
      <c r="H1065" s="199">
        <v>12.09</v>
      </c>
      <c r="I1065" s="200"/>
      <c r="J1065" s="195"/>
      <c r="K1065" s="195"/>
      <c r="L1065" s="201"/>
      <c r="M1065" s="202"/>
      <c r="N1065" s="203"/>
      <c r="O1065" s="203"/>
      <c r="P1065" s="203"/>
      <c r="Q1065" s="203"/>
      <c r="R1065" s="203"/>
      <c r="S1065" s="203"/>
      <c r="T1065" s="204"/>
      <c r="AT1065" s="205" t="s">
        <v>156</v>
      </c>
      <c r="AU1065" s="205" t="s">
        <v>87</v>
      </c>
      <c r="AV1065" s="13" t="s">
        <v>87</v>
      </c>
      <c r="AW1065" s="13" t="s">
        <v>37</v>
      </c>
      <c r="AX1065" s="13" t="s">
        <v>77</v>
      </c>
      <c r="AY1065" s="205" t="s">
        <v>144</v>
      </c>
    </row>
    <row r="1066" spans="1:65" s="13" customFormat="1">
      <c r="B1066" s="194"/>
      <c r="C1066" s="195"/>
      <c r="D1066" s="196" t="s">
        <v>156</v>
      </c>
      <c r="E1066" s="197" t="s">
        <v>19</v>
      </c>
      <c r="F1066" s="198" t="s">
        <v>705</v>
      </c>
      <c r="G1066" s="195"/>
      <c r="H1066" s="199">
        <v>12.12</v>
      </c>
      <c r="I1066" s="200"/>
      <c r="J1066" s="195"/>
      <c r="K1066" s="195"/>
      <c r="L1066" s="201"/>
      <c r="M1066" s="202"/>
      <c r="N1066" s="203"/>
      <c r="O1066" s="203"/>
      <c r="P1066" s="203"/>
      <c r="Q1066" s="203"/>
      <c r="R1066" s="203"/>
      <c r="S1066" s="203"/>
      <c r="T1066" s="204"/>
      <c r="AT1066" s="205" t="s">
        <v>156</v>
      </c>
      <c r="AU1066" s="205" t="s">
        <v>87</v>
      </c>
      <c r="AV1066" s="13" t="s">
        <v>87</v>
      </c>
      <c r="AW1066" s="13" t="s">
        <v>37</v>
      </c>
      <c r="AX1066" s="13" t="s">
        <v>77</v>
      </c>
      <c r="AY1066" s="205" t="s">
        <v>144</v>
      </c>
    </row>
    <row r="1067" spans="1:65" s="13" customFormat="1">
      <c r="B1067" s="194"/>
      <c r="C1067" s="195"/>
      <c r="D1067" s="196" t="s">
        <v>156</v>
      </c>
      <c r="E1067" s="197" t="s">
        <v>19</v>
      </c>
      <c r="F1067" s="198" t="s">
        <v>708</v>
      </c>
      <c r="G1067" s="195"/>
      <c r="H1067" s="199">
        <v>12.18</v>
      </c>
      <c r="I1067" s="200"/>
      <c r="J1067" s="195"/>
      <c r="K1067" s="195"/>
      <c r="L1067" s="201"/>
      <c r="M1067" s="202"/>
      <c r="N1067" s="203"/>
      <c r="O1067" s="203"/>
      <c r="P1067" s="203"/>
      <c r="Q1067" s="203"/>
      <c r="R1067" s="203"/>
      <c r="S1067" s="203"/>
      <c r="T1067" s="204"/>
      <c r="AT1067" s="205" t="s">
        <v>156</v>
      </c>
      <c r="AU1067" s="205" t="s">
        <v>87</v>
      </c>
      <c r="AV1067" s="13" t="s">
        <v>87</v>
      </c>
      <c r="AW1067" s="13" t="s">
        <v>37</v>
      </c>
      <c r="AX1067" s="13" t="s">
        <v>77</v>
      </c>
      <c r="AY1067" s="205" t="s">
        <v>144</v>
      </c>
    </row>
    <row r="1068" spans="1:65" s="13" customFormat="1">
      <c r="B1068" s="194"/>
      <c r="C1068" s="195"/>
      <c r="D1068" s="196" t="s">
        <v>156</v>
      </c>
      <c r="E1068" s="197" t="s">
        <v>19</v>
      </c>
      <c r="F1068" s="198" t="s">
        <v>711</v>
      </c>
      <c r="G1068" s="195"/>
      <c r="H1068" s="199">
        <v>12.05</v>
      </c>
      <c r="I1068" s="200"/>
      <c r="J1068" s="195"/>
      <c r="K1068" s="195"/>
      <c r="L1068" s="201"/>
      <c r="M1068" s="202"/>
      <c r="N1068" s="203"/>
      <c r="O1068" s="203"/>
      <c r="P1068" s="203"/>
      <c r="Q1068" s="203"/>
      <c r="R1068" s="203"/>
      <c r="S1068" s="203"/>
      <c r="T1068" s="204"/>
      <c r="AT1068" s="205" t="s">
        <v>156</v>
      </c>
      <c r="AU1068" s="205" t="s">
        <v>87</v>
      </c>
      <c r="AV1068" s="13" t="s">
        <v>87</v>
      </c>
      <c r="AW1068" s="13" t="s">
        <v>37</v>
      </c>
      <c r="AX1068" s="13" t="s">
        <v>77</v>
      </c>
      <c r="AY1068" s="205" t="s">
        <v>144</v>
      </c>
    </row>
    <row r="1069" spans="1:65" s="13" customFormat="1">
      <c r="B1069" s="194"/>
      <c r="C1069" s="195"/>
      <c r="D1069" s="196" t="s">
        <v>156</v>
      </c>
      <c r="E1069" s="197" t="s">
        <v>19</v>
      </c>
      <c r="F1069" s="198" t="s">
        <v>714</v>
      </c>
      <c r="G1069" s="195"/>
      <c r="H1069" s="199">
        <v>12.05</v>
      </c>
      <c r="I1069" s="200"/>
      <c r="J1069" s="195"/>
      <c r="K1069" s="195"/>
      <c r="L1069" s="201"/>
      <c r="M1069" s="202"/>
      <c r="N1069" s="203"/>
      <c r="O1069" s="203"/>
      <c r="P1069" s="203"/>
      <c r="Q1069" s="203"/>
      <c r="R1069" s="203"/>
      <c r="S1069" s="203"/>
      <c r="T1069" s="204"/>
      <c r="AT1069" s="205" t="s">
        <v>156</v>
      </c>
      <c r="AU1069" s="205" t="s">
        <v>87</v>
      </c>
      <c r="AV1069" s="13" t="s">
        <v>87</v>
      </c>
      <c r="AW1069" s="13" t="s">
        <v>37</v>
      </c>
      <c r="AX1069" s="13" t="s">
        <v>77</v>
      </c>
      <c r="AY1069" s="205" t="s">
        <v>144</v>
      </c>
    </row>
    <row r="1070" spans="1:65" s="13" customFormat="1">
      <c r="B1070" s="194"/>
      <c r="C1070" s="195"/>
      <c r="D1070" s="196" t="s">
        <v>156</v>
      </c>
      <c r="E1070" s="197" t="s">
        <v>19</v>
      </c>
      <c r="F1070" s="198" t="s">
        <v>717</v>
      </c>
      <c r="G1070" s="195"/>
      <c r="H1070" s="199">
        <v>12.1</v>
      </c>
      <c r="I1070" s="200"/>
      <c r="J1070" s="195"/>
      <c r="K1070" s="195"/>
      <c r="L1070" s="201"/>
      <c r="M1070" s="202"/>
      <c r="N1070" s="203"/>
      <c r="O1070" s="203"/>
      <c r="P1070" s="203"/>
      <c r="Q1070" s="203"/>
      <c r="R1070" s="203"/>
      <c r="S1070" s="203"/>
      <c r="T1070" s="204"/>
      <c r="AT1070" s="205" t="s">
        <v>156</v>
      </c>
      <c r="AU1070" s="205" t="s">
        <v>87</v>
      </c>
      <c r="AV1070" s="13" t="s">
        <v>87</v>
      </c>
      <c r="AW1070" s="13" t="s">
        <v>37</v>
      </c>
      <c r="AX1070" s="13" t="s">
        <v>77</v>
      </c>
      <c r="AY1070" s="205" t="s">
        <v>144</v>
      </c>
    </row>
    <row r="1071" spans="1:65" s="13" customFormat="1">
      <c r="B1071" s="194"/>
      <c r="C1071" s="195"/>
      <c r="D1071" s="196" t="s">
        <v>156</v>
      </c>
      <c r="E1071" s="197" t="s">
        <v>19</v>
      </c>
      <c r="F1071" s="198" t="s">
        <v>720</v>
      </c>
      <c r="G1071" s="195"/>
      <c r="H1071" s="199">
        <v>12.07</v>
      </c>
      <c r="I1071" s="200"/>
      <c r="J1071" s="195"/>
      <c r="K1071" s="195"/>
      <c r="L1071" s="201"/>
      <c r="M1071" s="202"/>
      <c r="N1071" s="203"/>
      <c r="O1071" s="203"/>
      <c r="P1071" s="203"/>
      <c r="Q1071" s="203"/>
      <c r="R1071" s="203"/>
      <c r="S1071" s="203"/>
      <c r="T1071" s="204"/>
      <c r="AT1071" s="205" t="s">
        <v>156</v>
      </c>
      <c r="AU1071" s="205" t="s">
        <v>87</v>
      </c>
      <c r="AV1071" s="13" t="s">
        <v>87</v>
      </c>
      <c r="AW1071" s="13" t="s">
        <v>37</v>
      </c>
      <c r="AX1071" s="13" t="s">
        <v>77</v>
      </c>
      <c r="AY1071" s="205" t="s">
        <v>144</v>
      </c>
    </row>
    <row r="1072" spans="1:65" s="13" customFormat="1">
      <c r="B1072" s="194"/>
      <c r="C1072" s="195"/>
      <c r="D1072" s="196" t="s">
        <v>156</v>
      </c>
      <c r="E1072" s="197" t="s">
        <v>19</v>
      </c>
      <c r="F1072" s="198" t="s">
        <v>723</v>
      </c>
      <c r="G1072" s="195"/>
      <c r="H1072" s="199">
        <v>9.07</v>
      </c>
      <c r="I1072" s="200"/>
      <c r="J1072" s="195"/>
      <c r="K1072" s="195"/>
      <c r="L1072" s="201"/>
      <c r="M1072" s="202"/>
      <c r="N1072" s="203"/>
      <c r="O1072" s="203"/>
      <c r="P1072" s="203"/>
      <c r="Q1072" s="203"/>
      <c r="R1072" s="203"/>
      <c r="S1072" s="203"/>
      <c r="T1072" s="204"/>
      <c r="AT1072" s="205" t="s">
        <v>156</v>
      </c>
      <c r="AU1072" s="205" t="s">
        <v>87</v>
      </c>
      <c r="AV1072" s="13" t="s">
        <v>87</v>
      </c>
      <c r="AW1072" s="13" t="s">
        <v>37</v>
      </c>
      <c r="AX1072" s="13" t="s">
        <v>77</v>
      </c>
      <c r="AY1072" s="205" t="s">
        <v>144</v>
      </c>
    </row>
    <row r="1073" spans="1:65" s="13" customFormat="1">
      <c r="B1073" s="194"/>
      <c r="C1073" s="195"/>
      <c r="D1073" s="196" t="s">
        <v>156</v>
      </c>
      <c r="E1073" s="197" t="s">
        <v>19</v>
      </c>
      <c r="F1073" s="198" t="s">
        <v>726</v>
      </c>
      <c r="G1073" s="195"/>
      <c r="H1073" s="199">
        <v>12.18</v>
      </c>
      <c r="I1073" s="200"/>
      <c r="J1073" s="195"/>
      <c r="K1073" s="195"/>
      <c r="L1073" s="201"/>
      <c r="M1073" s="202"/>
      <c r="N1073" s="203"/>
      <c r="O1073" s="203"/>
      <c r="P1073" s="203"/>
      <c r="Q1073" s="203"/>
      <c r="R1073" s="203"/>
      <c r="S1073" s="203"/>
      <c r="T1073" s="204"/>
      <c r="AT1073" s="205" t="s">
        <v>156</v>
      </c>
      <c r="AU1073" s="205" t="s">
        <v>87</v>
      </c>
      <c r="AV1073" s="13" t="s">
        <v>87</v>
      </c>
      <c r="AW1073" s="13" t="s">
        <v>37</v>
      </c>
      <c r="AX1073" s="13" t="s">
        <v>77</v>
      </c>
      <c r="AY1073" s="205" t="s">
        <v>144</v>
      </c>
    </row>
    <row r="1074" spans="1:65" s="13" customFormat="1">
      <c r="B1074" s="194"/>
      <c r="C1074" s="195"/>
      <c r="D1074" s="196" t="s">
        <v>156</v>
      </c>
      <c r="E1074" s="197" t="s">
        <v>19</v>
      </c>
      <c r="F1074" s="198" t="s">
        <v>729</v>
      </c>
      <c r="G1074" s="195"/>
      <c r="H1074" s="199">
        <v>8.0500000000000007</v>
      </c>
      <c r="I1074" s="200"/>
      <c r="J1074" s="195"/>
      <c r="K1074" s="195"/>
      <c r="L1074" s="201"/>
      <c r="M1074" s="202"/>
      <c r="N1074" s="203"/>
      <c r="O1074" s="203"/>
      <c r="P1074" s="203"/>
      <c r="Q1074" s="203"/>
      <c r="R1074" s="203"/>
      <c r="S1074" s="203"/>
      <c r="T1074" s="204"/>
      <c r="AT1074" s="205" t="s">
        <v>156</v>
      </c>
      <c r="AU1074" s="205" t="s">
        <v>87</v>
      </c>
      <c r="AV1074" s="13" t="s">
        <v>87</v>
      </c>
      <c r="AW1074" s="13" t="s">
        <v>37</v>
      </c>
      <c r="AX1074" s="13" t="s">
        <v>77</v>
      </c>
      <c r="AY1074" s="205" t="s">
        <v>144</v>
      </c>
    </row>
    <row r="1075" spans="1:65" s="13" customFormat="1">
      <c r="B1075" s="194"/>
      <c r="C1075" s="195"/>
      <c r="D1075" s="196" t="s">
        <v>156</v>
      </c>
      <c r="E1075" s="197" t="s">
        <v>19</v>
      </c>
      <c r="F1075" s="198" t="s">
        <v>732</v>
      </c>
      <c r="G1075" s="195"/>
      <c r="H1075" s="199">
        <v>8.48</v>
      </c>
      <c r="I1075" s="200"/>
      <c r="J1075" s="195"/>
      <c r="K1075" s="195"/>
      <c r="L1075" s="201"/>
      <c r="M1075" s="202"/>
      <c r="N1075" s="203"/>
      <c r="O1075" s="203"/>
      <c r="P1075" s="203"/>
      <c r="Q1075" s="203"/>
      <c r="R1075" s="203"/>
      <c r="S1075" s="203"/>
      <c r="T1075" s="204"/>
      <c r="AT1075" s="205" t="s">
        <v>156</v>
      </c>
      <c r="AU1075" s="205" t="s">
        <v>87</v>
      </c>
      <c r="AV1075" s="13" t="s">
        <v>87</v>
      </c>
      <c r="AW1075" s="13" t="s">
        <v>37</v>
      </c>
      <c r="AX1075" s="13" t="s">
        <v>77</v>
      </c>
      <c r="AY1075" s="205" t="s">
        <v>144</v>
      </c>
    </row>
    <row r="1076" spans="1:65" s="14" customFormat="1">
      <c r="B1076" s="206"/>
      <c r="C1076" s="207"/>
      <c r="D1076" s="196" t="s">
        <v>156</v>
      </c>
      <c r="E1076" s="208" t="s">
        <v>19</v>
      </c>
      <c r="F1076" s="209" t="s">
        <v>158</v>
      </c>
      <c r="G1076" s="207"/>
      <c r="H1076" s="210">
        <v>158.78</v>
      </c>
      <c r="I1076" s="211"/>
      <c r="J1076" s="207"/>
      <c r="K1076" s="207"/>
      <c r="L1076" s="212"/>
      <c r="M1076" s="213"/>
      <c r="N1076" s="214"/>
      <c r="O1076" s="214"/>
      <c r="P1076" s="214"/>
      <c r="Q1076" s="214"/>
      <c r="R1076" s="214"/>
      <c r="S1076" s="214"/>
      <c r="T1076" s="215"/>
      <c r="AT1076" s="216" t="s">
        <v>156</v>
      </c>
      <c r="AU1076" s="216" t="s">
        <v>87</v>
      </c>
      <c r="AV1076" s="14" t="s">
        <v>152</v>
      </c>
      <c r="AW1076" s="14" t="s">
        <v>37</v>
      </c>
      <c r="AX1076" s="14" t="s">
        <v>85</v>
      </c>
      <c r="AY1076" s="216" t="s">
        <v>144</v>
      </c>
    </row>
    <row r="1077" spans="1:65" s="2" customFormat="1" ht="37.9" customHeight="1">
      <c r="A1077" s="37"/>
      <c r="B1077" s="38"/>
      <c r="C1077" s="176" t="s">
        <v>1093</v>
      </c>
      <c r="D1077" s="176" t="s">
        <v>147</v>
      </c>
      <c r="E1077" s="177" t="s">
        <v>1094</v>
      </c>
      <c r="F1077" s="178" t="s">
        <v>1095</v>
      </c>
      <c r="G1077" s="179" t="s">
        <v>172</v>
      </c>
      <c r="H1077" s="180">
        <v>158.78</v>
      </c>
      <c r="I1077" s="181"/>
      <c r="J1077" s="182">
        <f>ROUND(I1077*H1077,2)</f>
        <v>0</v>
      </c>
      <c r="K1077" s="178" t="s">
        <v>151</v>
      </c>
      <c r="L1077" s="42"/>
      <c r="M1077" s="183" t="s">
        <v>19</v>
      </c>
      <c r="N1077" s="184" t="s">
        <v>48</v>
      </c>
      <c r="O1077" s="67"/>
      <c r="P1077" s="185">
        <f>O1077*H1077</f>
        <v>0</v>
      </c>
      <c r="Q1077" s="185">
        <v>0</v>
      </c>
      <c r="R1077" s="185">
        <f>Q1077*H1077</f>
        <v>0</v>
      </c>
      <c r="S1077" s="185">
        <v>0</v>
      </c>
      <c r="T1077" s="186">
        <f>S1077*H1077</f>
        <v>0</v>
      </c>
      <c r="U1077" s="37"/>
      <c r="V1077" s="37"/>
      <c r="W1077" s="37"/>
      <c r="X1077" s="37"/>
      <c r="Y1077" s="37"/>
      <c r="Z1077" s="37"/>
      <c r="AA1077" s="37"/>
      <c r="AB1077" s="37"/>
      <c r="AC1077" s="37"/>
      <c r="AD1077" s="37"/>
      <c r="AE1077" s="37"/>
      <c r="AR1077" s="187" t="s">
        <v>296</v>
      </c>
      <c r="AT1077" s="187" t="s">
        <v>147</v>
      </c>
      <c r="AU1077" s="187" t="s">
        <v>87</v>
      </c>
      <c r="AY1077" s="20" t="s">
        <v>144</v>
      </c>
      <c r="BE1077" s="188">
        <f>IF(N1077="základní",J1077,0)</f>
        <v>0</v>
      </c>
      <c r="BF1077" s="188">
        <f>IF(N1077="snížená",J1077,0)</f>
        <v>0</v>
      </c>
      <c r="BG1077" s="188">
        <f>IF(N1077="zákl. přenesená",J1077,0)</f>
        <v>0</v>
      </c>
      <c r="BH1077" s="188">
        <f>IF(N1077="sníž. přenesená",J1077,0)</f>
        <v>0</v>
      </c>
      <c r="BI1077" s="188">
        <f>IF(N1077="nulová",J1077,0)</f>
        <v>0</v>
      </c>
      <c r="BJ1077" s="20" t="s">
        <v>85</v>
      </c>
      <c r="BK1077" s="188">
        <f>ROUND(I1077*H1077,2)</f>
        <v>0</v>
      </c>
      <c r="BL1077" s="20" t="s">
        <v>296</v>
      </c>
      <c r="BM1077" s="187" t="s">
        <v>1096</v>
      </c>
    </row>
    <row r="1078" spans="1:65" s="2" customFormat="1">
      <c r="A1078" s="37"/>
      <c r="B1078" s="38"/>
      <c r="C1078" s="39"/>
      <c r="D1078" s="189" t="s">
        <v>154</v>
      </c>
      <c r="E1078" s="39"/>
      <c r="F1078" s="190" t="s">
        <v>1097</v>
      </c>
      <c r="G1078" s="39"/>
      <c r="H1078" s="39"/>
      <c r="I1078" s="191"/>
      <c r="J1078" s="39"/>
      <c r="K1078" s="39"/>
      <c r="L1078" s="42"/>
      <c r="M1078" s="192"/>
      <c r="N1078" s="193"/>
      <c r="O1078" s="67"/>
      <c r="P1078" s="67"/>
      <c r="Q1078" s="67"/>
      <c r="R1078" s="67"/>
      <c r="S1078" s="67"/>
      <c r="T1078" s="68"/>
      <c r="U1078" s="37"/>
      <c r="V1078" s="37"/>
      <c r="W1078" s="37"/>
      <c r="X1078" s="37"/>
      <c r="Y1078" s="37"/>
      <c r="Z1078" s="37"/>
      <c r="AA1078" s="37"/>
      <c r="AB1078" s="37"/>
      <c r="AC1078" s="37"/>
      <c r="AD1078" s="37"/>
      <c r="AE1078" s="37"/>
      <c r="AT1078" s="20" t="s">
        <v>154</v>
      </c>
      <c r="AU1078" s="20" t="s">
        <v>87</v>
      </c>
    </row>
    <row r="1079" spans="1:65" s="15" customFormat="1">
      <c r="B1079" s="217"/>
      <c r="C1079" s="218"/>
      <c r="D1079" s="196" t="s">
        <v>156</v>
      </c>
      <c r="E1079" s="219" t="s">
        <v>19</v>
      </c>
      <c r="F1079" s="220" t="s">
        <v>1077</v>
      </c>
      <c r="G1079" s="218"/>
      <c r="H1079" s="219" t="s">
        <v>19</v>
      </c>
      <c r="I1079" s="221"/>
      <c r="J1079" s="218"/>
      <c r="K1079" s="218"/>
      <c r="L1079" s="222"/>
      <c r="M1079" s="223"/>
      <c r="N1079" s="224"/>
      <c r="O1079" s="224"/>
      <c r="P1079" s="224"/>
      <c r="Q1079" s="224"/>
      <c r="R1079" s="224"/>
      <c r="S1079" s="224"/>
      <c r="T1079" s="225"/>
      <c r="AT1079" s="226" t="s">
        <v>156</v>
      </c>
      <c r="AU1079" s="226" t="s">
        <v>87</v>
      </c>
      <c r="AV1079" s="15" t="s">
        <v>85</v>
      </c>
      <c r="AW1079" s="15" t="s">
        <v>37</v>
      </c>
      <c r="AX1079" s="15" t="s">
        <v>77</v>
      </c>
      <c r="AY1079" s="226" t="s">
        <v>144</v>
      </c>
    </row>
    <row r="1080" spans="1:65" s="13" customFormat="1">
      <c r="B1080" s="194"/>
      <c r="C1080" s="195"/>
      <c r="D1080" s="196" t="s">
        <v>156</v>
      </c>
      <c r="E1080" s="197" t="s">
        <v>19</v>
      </c>
      <c r="F1080" s="198" t="s">
        <v>693</v>
      </c>
      <c r="G1080" s="195"/>
      <c r="H1080" s="199">
        <v>12.1</v>
      </c>
      <c r="I1080" s="200"/>
      <c r="J1080" s="195"/>
      <c r="K1080" s="195"/>
      <c r="L1080" s="201"/>
      <c r="M1080" s="202"/>
      <c r="N1080" s="203"/>
      <c r="O1080" s="203"/>
      <c r="P1080" s="203"/>
      <c r="Q1080" s="203"/>
      <c r="R1080" s="203"/>
      <c r="S1080" s="203"/>
      <c r="T1080" s="204"/>
      <c r="AT1080" s="205" t="s">
        <v>156</v>
      </c>
      <c r="AU1080" s="205" t="s">
        <v>87</v>
      </c>
      <c r="AV1080" s="13" t="s">
        <v>87</v>
      </c>
      <c r="AW1080" s="13" t="s">
        <v>37</v>
      </c>
      <c r="AX1080" s="13" t="s">
        <v>77</v>
      </c>
      <c r="AY1080" s="205" t="s">
        <v>144</v>
      </c>
    </row>
    <row r="1081" spans="1:65" s="13" customFormat="1">
      <c r="B1081" s="194"/>
      <c r="C1081" s="195"/>
      <c r="D1081" s="196" t="s">
        <v>156</v>
      </c>
      <c r="E1081" s="197" t="s">
        <v>19</v>
      </c>
      <c r="F1081" s="198" t="s">
        <v>696</v>
      </c>
      <c r="G1081" s="195"/>
      <c r="H1081" s="199">
        <v>12.14</v>
      </c>
      <c r="I1081" s="200"/>
      <c r="J1081" s="195"/>
      <c r="K1081" s="195"/>
      <c r="L1081" s="201"/>
      <c r="M1081" s="202"/>
      <c r="N1081" s="203"/>
      <c r="O1081" s="203"/>
      <c r="P1081" s="203"/>
      <c r="Q1081" s="203"/>
      <c r="R1081" s="203"/>
      <c r="S1081" s="203"/>
      <c r="T1081" s="204"/>
      <c r="AT1081" s="205" t="s">
        <v>156</v>
      </c>
      <c r="AU1081" s="205" t="s">
        <v>87</v>
      </c>
      <c r="AV1081" s="13" t="s">
        <v>87</v>
      </c>
      <c r="AW1081" s="13" t="s">
        <v>37</v>
      </c>
      <c r="AX1081" s="13" t="s">
        <v>77</v>
      </c>
      <c r="AY1081" s="205" t="s">
        <v>144</v>
      </c>
    </row>
    <row r="1082" spans="1:65" s="13" customFormat="1">
      <c r="B1082" s="194"/>
      <c r="C1082" s="195"/>
      <c r="D1082" s="196" t="s">
        <v>156</v>
      </c>
      <c r="E1082" s="197" t="s">
        <v>19</v>
      </c>
      <c r="F1082" s="198" t="s">
        <v>699</v>
      </c>
      <c r="G1082" s="195"/>
      <c r="H1082" s="199">
        <v>12.1</v>
      </c>
      <c r="I1082" s="200"/>
      <c r="J1082" s="195"/>
      <c r="K1082" s="195"/>
      <c r="L1082" s="201"/>
      <c r="M1082" s="202"/>
      <c r="N1082" s="203"/>
      <c r="O1082" s="203"/>
      <c r="P1082" s="203"/>
      <c r="Q1082" s="203"/>
      <c r="R1082" s="203"/>
      <c r="S1082" s="203"/>
      <c r="T1082" s="204"/>
      <c r="AT1082" s="205" t="s">
        <v>156</v>
      </c>
      <c r="AU1082" s="205" t="s">
        <v>87</v>
      </c>
      <c r="AV1082" s="13" t="s">
        <v>87</v>
      </c>
      <c r="AW1082" s="13" t="s">
        <v>37</v>
      </c>
      <c r="AX1082" s="13" t="s">
        <v>77</v>
      </c>
      <c r="AY1082" s="205" t="s">
        <v>144</v>
      </c>
    </row>
    <row r="1083" spans="1:65" s="13" customFormat="1">
      <c r="B1083" s="194"/>
      <c r="C1083" s="195"/>
      <c r="D1083" s="196" t="s">
        <v>156</v>
      </c>
      <c r="E1083" s="197" t="s">
        <v>19</v>
      </c>
      <c r="F1083" s="198" t="s">
        <v>702</v>
      </c>
      <c r="G1083" s="195"/>
      <c r="H1083" s="199">
        <v>12.09</v>
      </c>
      <c r="I1083" s="200"/>
      <c r="J1083" s="195"/>
      <c r="K1083" s="195"/>
      <c r="L1083" s="201"/>
      <c r="M1083" s="202"/>
      <c r="N1083" s="203"/>
      <c r="O1083" s="203"/>
      <c r="P1083" s="203"/>
      <c r="Q1083" s="203"/>
      <c r="R1083" s="203"/>
      <c r="S1083" s="203"/>
      <c r="T1083" s="204"/>
      <c r="AT1083" s="205" t="s">
        <v>156</v>
      </c>
      <c r="AU1083" s="205" t="s">
        <v>87</v>
      </c>
      <c r="AV1083" s="13" t="s">
        <v>87</v>
      </c>
      <c r="AW1083" s="13" t="s">
        <v>37</v>
      </c>
      <c r="AX1083" s="13" t="s">
        <v>77</v>
      </c>
      <c r="AY1083" s="205" t="s">
        <v>144</v>
      </c>
    </row>
    <row r="1084" spans="1:65" s="13" customFormat="1">
      <c r="B1084" s="194"/>
      <c r="C1084" s="195"/>
      <c r="D1084" s="196" t="s">
        <v>156</v>
      </c>
      <c r="E1084" s="197" t="s">
        <v>19</v>
      </c>
      <c r="F1084" s="198" t="s">
        <v>705</v>
      </c>
      <c r="G1084" s="195"/>
      <c r="H1084" s="199">
        <v>12.12</v>
      </c>
      <c r="I1084" s="200"/>
      <c r="J1084" s="195"/>
      <c r="K1084" s="195"/>
      <c r="L1084" s="201"/>
      <c r="M1084" s="202"/>
      <c r="N1084" s="203"/>
      <c r="O1084" s="203"/>
      <c r="P1084" s="203"/>
      <c r="Q1084" s="203"/>
      <c r="R1084" s="203"/>
      <c r="S1084" s="203"/>
      <c r="T1084" s="204"/>
      <c r="AT1084" s="205" t="s">
        <v>156</v>
      </c>
      <c r="AU1084" s="205" t="s">
        <v>87</v>
      </c>
      <c r="AV1084" s="13" t="s">
        <v>87</v>
      </c>
      <c r="AW1084" s="13" t="s">
        <v>37</v>
      </c>
      <c r="AX1084" s="13" t="s">
        <v>77</v>
      </c>
      <c r="AY1084" s="205" t="s">
        <v>144</v>
      </c>
    </row>
    <row r="1085" spans="1:65" s="13" customFormat="1">
      <c r="B1085" s="194"/>
      <c r="C1085" s="195"/>
      <c r="D1085" s="196" t="s">
        <v>156</v>
      </c>
      <c r="E1085" s="197" t="s">
        <v>19</v>
      </c>
      <c r="F1085" s="198" t="s">
        <v>708</v>
      </c>
      <c r="G1085" s="195"/>
      <c r="H1085" s="199">
        <v>12.18</v>
      </c>
      <c r="I1085" s="200"/>
      <c r="J1085" s="195"/>
      <c r="K1085" s="195"/>
      <c r="L1085" s="201"/>
      <c r="M1085" s="202"/>
      <c r="N1085" s="203"/>
      <c r="O1085" s="203"/>
      <c r="P1085" s="203"/>
      <c r="Q1085" s="203"/>
      <c r="R1085" s="203"/>
      <c r="S1085" s="203"/>
      <c r="T1085" s="204"/>
      <c r="AT1085" s="205" t="s">
        <v>156</v>
      </c>
      <c r="AU1085" s="205" t="s">
        <v>87</v>
      </c>
      <c r="AV1085" s="13" t="s">
        <v>87</v>
      </c>
      <c r="AW1085" s="13" t="s">
        <v>37</v>
      </c>
      <c r="AX1085" s="13" t="s">
        <v>77</v>
      </c>
      <c r="AY1085" s="205" t="s">
        <v>144</v>
      </c>
    </row>
    <row r="1086" spans="1:65" s="13" customFormat="1">
      <c r="B1086" s="194"/>
      <c r="C1086" s="195"/>
      <c r="D1086" s="196" t="s">
        <v>156</v>
      </c>
      <c r="E1086" s="197" t="s">
        <v>19</v>
      </c>
      <c r="F1086" s="198" t="s">
        <v>711</v>
      </c>
      <c r="G1086" s="195"/>
      <c r="H1086" s="199">
        <v>12.05</v>
      </c>
      <c r="I1086" s="200"/>
      <c r="J1086" s="195"/>
      <c r="K1086" s="195"/>
      <c r="L1086" s="201"/>
      <c r="M1086" s="202"/>
      <c r="N1086" s="203"/>
      <c r="O1086" s="203"/>
      <c r="P1086" s="203"/>
      <c r="Q1086" s="203"/>
      <c r="R1086" s="203"/>
      <c r="S1086" s="203"/>
      <c r="T1086" s="204"/>
      <c r="AT1086" s="205" t="s">
        <v>156</v>
      </c>
      <c r="AU1086" s="205" t="s">
        <v>87</v>
      </c>
      <c r="AV1086" s="13" t="s">
        <v>87</v>
      </c>
      <c r="AW1086" s="13" t="s">
        <v>37</v>
      </c>
      <c r="AX1086" s="13" t="s">
        <v>77</v>
      </c>
      <c r="AY1086" s="205" t="s">
        <v>144</v>
      </c>
    </row>
    <row r="1087" spans="1:65" s="13" customFormat="1">
      <c r="B1087" s="194"/>
      <c r="C1087" s="195"/>
      <c r="D1087" s="196" t="s">
        <v>156</v>
      </c>
      <c r="E1087" s="197" t="s">
        <v>19</v>
      </c>
      <c r="F1087" s="198" t="s">
        <v>714</v>
      </c>
      <c r="G1087" s="195"/>
      <c r="H1087" s="199">
        <v>12.05</v>
      </c>
      <c r="I1087" s="200"/>
      <c r="J1087" s="195"/>
      <c r="K1087" s="195"/>
      <c r="L1087" s="201"/>
      <c r="M1087" s="202"/>
      <c r="N1087" s="203"/>
      <c r="O1087" s="203"/>
      <c r="P1087" s="203"/>
      <c r="Q1087" s="203"/>
      <c r="R1087" s="203"/>
      <c r="S1087" s="203"/>
      <c r="T1087" s="204"/>
      <c r="AT1087" s="205" t="s">
        <v>156</v>
      </c>
      <c r="AU1087" s="205" t="s">
        <v>87</v>
      </c>
      <c r="AV1087" s="13" t="s">
        <v>87</v>
      </c>
      <c r="AW1087" s="13" t="s">
        <v>37</v>
      </c>
      <c r="AX1087" s="13" t="s">
        <v>77</v>
      </c>
      <c r="AY1087" s="205" t="s">
        <v>144</v>
      </c>
    </row>
    <row r="1088" spans="1:65" s="13" customFormat="1">
      <c r="B1088" s="194"/>
      <c r="C1088" s="195"/>
      <c r="D1088" s="196" t="s">
        <v>156</v>
      </c>
      <c r="E1088" s="197" t="s">
        <v>19</v>
      </c>
      <c r="F1088" s="198" t="s">
        <v>717</v>
      </c>
      <c r="G1088" s="195"/>
      <c r="H1088" s="199">
        <v>12.1</v>
      </c>
      <c r="I1088" s="200"/>
      <c r="J1088" s="195"/>
      <c r="K1088" s="195"/>
      <c r="L1088" s="201"/>
      <c r="M1088" s="202"/>
      <c r="N1088" s="203"/>
      <c r="O1088" s="203"/>
      <c r="P1088" s="203"/>
      <c r="Q1088" s="203"/>
      <c r="R1088" s="203"/>
      <c r="S1088" s="203"/>
      <c r="T1088" s="204"/>
      <c r="AT1088" s="205" t="s">
        <v>156</v>
      </c>
      <c r="AU1088" s="205" t="s">
        <v>87</v>
      </c>
      <c r="AV1088" s="13" t="s">
        <v>87</v>
      </c>
      <c r="AW1088" s="13" t="s">
        <v>37</v>
      </c>
      <c r="AX1088" s="13" t="s">
        <v>77</v>
      </c>
      <c r="AY1088" s="205" t="s">
        <v>144</v>
      </c>
    </row>
    <row r="1089" spans="1:65" s="13" customFormat="1">
      <c r="B1089" s="194"/>
      <c r="C1089" s="195"/>
      <c r="D1089" s="196" t="s">
        <v>156</v>
      </c>
      <c r="E1089" s="197" t="s">
        <v>19</v>
      </c>
      <c r="F1089" s="198" t="s">
        <v>720</v>
      </c>
      <c r="G1089" s="195"/>
      <c r="H1089" s="199">
        <v>12.07</v>
      </c>
      <c r="I1089" s="200"/>
      <c r="J1089" s="195"/>
      <c r="K1089" s="195"/>
      <c r="L1089" s="201"/>
      <c r="M1089" s="202"/>
      <c r="N1089" s="203"/>
      <c r="O1089" s="203"/>
      <c r="P1089" s="203"/>
      <c r="Q1089" s="203"/>
      <c r="R1089" s="203"/>
      <c r="S1089" s="203"/>
      <c r="T1089" s="204"/>
      <c r="AT1089" s="205" t="s">
        <v>156</v>
      </c>
      <c r="AU1089" s="205" t="s">
        <v>87</v>
      </c>
      <c r="AV1089" s="13" t="s">
        <v>87</v>
      </c>
      <c r="AW1089" s="13" t="s">
        <v>37</v>
      </c>
      <c r="AX1089" s="13" t="s">
        <v>77</v>
      </c>
      <c r="AY1089" s="205" t="s">
        <v>144</v>
      </c>
    </row>
    <row r="1090" spans="1:65" s="13" customFormat="1">
      <c r="B1090" s="194"/>
      <c r="C1090" s="195"/>
      <c r="D1090" s="196" t="s">
        <v>156</v>
      </c>
      <c r="E1090" s="197" t="s">
        <v>19</v>
      </c>
      <c r="F1090" s="198" t="s">
        <v>723</v>
      </c>
      <c r="G1090" s="195"/>
      <c r="H1090" s="199">
        <v>9.07</v>
      </c>
      <c r="I1090" s="200"/>
      <c r="J1090" s="195"/>
      <c r="K1090" s="195"/>
      <c r="L1090" s="201"/>
      <c r="M1090" s="202"/>
      <c r="N1090" s="203"/>
      <c r="O1090" s="203"/>
      <c r="P1090" s="203"/>
      <c r="Q1090" s="203"/>
      <c r="R1090" s="203"/>
      <c r="S1090" s="203"/>
      <c r="T1090" s="204"/>
      <c r="AT1090" s="205" t="s">
        <v>156</v>
      </c>
      <c r="AU1090" s="205" t="s">
        <v>87</v>
      </c>
      <c r="AV1090" s="13" t="s">
        <v>87</v>
      </c>
      <c r="AW1090" s="13" t="s">
        <v>37</v>
      </c>
      <c r="AX1090" s="13" t="s">
        <v>77</v>
      </c>
      <c r="AY1090" s="205" t="s">
        <v>144</v>
      </c>
    </row>
    <row r="1091" spans="1:65" s="13" customFormat="1">
      <c r="B1091" s="194"/>
      <c r="C1091" s="195"/>
      <c r="D1091" s="196" t="s">
        <v>156</v>
      </c>
      <c r="E1091" s="197" t="s">
        <v>19</v>
      </c>
      <c r="F1091" s="198" t="s">
        <v>726</v>
      </c>
      <c r="G1091" s="195"/>
      <c r="H1091" s="199">
        <v>12.18</v>
      </c>
      <c r="I1091" s="200"/>
      <c r="J1091" s="195"/>
      <c r="K1091" s="195"/>
      <c r="L1091" s="201"/>
      <c r="M1091" s="202"/>
      <c r="N1091" s="203"/>
      <c r="O1091" s="203"/>
      <c r="P1091" s="203"/>
      <c r="Q1091" s="203"/>
      <c r="R1091" s="203"/>
      <c r="S1091" s="203"/>
      <c r="T1091" s="204"/>
      <c r="AT1091" s="205" t="s">
        <v>156</v>
      </c>
      <c r="AU1091" s="205" t="s">
        <v>87</v>
      </c>
      <c r="AV1091" s="13" t="s">
        <v>87</v>
      </c>
      <c r="AW1091" s="13" t="s">
        <v>37</v>
      </c>
      <c r="AX1091" s="13" t="s">
        <v>77</v>
      </c>
      <c r="AY1091" s="205" t="s">
        <v>144</v>
      </c>
    </row>
    <row r="1092" spans="1:65" s="13" customFormat="1">
      <c r="B1092" s="194"/>
      <c r="C1092" s="195"/>
      <c r="D1092" s="196" t="s">
        <v>156</v>
      </c>
      <c r="E1092" s="197" t="s">
        <v>19</v>
      </c>
      <c r="F1092" s="198" t="s">
        <v>729</v>
      </c>
      <c r="G1092" s="195"/>
      <c r="H1092" s="199">
        <v>8.0500000000000007</v>
      </c>
      <c r="I1092" s="200"/>
      <c r="J1092" s="195"/>
      <c r="K1092" s="195"/>
      <c r="L1092" s="201"/>
      <c r="M1092" s="202"/>
      <c r="N1092" s="203"/>
      <c r="O1092" s="203"/>
      <c r="P1092" s="203"/>
      <c r="Q1092" s="203"/>
      <c r="R1092" s="203"/>
      <c r="S1092" s="203"/>
      <c r="T1092" s="204"/>
      <c r="AT1092" s="205" t="s">
        <v>156</v>
      </c>
      <c r="AU1092" s="205" t="s">
        <v>87</v>
      </c>
      <c r="AV1092" s="13" t="s">
        <v>87</v>
      </c>
      <c r="AW1092" s="13" t="s">
        <v>37</v>
      </c>
      <c r="AX1092" s="13" t="s">
        <v>77</v>
      </c>
      <c r="AY1092" s="205" t="s">
        <v>144</v>
      </c>
    </row>
    <row r="1093" spans="1:65" s="13" customFormat="1">
      <c r="B1093" s="194"/>
      <c r="C1093" s="195"/>
      <c r="D1093" s="196" t="s">
        <v>156</v>
      </c>
      <c r="E1093" s="197" t="s">
        <v>19</v>
      </c>
      <c r="F1093" s="198" t="s">
        <v>732</v>
      </c>
      <c r="G1093" s="195"/>
      <c r="H1093" s="199">
        <v>8.48</v>
      </c>
      <c r="I1093" s="200"/>
      <c r="J1093" s="195"/>
      <c r="K1093" s="195"/>
      <c r="L1093" s="201"/>
      <c r="M1093" s="202"/>
      <c r="N1093" s="203"/>
      <c r="O1093" s="203"/>
      <c r="P1093" s="203"/>
      <c r="Q1093" s="203"/>
      <c r="R1093" s="203"/>
      <c r="S1093" s="203"/>
      <c r="T1093" s="204"/>
      <c r="AT1093" s="205" t="s">
        <v>156</v>
      </c>
      <c r="AU1093" s="205" t="s">
        <v>87</v>
      </c>
      <c r="AV1093" s="13" t="s">
        <v>87</v>
      </c>
      <c r="AW1093" s="13" t="s">
        <v>37</v>
      </c>
      <c r="AX1093" s="13" t="s">
        <v>77</v>
      </c>
      <c r="AY1093" s="205" t="s">
        <v>144</v>
      </c>
    </row>
    <row r="1094" spans="1:65" s="14" customFormat="1">
      <c r="B1094" s="206"/>
      <c r="C1094" s="207"/>
      <c r="D1094" s="196" t="s">
        <v>156</v>
      </c>
      <c r="E1094" s="208" t="s">
        <v>19</v>
      </c>
      <c r="F1094" s="209" t="s">
        <v>158</v>
      </c>
      <c r="G1094" s="207"/>
      <c r="H1094" s="210">
        <v>158.78</v>
      </c>
      <c r="I1094" s="211"/>
      <c r="J1094" s="207"/>
      <c r="K1094" s="207"/>
      <c r="L1094" s="212"/>
      <c r="M1094" s="213"/>
      <c r="N1094" s="214"/>
      <c r="O1094" s="214"/>
      <c r="P1094" s="214"/>
      <c r="Q1094" s="214"/>
      <c r="R1094" s="214"/>
      <c r="S1094" s="214"/>
      <c r="T1094" s="215"/>
      <c r="AT1094" s="216" t="s">
        <v>156</v>
      </c>
      <c r="AU1094" s="216" t="s">
        <v>87</v>
      </c>
      <c r="AV1094" s="14" t="s">
        <v>152</v>
      </c>
      <c r="AW1094" s="14" t="s">
        <v>37</v>
      </c>
      <c r="AX1094" s="14" t="s">
        <v>85</v>
      </c>
      <c r="AY1094" s="216" t="s">
        <v>144</v>
      </c>
    </row>
    <row r="1095" spans="1:65" s="2" customFormat="1" ht="16.5" customHeight="1">
      <c r="A1095" s="37"/>
      <c r="B1095" s="38"/>
      <c r="C1095" s="241" t="s">
        <v>1098</v>
      </c>
      <c r="D1095" s="241" t="s">
        <v>769</v>
      </c>
      <c r="E1095" s="242" t="s">
        <v>1099</v>
      </c>
      <c r="F1095" s="243" t="s">
        <v>1100</v>
      </c>
      <c r="G1095" s="244" t="s">
        <v>172</v>
      </c>
      <c r="H1095" s="245">
        <v>174.65799999999999</v>
      </c>
      <c r="I1095" s="246"/>
      <c r="J1095" s="247">
        <f>ROUND(I1095*H1095,2)</f>
        <v>0</v>
      </c>
      <c r="K1095" s="243" t="s">
        <v>19</v>
      </c>
      <c r="L1095" s="248"/>
      <c r="M1095" s="249" t="s">
        <v>19</v>
      </c>
      <c r="N1095" s="250" t="s">
        <v>48</v>
      </c>
      <c r="O1095" s="67"/>
      <c r="P1095" s="185">
        <f>O1095*H1095</f>
        <v>0</v>
      </c>
      <c r="Q1095" s="185">
        <v>7.4999999999999997E-3</v>
      </c>
      <c r="R1095" s="185">
        <f>Q1095*H1095</f>
        <v>1.3099349999999998</v>
      </c>
      <c r="S1095" s="185">
        <v>0</v>
      </c>
      <c r="T1095" s="186">
        <f>S1095*H1095</f>
        <v>0</v>
      </c>
      <c r="U1095" s="37"/>
      <c r="V1095" s="37"/>
      <c r="W1095" s="37"/>
      <c r="X1095" s="37"/>
      <c r="Y1095" s="37"/>
      <c r="Z1095" s="37"/>
      <c r="AA1095" s="37"/>
      <c r="AB1095" s="37"/>
      <c r="AC1095" s="37"/>
      <c r="AD1095" s="37"/>
      <c r="AE1095" s="37"/>
      <c r="AR1095" s="187" t="s">
        <v>464</v>
      </c>
      <c r="AT1095" s="187" t="s">
        <v>769</v>
      </c>
      <c r="AU1095" s="187" t="s">
        <v>87</v>
      </c>
      <c r="AY1095" s="20" t="s">
        <v>144</v>
      </c>
      <c r="BE1095" s="188">
        <f>IF(N1095="základní",J1095,0)</f>
        <v>0</v>
      </c>
      <c r="BF1095" s="188">
        <f>IF(N1095="snížená",J1095,0)</f>
        <v>0</v>
      </c>
      <c r="BG1095" s="188">
        <f>IF(N1095="zákl. přenesená",J1095,0)</f>
        <v>0</v>
      </c>
      <c r="BH1095" s="188">
        <f>IF(N1095="sníž. přenesená",J1095,0)</f>
        <v>0</v>
      </c>
      <c r="BI1095" s="188">
        <f>IF(N1095="nulová",J1095,0)</f>
        <v>0</v>
      </c>
      <c r="BJ1095" s="20" t="s">
        <v>85</v>
      </c>
      <c r="BK1095" s="188">
        <f>ROUND(I1095*H1095,2)</f>
        <v>0</v>
      </c>
      <c r="BL1095" s="20" t="s">
        <v>296</v>
      </c>
      <c r="BM1095" s="187" t="s">
        <v>1101</v>
      </c>
    </row>
    <row r="1096" spans="1:65" s="13" customFormat="1">
      <c r="B1096" s="194"/>
      <c r="C1096" s="195"/>
      <c r="D1096" s="196" t="s">
        <v>156</v>
      </c>
      <c r="E1096" s="197" t="s">
        <v>19</v>
      </c>
      <c r="F1096" s="198" t="s">
        <v>1102</v>
      </c>
      <c r="G1096" s="195"/>
      <c r="H1096" s="199">
        <v>174.65799999999999</v>
      </c>
      <c r="I1096" s="200"/>
      <c r="J1096" s="195"/>
      <c r="K1096" s="195"/>
      <c r="L1096" s="201"/>
      <c r="M1096" s="202"/>
      <c r="N1096" s="203"/>
      <c r="O1096" s="203"/>
      <c r="P1096" s="203"/>
      <c r="Q1096" s="203"/>
      <c r="R1096" s="203"/>
      <c r="S1096" s="203"/>
      <c r="T1096" s="204"/>
      <c r="AT1096" s="205" t="s">
        <v>156</v>
      </c>
      <c r="AU1096" s="205" t="s">
        <v>87</v>
      </c>
      <c r="AV1096" s="13" t="s">
        <v>87</v>
      </c>
      <c r="AW1096" s="13" t="s">
        <v>37</v>
      </c>
      <c r="AX1096" s="13" t="s">
        <v>77</v>
      </c>
      <c r="AY1096" s="205" t="s">
        <v>144</v>
      </c>
    </row>
    <row r="1097" spans="1:65" s="14" customFormat="1">
      <c r="B1097" s="206"/>
      <c r="C1097" s="207"/>
      <c r="D1097" s="196" t="s">
        <v>156</v>
      </c>
      <c r="E1097" s="208" t="s">
        <v>19</v>
      </c>
      <c r="F1097" s="209" t="s">
        <v>158</v>
      </c>
      <c r="G1097" s="207"/>
      <c r="H1097" s="210">
        <v>174.65799999999999</v>
      </c>
      <c r="I1097" s="211"/>
      <c r="J1097" s="207"/>
      <c r="K1097" s="207"/>
      <c r="L1097" s="212"/>
      <c r="M1097" s="213"/>
      <c r="N1097" s="214"/>
      <c r="O1097" s="214"/>
      <c r="P1097" s="214"/>
      <c r="Q1097" s="214"/>
      <c r="R1097" s="214"/>
      <c r="S1097" s="214"/>
      <c r="T1097" s="215"/>
      <c r="AT1097" s="216" t="s">
        <v>156</v>
      </c>
      <c r="AU1097" s="216" t="s">
        <v>87</v>
      </c>
      <c r="AV1097" s="14" t="s">
        <v>152</v>
      </c>
      <c r="AW1097" s="14" t="s">
        <v>37</v>
      </c>
      <c r="AX1097" s="14" t="s">
        <v>85</v>
      </c>
      <c r="AY1097" s="216" t="s">
        <v>144</v>
      </c>
    </row>
    <row r="1098" spans="1:65" s="2" customFormat="1" ht="16.5" customHeight="1">
      <c r="A1098" s="37"/>
      <c r="B1098" s="38"/>
      <c r="C1098" s="176" t="s">
        <v>1103</v>
      </c>
      <c r="D1098" s="176" t="s">
        <v>147</v>
      </c>
      <c r="E1098" s="177" t="s">
        <v>1104</v>
      </c>
      <c r="F1098" s="178" t="s">
        <v>1105</v>
      </c>
      <c r="G1098" s="179" t="s">
        <v>252</v>
      </c>
      <c r="H1098" s="180">
        <v>177.28</v>
      </c>
      <c r="I1098" s="181"/>
      <c r="J1098" s="182">
        <f>ROUND(I1098*H1098,2)</f>
        <v>0</v>
      </c>
      <c r="K1098" s="178" t="s">
        <v>151</v>
      </c>
      <c r="L1098" s="42"/>
      <c r="M1098" s="183" t="s">
        <v>19</v>
      </c>
      <c r="N1098" s="184" t="s">
        <v>48</v>
      </c>
      <c r="O1098" s="67"/>
      <c r="P1098" s="185">
        <f>O1098*H1098</f>
        <v>0</v>
      </c>
      <c r="Q1098" s="185">
        <v>0</v>
      </c>
      <c r="R1098" s="185">
        <f>Q1098*H1098</f>
        <v>0</v>
      </c>
      <c r="S1098" s="185">
        <v>0</v>
      </c>
      <c r="T1098" s="186">
        <f>S1098*H1098</f>
        <v>0</v>
      </c>
      <c r="U1098" s="37"/>
      <c r="V1098" s="37"/>
      <c r="W1098" s="37"/>
      <c r="X1098" s="37"/>
      <c r="Y1098" s="37"/>
      <c r="Z1098" s="37"/>
      <c r="AA1098" s="37"/>
      <c r="AB1098" s="37"/>
      <c r="AC1098" s="37"/>
      <c r="AD1098" s="37"/>
      <c r="AE1098" s="37"/>
      <c r="AR1098" s="187" t="s">
        <v>296</v>
      </c>
      <c r="AT1098" s="187" t="s">
        <v>147</v>
      </c>
      <c r="AU1098" s="187" t="s">
        <v>87</v>
      </c>
      <c r="AY1098" s="20" t="s">
        <v>144</v>
      </c>
      <c r="BE1098" s="188">
        <f>IF(N1098="základní",J1098,0)</f>
        <v>0</v>
      </c>
      <c r="BF1098" s="188">
        <f>IF(N1098="snížená",J1098,0)</f>
        <v>0</v>
      </c>
      <c r="BG1098" s="188">
        <f>IF(N1098="zákl. přenesená",J1098,0)</f>
        <v>0</v>
      </c>
      <c r="BH1098" s="188">
        <f>IF(N1098="sníž. přenesená",J1098,0)</f>
        <v>0</v>
      </c>
      <c r="BI1098" s="188">
        <f>IF(N1098="nulová",J1098,0)</f>
        <v>0</v>
      </c>
      <c r="BJ1098" s="20" t="s">
        <v>85</v>
      </c>
      <c r="BK1098" s="188">
        <f>ROUND(I1098*H1098,2)</f>
        <v>0</v>
      </c>
      <c r="BL1098" s="20" t="s">
        <v>296</v>
      </c>
      <c r="BM1098" s="187" t="s">
        <v>1106</v>
      </c>
    </row>
    <row r="1099" spans="1:65" s="2" customFormat="1">
      <c r="A1099" s="37"/>
      <c r="B1099" s="38"/>
      <c r="C1099" s="39"/>
      <c r="D1099" s="189" t="s">
        <v>154</v>
      </c>
      <c r="E1099" s="39"/>
      <c r="F1099" s="190" t="s">
        <v>1107</v>
      </c>
      <c r="G1099" s="39"/>
      <c r="H1099" s="39"/>
      <c r="I1099" s="191"/>
      <c r="J1099" s="39"/>
      <c r="K1099" s="39"/>
      <c r="L1099" s="42"/>
      <c r="M1099" s="192"/>
      <c r="N1099" s="193"/>
      <c r="O1099" s="67"/>
      <c r="P1099" s="67"/>
      <c r="Q1099" s="67"/>
      <c r="R1099" s="67"/>
      <c r="S1099" s="67"/>
      <c r="T1099" s="68"/>
      <c r="U1099" s="37"/>
      <c r="V1099" s="37"/>
      <c r="W1099" s="37"/>
      <c r="X1099" s="37"/>
      <c r="Y1099" s="37"/>
      <c r="Z1099" s="37"/>
      <c r="AA1099" s="37"/>
      <c r="AB1099" s="37"/>
      <c r="AC1099" s="37"/>
      <c r="AD1099" s="37"/>
      <c r="AE1099" s="37"/>
      <c r="AT1099" s="20" t="s">
        <v>154</v>
      </c>
      <c r="AU1099" s="20" t="s">
        <v>87</v>
      </c>
    </row>
    <row r="1100" spans="1:65" s="15" customFormat="1">
      <c r="B1100" s="217"/>
      <c r="C1100" s="218"/>
      <c r="D1100" s="196" t="s">
        <v>156</v>
      </c>
      <c r="E1100" s="219" t="s">
        <v>19</v>
      </c>
      <c r="F1100" s="220" t="s">
        <v>1077</v>
      </c>
      <c r="G1100" s="218"/>
      <c r="H1100" s="219" t="s">
        <v>19</v>
      </c>
      <c r="I1100" s="221"/>
      <c r="J1100" s="218"/>
      <c r="K1100" s="218"/>
      <c r="L1100" s="222"/>
      <c r="M1100" s="223"/>
      <c r="N1100" s="224"/>
      <c r="O1100" s="224"/>
      <c r="P1100" s="224"/>
      <c r="Q1100" s="224"/>
      <c r="R1100" s="224"/>
      <c r="S1100" s="224"/>
      <c r="T1100" s="225"/>
      <c r="AT1100" s="226" t="s">
        <v>156</v>
      </c>
      <c r="AU1100" s="226" t="s">
        <v>87</v>
      </c>
      <c r="AV1100" s="15" t="s">
        <v>85</v>
      </c>
      <c r="AW1100" s="15" t="s">
        <v>37</v>
      </c>
      <c r="AX1100" s="15" t="s">
        <v>77</v>
      </c>
      <c r="AY1100" s="226" t="s">
        <v>144</v>
      </c>
    </row>
    <row r="1101" spans="1:65" s="13" customFormat="1">
      <c r="B1101" s="194"/>
      <c r="C1101" s="195"/>
      <c r="D1101" s="196" t="s">
        <v>156</v>
      </c>
      <c r="E1101" s="197" t="s">
        <v>19</v>
      </c>
      <c r="F1101" s="198" t="s">
        <v>1108</v>
      </c>
      <c r="G1101" s="195"/>
      <c r="H1101" s="199">
        <v>13.04</v>
      </c>
      <c r="I1101" s="200"/>
      <c r="J1101" s="195"/>
      <c r="K1101" s="195"/>
      <c r="L1101" s="201"/>
      <c r="M1101" s="202"/>
      <c r="N1101" s="203"/>
      <c r="O1101" s="203"/>
      <c r="P1101" s="203"/>
      <c r="Q1101" s="203"/>
      <c r="R1101" s="203"/>
      <c r="S1101" s="203"/>
      <c r="T1101" s="204"/>
      <c r="AT1101" s="205" t="s">
        <v>156</v>
      </c>
      <c r="AU1101" s="205" t="s">
        <v>87</v>
      </c>
      <c r="AV1101" s="13" t="s">
        <v>87</v>
      </c>
      <c r="AW1101" s="13" t="s">
        <v>37</v>
      </c>
      <c r="AX1101" s="13" t="s">
        <v>77</v>
      </c>
      <c r="AY1101" s="205" t="s">
        <v>144</v>
      </c>
    </row>
    <row r="1102" spans="1:65" s="13" customFormat="1">
      <c r="B1102" s="194"/>
      <c r="C1102" s="195"/>
      <c r="D1102" s="196" t="s">
        <v>156</v>
      </c>
      <c r="E1102" s="197" t="s">
        <v>19</v>
      </c>
      <c r="F1102" s="198" t="s">
        <v>1109</v>
      </c>
      <c r="G1102" s="195"/>
      <c r="H1102" s="199">
        <v>13.06</v>
      </c>
      <c r="I1102" s="200"/>
      <c r="J1102" s="195"/>
      <c r="K1102" s="195"/>
      <c r="L1102" s="201"/>
      <c r="M1102" s="202"/>
      <c r="N1102" s="203"/>
      <c r="O1102" s="203"/>
      <c r="P1102" s="203"/>
      <c r="Q1102" s="203"/>
      <c r="R1102" s="203"/>
      <c r="S1102" s="203"/>
      <c r="T1102" s="204"/>
      <c r="AT1102" s="205" t="s">
        <v>156</v>
      </c>
      <c r="AU1102" s="205" t="s">
        <v>87</v>
      </c>
      <c r="AV1102" s="13" t="s">
        <v>87</v>
      </c>
      <c r="AW1102" s="13" t="s">
        <v>37</v>
      </c>
      <c r="AX1102" s="13" t="s">
        <v>77</v>
      </c>
      <c r="AY1102" s="205" t="s">
        <v>144</v>
      </c>
    </row>
    <row r="1103" spans="1:65" s="13" customFormat="1">
      <c r="B1103" s="194"/>
      <c r="C1103" s="195"/>
      <c r="D1103" s="196" t="s">
        <v>156</v>
      </c>
      <c r="E1103" s="197" t="s">
        <v>19</v>
      </c>
      <c r="F1103" s="198" t="s">
        <v>1110</v>
      </c>
      <c r="G1103" s="195"/>
      <c r="H1103" s="199">
        <v>13.04</v>
      </c>
      <c r="I1103" s="200"/>
      <c r="J1103" s="195"/>
      <c r="K1103" s="195"/>
      <c r="L1103" s="201"/>
      <c r="M1103" s="202"/>
      <c r="N1103" s="203"/>
      <c r="O1103" s="203"/>
      <c r="P1103" s="203"/>
      <c r="Q1103" s="203"/>
      <c r="R1103" s="203"/>
      <c r="S1103" s="203"/>
      <c r="T1103" s="204"/>
      <c r="AT1103" s="205" t="s">
        <v>156</v>
      </c>
      <c r="AU1103" s="205" t="s">
        <v>87</v>
      </c>
      <c r="AV1103" s="13" t="s">
        <v>87</v>
      </c>
      <c r="AW1103" s="13" t="s">
        <v>37</v>
      </c>
      <c r="AX1103" s="13" t="s">
        <v>77</v>
      </c>
      <c r="AY1103" s="205" t="s">
        <v>144</v>
      </c>
    </row>
    <row r="1104" spans="1:65" s="13" customFormat="1">
      <c r="B1104" s="194"/>
      <c r="C1104" s="195"/>
      <c r="D1104" s="196" t="s">
        <v>156</v>
      </c>
      <c r="E1104" s="197" t="s">
        <v>19</v>
      </c>
      <c r="F1104" s="198" t="s">
        <v>1111</v>
      </c>
      <c r="G1104" s="195"/>
      <c r="H1104" s="199">
        <v>13.03</v>
      </c>
      <c r="I1104" s="200"/>
      <c r="J1104" s="195"/>
      <c r="K1104" s="195"/>
      <c r="L1104" s="201"/>
      <c r="M1104" s="202"/>
      <c r="N1104" s="203"/>
      <c r="O1104" s="203"/>
      <c r="P1104" s="203"/>
      <c r="Q1104" s="203"/>
      <c r="R1104" s="203"/>
      <c r="S1104" s="203"/>
      <c r="T1104" s="204"/>
      <c r="AT1104" s="205" t="s">
        <v>156</v>
      </c>
      <c r="AU1104" s="205" t="s">
        <v>87</v>
      </c>
      <c r="AV1104" s="13" t="s">
        <v>87</v>
      </c>
      <c r="AW1104" s="13" t="s">
        <v>37</v>
      </c>
      <c r="AX1104" s="13" t="s">
        <v>77</v>
      </c>
      <c r="AY1104" s="205" t="s">
        <v>144</v>
      </c>
    </row>
    <row r="1105" spans="1:65" s="13" customFormat="1">
      <c r="B1105" s="194"/>
      <c r="C1105" s="195"/>
      <c r="D1105" s="196" t="s">
        <v>156</v>
      </c>
      <c r="E1105" s="197" t="s">
        <v>19</v>
      </c>
      <c r="F1105" s="198" t="s">
        <v>1112</v>
      </c>
      <c r="G1105" s="195"/>
      <c r="H1105" s="199">
        <v>13.05</v>
      </c>
      <c r="I1105" s="200"/>
      <c r="J1105" s="195"/>
      <c r="K1105" s="195"/>
      <c r="L1105" s="201"/>
      <c r="M1105" s="202"/>
      <c r="N1105" s="203"/>
      <c r="O1105" s="203"/>
      <c r="P1105" s="203"/>
      <c r="Q1105" s="203"/>
      <c r="R1105" s="203"/>
      <c r="S1105" s="203"/>
      <c r="T1105" s="204"/>
      <c r="AT1105" s="205" t="s">
        <v>156</v>
      </c>
      <c r="AU1105" s="205" t="s">
        <v>87</v>
      </c>
      <c r="AV1105" s="13" t="s">
        <v>87</v>
      </c>
      <c r="AW1105" s="13" t="s">
        <v>37</v>
      </c>
      <c r="AX1105" s="13" t="s">
        <v>77</v>
      </c>
      <c r="AY1105" s="205" t="s">
        <v>144</v>
      </c>
    </row>
    <row r="1106" spans="1:65" s="13" customFormat="1">
      <c r="B1106" s="194"/>
      <c r="C1106" s="195"/>
      <c r="D1106" s="196" t="s">
        <v>156</v>
      </c>
      <c r="E1106" s="197" t="s">
        <v>19</v>
      </c>
      <c r="F1106" s="198" t="s">
        <v>1113</v>
      </c>
      <c r="G1106" s="195"/>
      <c r="H1106" s="199">
        <v>13.08</v>
      </c>
      <c r="I1106" s="200"/>
      <c r="J1106" s="195"/>
      <c r="K1106" s="195"/>
      <c r="L1106" s="201"/>
      <c r="M1106" s="202"/>
      <c r="N1106" s="203"/>
      <c r="O1106" s="203"/>
      <c r="P1106" s="203"/>
      <c r="Q1106" s="203"/>
      <c r="R1106" s="203"/>
      <c r="S1106" s="203"/>
      <c r="T1106" s="204"/>
      <c r="AT1106" s="205" t="s">
        <v>156</v>
      </c>
      <c r="AU1106" s="205" t="s">
        <v>87</v>
      </c>
      <c r="AV1106" s="13" t="s">
        <v>87</v>
      </c>
      <c r="AW1106" s="13" t="s">
        <v>37</v>
      </c>
      <c r="AX1106" s="13" t="s">
        <v>77</v>
      </c>
      <c r="AY1106" s="205" t="s">
        <v>144</v>
      </c>
    </row>
    <row r="1107" spans="1:65" s="13" customFormat="1">
      <c r="B1107" s="194"/>
      <c r="C1107" s="195"/>
      <c r="D1107" s="196" t="s">
        <v>156</v>
      </c>
      <c r="E1107" s="197" t="s">
        <v>19</v>
      </c>
      <c r="F1107" s="198" t="s">
        <v>1114</v>
      </c>
      <c r="G1107" s="195"/>
      <c r="H1107" s="199">
        <v>13</v>
      </c>
      <c r="I1107" s="200"/>
      <c r="J1107" s="195"/>
      <c r="K1107" s="195"/>
      <c r="L1107" s="201"/>
      <c r="M1107" s="202"/>
      <c r="N1107" s="203"/>
      <c r="O1107" s="203"/>
      <c r="P1107" s="203"/>
      <c r="Q1107" s="203"/>
      <c r="R1107" s="203"/>
      <c r="S1107" s="203"/>
      <c r="T1107" s="204"/>
      <c r="AT1107" s="205" t="s">
        <v>156</v>
      </c>
      <c r="AU1107" s="205" t="s">
        <v>87</v>
      </c>
      <c r="AV1107" s="13" t="s">
        <v>87</v>
      </c>
      <c r="AW1107" s="13" t="s">
        <v>37</v>
      </c>
      <c r="AX1107" s="13" t="s">
        <v>77</v>
      </c>
      <c r="AY1107" s="205" t="s">
        <v>144</v>
      </c>
    </row>
    <row r="1108" spans="1:65" s="13" customFormat="1">
      <c r="B1108" s="194"/>
      <c r="C1108" s="195"/>
      <c r="D1108" s="196" t="s">
        <v>156</v>
      </c>
      <c r="E1108" s="197" t="s">
        <v>19</v>
      </c>
      <c r="F1108" s="198" t="s">
        <v>1115</v>
      </c>
      <c r="G1108" s="195"/>
      <c r="H1108" s="199">
        <v>13</v>
      </c>
      <c r="I1108" s="200"/>
      <c r="J1108" s="195"/>
      <c r="K1108" s="195"/>
      <c r="L1108" s="201"/>
      <c r="M1108" s="202"/>
      <c r="N1108" s="203"/>
      <c r="O1108" s="203"/>
      <c r="P1108" s="203"/>
      <c r="Q1108" s="203"/>
      <c r="R1108" s="203"/>
      <c r="S1108" s="203"/>
      <c r="T1108" s="204"/>
      <c r="AT1108" s="205" t="s">
        <v>156</v>
      </c>
      <c r="AU1108" s="205" t="s">
        <v>87</v>
      </c>
      <c r="AV1108" s="13" t="s">
        <v>87</v>
      </c>
      <c r="AW1108" s="13" t="s">
        <v>37</v>
      </c>
      <c r="AX1108" s="13" t="s">
        <v>77</v>
      </c>
      <c r="AY1108" s="205" t="s">
        <v>144</v>
      </c>
    </row>
    <row r="1109" spans="1:65" s="13" customFormat="1">
      <c r="B1109" s="194"/>
      <c r="C1109" s="195"/>
      <c r="D1109" s="196" t="s">
        <v>156</v>
      </c>
      <c r="E1109" s="197" t="s">
        <v>19</v>
      </c>
      <c r="F1109" s="198" t="s">
        <v>1116</v>
      </c>
      <c r="G1109" s="195"/>
      <c r="H1109" s="199">
        <v>13.04</v>
      </c>
      <c r="I1109" s="200"/>
      <c r="J1109" s="195"/>
      <c r="K1109" s="195"/>
      <c r="L1109" s="201"/>
      <c r="M1109" s="202"/>
      <c r="N1109" s="203"/>
      <c r="O1109" s="203"/>
      <c r="P1109" s="203"/>
      <c r="Q1109" s="203"/>
      <c r="R1109" s="203"/>
      <c r="S1109" s="203"/>
      <c r="T1109" s="204"/>
      <c r="AT1109" s="205" t="s">
        <v>156</v>
      </c>
      <c r="AU1109" s="205" t="s">
        <v>87</v>
      </c>
      <c r="AV1109" s="13" t="s">
        <v>87</v>
      </c>
      <c r="AW1109" s="13" t="s">
        <v>37</v>
      </c>
      <c r="AX1109" s="13" t="s">
        <v>77</v>
      </c>
      <c r="AY1109" s="205" t="s">
        <v>144</v>
      </c>
    </row>
    <row r="1110" spans="1:65" s="13" customFormat="1">
      <c r="B1110" s="194"/>
      <c r="C1110" s="195"/>
      <c r="D1110" s="196" t="s">
        <v>156</v>
      </c>
      <c r="E1110" s="197" t="s">
        <v>19</v>
      </c>
      <c r="F1110" s="198" t="s">
        <v>1117</v>
      </c>
      <c r="G1110" s="195"/>
      <c r="H1110" s="199">
        <v>13.09</v>
      </c>
      <c r="I1110" s="200"/>
      <c r="J1110" s="195"/>
      <c r="K1110" s="195"/>
      <c r="L1110" s="201"/>
      <c r="M1110" s="202"/>
      <c r="N1110" s="203"/>
      <c r="O1110" s="203"/>
      <c r="P1110" s="203"/>
      <c r="Q1110" s="203"/>
      <c r="R1110" s="203"/>
      <c r="S1110" s="203"/>
      <c r="T1110" s="204"/>
      <c r="AT1110" s="205" t="s">
        <v>156</v>
      </c>
      <c r="AU1110" s="205" t="s">
        <v>87</v>
      </c>
      <c r="AV1110" s="13" t="s">
        <v>87</v>
      </c>
      <c r="AW1110" s="13" t="s">
        <v>37</v>
      </c>
      <c r="AX1110" s="13" t="s">
        <v>77</v>
      </c>
      <c r="AY1110" s="205" t="s">
        <v>144</v>
      </c>
    </row>
    <row r="1111" spans="1:65" s="13" customFormat="1">
      <c r="B1111" s="194"/>
      <c r="C1111" s="195"/>
      <c r="D1111" s="196" t="s">
        <v>156</v>
      </c>
      <c r="E1111" s="197" t="s">
        <v>19</v>
      </c>
      <c r="F1111" s="198" t="s">
        <v>1118</v>
      </c>
      <c r="G1111" s="195"/>
      <c r="H1111" s="199">
        <v>11.87</v>
      </c>
      <c r="I1111" s="200"/>
      <c r="J1111" s="195"/>
      <c r="K1111" s="195"/>
      <c r="L1111" s="201"/>
      <c r="M1111" s="202"/>
      <c r="N1111" s="203"/>
      <c r="O1111" s="203"/>
      <c r="P1111" s="203"/>
      <c r="Q1111" s="203"/>
      <c r="R1111" s="203"/>
      <c r="S1111" s="203"/>
      <c r="T1111" s="204"/>
      <c r="AT1111" s="205" t="s">
        <v>156</v>
      </c>
      <c r="AU1111" s="205" t="s">
        <v>87</v>
      </c>
      <c r="AV1111" s="13" t="s">
        <v>87</v>
      </c>
      <c r="AW1111" s="13" t="s">
        <v>37</v>
      </c>
      <c r="AX1111" s="13" t="s">
        <v>77</v>
      </c>
      <c r="AY1111" s="205" t="s">
        <v>144</v>
      </c>
    </row>
    <row r="1112" spans="1:65" s="13" customFormat="1">
      <c r="B1112" s="194"/>
      <c r="C1112" s="195"/>
      <c r="D1112" s="196" t="s">
        <v>156</v>
      </c>
      <c r="E1112" s="197" t="s">
        <v>19</v>
      </c>
      <c r="F1112" s="198" t="s">
        <v>1119</v>
      </c>
      <c r="G1112" s="195"/>
      <c r="H1112" s="199">
        <v>13.08</v>
      </c>
      <c r="I1112" s="200"/>
      <c r="J1112" s="195"/>
      <c r="K1112" s="195"/>
      <c r="L1112" s="201"/>
      <c r="M1112" s="202"/>
      <c r="N1112" s="203"/>
      <c r="O1112" s="203"/>
      <c r="P1112" s="203"/>
      <c r="Q1112" s="203"/>
      <c r="R1112" s="203"/>
      <c r="S1112" s="203"/>
      <c r="T1112" s="204"/>
      <c r="AT1112" s="205" t="s">
        <v>156</v>
      </c>
      <c r="AU1112" s="205" t="s">
        <v>87</v>
      </c>
      <c r="AV1112" s="13" t="s">
        <v>87</v>
      </c>
      <c r="AW1112" s="13" t="s">
        <v>37</v>
      </c>
      <c r="AX1112" s="13" t="s">
        <v>77</v>
      </c>
      <c r="AY1112" s="205" t="s">
        <v>144</v>
      </c>
    </row>
    <row r="1113" spans="1:65" s="13" customFormat="1">
      <c r="B1113" s="194"/>
      <c r="C1113" s="195"/>
      <c r="D1113" s="196" t="s">
        <v>156</v>
      </c>
      <c r="E1113" s="197" t="s">
        <v>19</v>
      </c>
      <c r="F1113" s="198" t="s">
        <v>1120</v>
      </c>
      <c r="G1113" s="195"/>
      <c r="H1113" s="199">
        <v>10.4</v>
      </c>
      <c r="I1113" s="200"/>
      <c r="J1113" s="195"/>
      <c r="K1113" s="195"/>
      <c r="L1113" s="201"/>
      <c r="M1113" s="202"/>
      <c r="N1113" s="203"/>
      <c r="O1113" s="203"/>
      <c r="P1113" s="203"/>
      <c r="Q1113" s="203"/>
      <c r="R1113" s="203"/>
      <c r="S1113" s="203"/>
      <c r="T1113" s="204"/>
      <c r="AT1113" s="205" t="s">
        <v>156</v>
      </c>
      <c r="AU1113" s="205" t="s">
        <v>87</v>
      </c>
      <c r="AV1113" s="13" t="s">
        <v>87</v>
      </c>
      <c r="AW1113" s="13" t="s">
        <v>37</v>
      </c>
      <c r="AX1113" s="13" t="s">
        <v>77</v>
      </c>
      <c r="AY1113" s="205" t="s">
        <v>144</v>
      </c>
    </row>
    <row r="1114" spans="1:65" s="13" customFormat="1">
      <c r="B1114" s="194"/>
      <c r="C1114" s="195"/>
      <c r="D1114" s="196" t="s">
        <v>156</v>
      </c>
      <c r="E1114" s="197" t="s">
        <v>19</v>
      </c>
      <c r="F1114" s="198" t="s">
        <v>1121</v>
      </c>
      <c r="G1114" s="195"/>
      <c r="H1114" s="199">
        <v>11.5</v>
      </c>
      <c r="I1114" s="200"/>
      <c r="J1114" s="195"/>
      <c r="K1114" s="195"/>
      <c r="L1114" s="201"/>
      <c r="M1114" s="202"/>
      <c r="N1114" s="203"/>
      <c r="O1114" s="203"/>
      <c r="P1114" s="203"/>
      <c r="Q1114" s="203"/>
      <c r="R1114" s="203"/>
      <c r="S1114" s="203"/>
      <c r="T1114" s="204"/>
      <c r="AT1114" s="205" t="s">
        <v>156</v>
      </c>
      <c r="AU1114" s="205" t="s">
        <v>87</v>
      </c>
      <c r="AV1114" s="13" t="s">
        <v>87</v>
      </c>
      <c r="AW1114" s="13" t="s">
        <v>37</v>
      </c>
      <c r="AX1114" s="13" t="s">
        <v>77</v>
      </c>
      <c r="AY1114" s="205" t="s">
        <v>144</v>
      </c>
    </row>
    <row r="1115" spans="1:65" s="14" customFormat="1">
      <c r="B1115" s="206"/>
      <c r="C1115" s="207"/>
      <c r="D1115" s="196" t="s">
        <v>156</v>
      </c>
      <c r="E1115" s="208" t="s">
        <v>19</v>
      </c>
      <c r="F1115" s="209" t="s">
        <v>158</v>
      </c>
      <c r="G1115" s="207"/>
      <c r="H1115" s="210">
        <v>177.28000000000003</v>
      </c>
      <c r="I1115" s="211"/>
      <c r="J1115" s="207"/>
      <c r="K1115" s="207"/>
      <c r="L1115" s="212"/>
      <c r="M1115" s="213"/>
      <c r="N1115" s="214"/>
      <c r="O1115" s="214"/>
      <c r="P1115" s="214"/>
      <c r="Q1115" s="214"/>
      <c r="R1115" s="214"/>
      <c r="S1115" s="214"/>
      <c r="T1115" s="215"/>
      <c r="AT1115" s="216" t="s">
        <v>156</v>
      </c>
      <c r="AU1115" s="216" t="s">
        <v>87</v>
      </c>
      <c r="AV1115" s="14" t="s">
        <v>152</v>
      </c>
      <c r="AW1115" s="14" t="s">
        <v>37</v>
      </c>
      <c r="AX1115" s="14" t="s">
        <v>85</v>
      </c>
      <c r="AY1115" s="216" t="s">
        <v>144</v>
      </c>
    </row>
    <row r="1116" spans="1:65" s="2" customFormat="1" ht="16.5" customHeight="1">
      <c r="A1116" s="37"/>
      <c r="B1116" s="38"/>
      <c r="C1116" s="241" t="s">
        <v>555</v>
      </c>
      <c r="D1116" s="241" t="s">
        <v>769</v>
      </c>
      <c r="E1116" s="242" t="s">
        <v>1122</v>
      </c>
      <c r="F1116" s="243" t="s">
        <v>1123</v>
      </c>
      <c r="G1116" s="244" t="s">
        <v>252</v>
      </c>
      <c r="H1116" s="245">
        <v>204.49299999999999</v>
      </c>
      <c r="I1116" s="246"/>
      <c r="J1116" s="247">
        <f>ROUND(I1116*H1116,2)</f>
        <v>0</v>
      </c>
      <c r="K1116" s="243" t="s">
        <v>151</v>
      </c>
      <c r="L1116" s="248"/>
      <c r="M1116" s="249" t="s">
        <v>19</v>
      </c>
      <c r="N1116" s="250" t="s">
        <v>48</v>
      </c>
      <c r="O1116" s="67"/>
      <c r="P1116" s="185">
        <f>O1116*H1116</f>
        <v>0</v>
      </c>
      <c r="Q1116" s="185">
        <v>5.0000000000000001E-4</v>
      </c>
      <c r="R1116" s="185">
        <f>Q1116*H1116</f>
        <v>0.1022465</v>
      </c>
      <c r="S1116" s="185">
        <v>0</v>
      </c>
      <c r="T1116" s="186">
        <f>S1116*H1116</f>
        <v>0</v>
      </c>
      <c r="U1116" s="37"/>
      <c r="V1116" s="37"/>
      <c r="W1116" s="37"/>
      <c r="X1116" s="37"/>
      <c r="Y1116" s="37"/>
      <c r="Z1116" s="37"/>
      <c r="AA1116" s="37"/>
      <c r="AB1116" s="37"/>
      <c r="AC1116" s="37"/>
      <c r="AD1116" s="37"/>
      <c r="AE1116" s="37"/>
      <c r="AR1116" s="187" t="s">
        <v>464</v>
      </c>
      <c r="AT1116" s="187" t="s">
        <v>769</v>
      </c>
      <c r="AU1116" s="187" t="s">
        <v>87</v>
      </c>
      <c r="AY1116" s="20" t="s">
        <v>144</v>
      </c>
      <c r="BE1116" s="188">
        <f>IF(N1116="základní",J1116,0)</f>
        <v>0</v>
      </c>
      <c r="BF1116" s="188">
        <f>IF(N1116="snížená",J1116,0)</f>
        <v>0</v>
      </c>
      <c r="BG1116" s="188">
        <f>IF(N1116="zákl. přenesená",J1116,0)</f>
        <v>0</v>
      </c>
      <c r="BH1116" s="188">
        <f>IF(N1116="sníž. přenesená",J1116,0)</f>
        <v>0</v>
      </c>
      <c r="BI1116" s="188">
        <f>IF(N1116="nulová",J1116,0)</f>
        <v>0</v>
      </c>
      <c r="BJ1116" s="20" t="s">
        <v>85</v>
      </c>
      <c r="BK1116" s="188">
        <f>ROUND(I1116*H1116,2)</f>
        <v>0</v>
      </c>
      <c r="BL1116" s="20" t="s">
        <v>296</v>
      </c>
      <c r="BM1116" s="187" t="s">
        <v>1124</v>
      </c>
    </row>
    <row r="1117" spans="1:65" s="13" customFormat="1">
      <c r="B1117" s="194"/>
      <c r="C1117" s="195"/>
      <c r="D1117" s="196" t="s">
        <v>156</v>
      </c>
      <c r="E1117" s="197" t="s">
        <v>19</v>
      </c>
      <c r="F1117" s="198" t="s">
        <v>1125</v>
      </c>
      <c r="G1117" s="195"/>
      <c r="H1117" s="199">
        <v>204.49299999999999</v>
      </c>
      <c r="I1117" s="200"/>
      <c r="J1117" s="195"/>
      <c r="K1117" s="195"/>
      <c r="L1117" s="201"/>
      <c r="M1117" s="202"/>
      <c r="N1117" s="203"/>
      <c r="O1117" s="203"/>
      <c r="P1117" s="203"/>
      <c r="Q1117" s="203"/>
      <c r="R1117" s="203"/>
      <c r="S1117" s="203"/>
      <c r="T1117" s="204"/>
      <c r="AT1117" s="205" t="s">
        <v>156</v>
      </c>
      <c r="AU1117" s="205" t="s">
        <v>87</v>
      </c>
      <c r="AV1117" s="13" t="s">
        <v>87</v>
      </c>
      <c r="AW1117" s="13" t="s">
        <v>37</v>
      </c>
      <c r="AX1117" s="13" t="s">
        <v>77</v>
      </c>
      <c r="AY1117" s="205" t="s">
        <v>144</v>
      </c>
    </row>
    <row r="1118" spans="1:65" s="14" customFormat="1">
      <c r="B1118" s="206"/>
      <c r="C1118" s="207"/>
      <c r="D1118" s="196" t="s">
        <v>156</v>
      </c>
      <c r="E1118" s="208" t="s">
        <v>19</v>
      </c>
      <c r="F1118" s="209" t="s">
        <v>158</v>
      </c>
      <c r="G1118" s="207"/>
      <c r="H1118" s="210">
        <v>204.49299999999999</v>
      </c>
      <c r="I1118" s="211"/>
      <c r="J1118" s="207"/>
      <c r="K1118" s="207"/>
      <c r="L1118" s="212"/>
      <c r="M1118" s="213"/>
      <c r="N1118" s="214"/>
      <c r="O1118" s="214"/>
      <c r="P1118" s="214"/>
      <c r="Q1118" s="214"/>
      <c r="R1118" s="214"/>
      <c r="S1118" s="214"/>
      <c r="T1118" s="215"/>
      <c r="AT1118" s="216" t="s">
        <v>156</v>
      </c>
      <c r="AU1118" s="216" t="s">
        <v>87</v>
      </c>
      <c r="AV1118" s="14" t="s">
        <v>152</v>
      </c>
      <c r="AW1118" s="14" t="s">
        <v>37</v>
      </c>
      <c r="AX1118" s="14" t="s">
        <v>85</v>
      </c>
      <c r="AY1118" s="216" t="s">
        <v>144</v>
      </c>
    </row>
    <row r="1119" spans="1:65" s="2" customFormat="1" ht="16.5" customHeight="1">
      <c r="A1119" s="37"/>
      <c r="B1119" s="38"/>
      <c r="C1119" s="176" t="s">
        <v>1126</v>
      </c>
      <c r="D1119" s="176" t="s">
        <v>147</v>
      </c>
      <c r="E1119" s="177" t="s">
        <v>1127</v>
      </c>
      <c r="F1119" s="178" t="s">
        <v>1128</v>
      </c>
      <c r="G1119" s="179" t="s">
        <v>252</v>
      </c>
      <c r="H1119" s="180">
        <v>11.2</v>
      </c>
      <c r="I1119" s="181"/>
      <c r="J1119" s="182">
        <f>ROUND(I1119*H1119,2)</f>
        <v>0</v>
      </c>
      <c r="K1119" s="178" t="s">
        <v>151</v>
      </c>
      <c r="L1119" s="42"/>
      <c r="M1119" s="183" t="s">
        <v>19</v>
      </c>
      <c r="N1119" s="184" t="s">
        <v>48</v>
      </c>
      <c r="O1119" s="67"/>
      <c r="P1119" s="185">
        <f>O1119*H1119</f>
        <v>0</v>
      </c>
      <c r="Q1119" s="185">
        <v>0</v>
      </c>
      <c r="R1119" s="185">
        <f>Q1119*H1119</f>
        <v>0</v>
      </c>
      <c r="S1119" s="185">
        <v>0</v>
      </c>
      <c r="T1119" s="186">
        <f>S1119*H1119</f>
        <v>0</v>
      </c>
      <c r="U1119" s="37"/>
      <c r="V1119" s="37"/>
      <c r="W1119" s="37"/>
      <c r="X1119" s="37"/>
      <c r="Y1119" s="37"/>
      <c r="Z1119" s="37"/>
      <c r="AA1119" s="37"/>
      <c r="AB1119" s="37"/>
      <c r="AC1119" s="37"/>
      <c r="AD1119" s="37"/>
      <c r="AE1119" s="37"/>
      <c r="AR1119" s="187" t="s">
        <v>296</v>
      </c>
      <c r="AT1119" s="187" t="s">
        <v>147</v>
      </c>
      <c r="AU1119" s="187" t="s">
        <v>87</v>
      </c>
      <c r="AY1119" s="20" t="s">
        <v>144</v>
      </c>
      <c r="BE1119" s="188">
        <f>IF(N1119="základní",J1119,0)</f>
        <v>0</v>
      </c>
      <c r="BF1119" s="188">
        <f>IF(N1119="snížená",J1119,0)</f>
        <v>0</v>
      </c>
      <c r="BG1119" s="188">
        <f>IF(N1119="zákl. přenesená",J1119,0)</f>
        <v>0</v>
      </c>
      <c r="BH1119" s="188">
        <f>IF(N1119="sníž. přenesená",J1119,0)</f>
        <v>0</v>
      </c>
      <c r="BI1119" s="188">
        <f>IF(N1119="nulová",J1119,0)</f>
        <v>0</v>
      </c>
      <c r="BJ1119" s="20" t="s">
        <v>85</v>
      </c>
      <c r="BK1119" s="188">
        <f>ROUND(I1119*H1119,2)</f>
        <v>0</v>
      </c>
      <c r="BL1119" s="20" t="s">
        <v>296</v>
      </c>
      <c r="BM1119" s="187" t="s">
        <v>1129</v>
      </c>
    </row>
    <row r="1120" spans="1:65" s="2" customFormat="1">
      <c r="A1120" s="37"/>
      <c r="B1120" s="38"/>
      <c r="C1120" s="39"/>
      <c r="D1120" s="189" t="s">
        <v>154</v>
      </c>
      <c r="E1120" s="39"/>
      <c r="F1120" s="190" t="s">
        <v>1130</v>
      </c>
      <c r="G1120" s="39"/>
      <c r="H1120" s="39"/>
      <c r="I1120" s="191"/>
      <c r="J1120" s="39"/>
      <c r="K1120" s="39"/>
      <c r="L1120" s="42"/>
      <c r="M1120" s="192"/>
      <c r="N1120" s="193"/>
      <c r="O1120" s="67"/>
      <c r="P1120" s="67"/>
      <c r="Q1120" s="67"/>
      <c r="R1120" s="67"/>
      <c r="S1120" s="67"/>
      <c r="T1120" s="68"/>
      <c r="U1120" s="37"/>
      <c r="V1120" s="37"/>
      <c r="W1120" s="37"/>
      <c r="X1120" s="37"/>
      <c r="Y1120" s="37"/>
      <c r="Z1120" s="37"/>
      <c r="AA1120" s="37"/>
      <c r="AB1120" s="37"/>
      <c r="AC1120" s="37"/>
      <c r="AD1120" s="37"/>
      <c r="AE1120" s="37"/>
      <c r="AT1120" s="20" t="s">
        <v>154</v>
      </c>
      <c r="AU1120" s="20" t="s">
        <v>87</v>
      </c>
    </row>
    <row r="1121" spans="2:51" s="15" customFormat="1">
      <c r="B1121" s="217"/>
      <c r="C1121" s="218"/>
      <c r="D1121" s="196" t="s">
        <v>156</v>
      </c>
      <c r="E1121" s="219" t="s">
        <v>19</v>
      </c>
      <c r="F1121" s="220" t="s">
        <v>1077</v>
      </c>
      <c r="G1121" s="218"/>
      <c r="H1121" s="219" t="s">
        <v>19</v>
      </c>
      <c r="I1121" s="221"/>
      <c r="J1121" s="218"/>
      <c r="K1121" s="218"/>
      <c r="L1121" s="222"/>
      <c r="M1121" s="223"/>
      <c r="N1121" s="224"/>
      <c r="O1121" s="224"/>
      <c r="P1121" s="224"/>
      <c r="Q1121" s="224"/>
      <c r="R1121" s="224"/>
      <c r="S1121" s="224"/>
      <c r="T1121" s="225"/>
      <c r="AT1121" s="226" t="s">
        <v>156</v>
      </c>
      <c r="AU1121" s="226" t="s">
        <v>87</v>
      </c>
      <c r="AV1121" s="15" t="s">
        <v>85</v>
      </c>
      <c r="AW1121" s="15" t="s">
        <v>37</v>
      </c>
      <c r="AX1121" s="15" t="s">
        <v>77</v>
      </c>
      <c r="AY1121" s="226" t="s">
        <v>144</v>
      </c>
    </row>
    <row r="1122" spans="2:51" s="13" customFormat="1">
      <c r="B1122" s="194"/>
      <c r="C1122" s="195"/>
      <c r="D1122" s="196" t="s">
        <v>156</v>
      </c>
      <c r="E1122" s="197" t="s">
        <v>19</v>
      </c>
      <c r="F1122" s="198" t="s">
        <v>1131</v>
      </c>
      <c r="G1122" s="195"/>
      <c r="H1122" s="199">
        <v>0.8</v>
      </c>
      <c r="I1122" s="200"/>
      <c r="J1122" s="195"/>
      <c r="K1122" s="195"/>
      <c r="L1122" s="201"/>
      <c r="M1122" s="202"/>
      <c r="N1122" s="203"/>
      <c r="O1122" s="203"/>
      <c r="P1122" s="203"/>
      <c r="Q1122" s="203"/>
      <c r="R1122" s="203"/>
      <c r="S1122" s="203"/>
      <c r="T1122" s="204"/>
      <c r="AT1122" s="205" t="s">
        <v>156</v>
      </c>
      <c r="AU1122" s="205" t="s">
        <v>87</v>
      </c>
      <c r="AV1122" s="13" t="s">
        <v>87</v>
      </c>
      <c r="AW1122" s="13" t="s">
        <v>37</v>
      </c>
      <c r="AX1122" s="13" t="s">
        <v>77</v>
      </c>
      <c r="AY1122" s="205" t="s">
        <v>144</v>
      </c>
    </row>
    <row r="1123" spans="2:51" s="13" customFormat="1">
      <c r="B1123" s="194"/>
      <c r="C1123" s="195"/>
      <c r="D1123" s="196" t="s">
        <v>156</v>
      </c>
      <c r="E1123" s="197" t="s">
        <v>19</v>
      </c>
      <c r="F1123" s="198" t="s">
        <v>1132</v>
      </c>
      <c r="G1123" s="195"/>
      <c r="H1123" s="199">
        <v>0.8</v>
      </c>
      <c r="I1123" s="200"/>
      <c r="J1123" s="195"/>
      <c r="K1123" s="195"/>
      <c r="L1123" s="201"/>
      <c r="M1123" s="202"/>
      <c r="N1123" s="203"/>
      <c r="O1123" s="203"/>
      <c r="P1123" s="203"/>
      <c r="Q1123" s="203"/>
      <c r="R1123" s="203"/>
      <c r="S1123" s="203"/>
      <c r="T1123" s="204"/>
      <c r="AT1123" s="205" t="s">
        <v>156</v>
      </c>
      <c r="AU1123" s="205" t="s">
        <v>87</v>
      </c>
      <c r="AV1123" s="13" t="s">
        <v>87</v>
      </c>
      <c r="AW1123" s="13" t="s">
        <v>37</v>
      </c>
      <c r="AX1123" s="13" t="s">
        <v>77</v>
      </c>
      <c r="AY1123" s="205" t="s">
        <v>144</v>
      </c>
    </row>
    <row r="1124" spans="2:51" s="13" customFormat="1">
      <c r="B1124" s="194"/>
      <c r="C1124" s="195"/>
      <c r="D1124" s="196" t="s">
        <v>156</v>
      </c>
      <c r="E1124" s="197" t="s">
        <v>19</v>
      </c>
      <c r="F1124" s="198" t="s">
        <v>1133</v>
      </c>
      <c r="G1124" s="195"/>
      <c r="H1124" s="199">
        <v>0.8</v>
      </c>
      <c r="I1124" s="200"/>
      <c r="J1124" s="195"/>
      <c r="K1124" s="195"/>
      <c r="L1124" s="201"/>
      <c r="M1124" s="202"/>
      <c r="N1124" s="203"/>
      <c r="O1124" s="203"/>
      <c r="P1124" s="203"/>
      <c r="Q1124" s="203"/>
      <c r="R1124" s="203"/>
      <c r="S1124" s="203"/>
      <c r="T1124" s="204"/>
      <c r="AT1124" s="205" t="s">
        <v>156</v>
      </c>
      <c r="AU1124" s="205" t="s">
        <v>87</v>
      </c>
      <c r="AV1124" s="13" t="s">
        <v>87</v>
      </c>
      <c r="AW1124" s="13" t="s">
        <v>37</v>
      </c>
      <c r="AX1124" s="13" t="s">
        <v>77</v>
      </c>
      <c r="AY1124" s="205" t="s">
        <v>144</v>
      </c>
    </row>
    <row r="1125" spans="2:51" s="13" customFormat="1">
      <c r="B1125" s="194"/>
      <c r="C1125" s="195"/>
      <c r="D1125" s="196" t="s">
        <v>156</v>
      </c>
      <c r="E1125" s="197" t="s">
        <v>19</v>
      </c>
      <c r="F1125" s="198" t="s">
        <v>1134</v>
      </c>
      <c r="G1125" s="195"/>
      <c r="H1125" s="199">
        <v>0.8</v>
      </c>
      <c r="I1125" s="200"/>
      <c r="J1125" s="195"/>
      <c r="K1125" s="195"/>
      <c r="L1125" s="201"/>
      <c r="M1125" s="202"/>
      <c r="N1125" s="203"/>
      <c r="O1125" s="203"/>
      <c r="P1125" s="203"/>
      <c r="Q1125" s="203"/>
      <c r="R1125" s="203"/>
      <c r="S1125" s="203"/>
      <c r="T1125" s="204"/>
      <c r="AT1125" s="205" t="s">
        <v>156</v>
      </c>
      <c r="AU1125" s="205" t="s">
        <v>87</v>
      </c>
      <c r="AV1125" s="13" t="s">
        <v>87</v>
      </c>
      <c r="AW1125" s="13" t="s">
        <v>37</v>
      </c>
      <c r="AX1125" s="13" t="s">
        <v>77</v>
      </c>
      <c r="AY1125" s="205" t="s">
        <v>144</v>
      </c>
    </row>
    <row r="1126" spans="2:51" s="13" customFormat="1">
      <c r="B1126" s="194"/>
      <c r="C1126" s="195"/>
      <c r="D1126" s="196" t="s">
        <v>156</v>
      </c>
      <c r="E1126" s="197" t="s">
        <v>19</v>
      </c>
      <c r="F1126" s="198" t="s">
        <v>1135</v>
      </c>
      <c r="G1126" s="195"/>
      <c r="H1126" s="199">
        <v>0.8</v>
      </c>
      <c r="I1126" s="200"/>
      <c r="J1126" s="195"/>
      <c r="K1126" s="195"/>
      <c r="L1126" s="201"/>
      <c r="M1126" s="202"/>
      <c r="N1126" s="203"/>
      <c r="O1126" s="203"/>
      <c r="P1126" s="203"/>
      <c r="Q1126" s="203"/>
      <c r="R1126" s="203"/>
      <c r="S1126" s="203"/>
      <c r="T1126" s="204"/>
      <c r="AT1126" s="205" t="s">
        <v>156</v>
      </c>
      <c r="AU1126" s="205" t="s">
        <v>87</v>
      </c>
      <c r="AV1126" s="13" t="s">
        <v>87</v>
      </c>
      <c r="AW1126" s="13" t="s">
        <v>37</v>
      </c>
      <c r="AX1126" s="13" t="s">
        <v>77</v>
      </c>
      <c r="AY1126" s="205" t="s">
        <v>144</v>
      </c>
    </row>
    <row r="1127" spans="2:51" s="13" customFormat="1">
      <c r="B1127" s="194"/>
      <c r="C1127" s="195"/>
      <c r="D1127" s="196" t="s">
        <v>156</v>
      </c>
      <c r="E1127" s="197" t="s">
        <v>19</v>
      </c>
      <c r="F1127" s="198" t="s">
        <v>1136</v>
      </c>
      <c r="G1127" s="195"/>
      <c r="H1127" s="199">
        <v>0.8</v>
      </c>
      <c r="I1127" s="200"/>
      <c r="J1127" s="195"/>
      <c r="K1127" s="195"/>
      <c r="L1127" s="201"/>
      <c r="M1127" s="202"/>
      <c r="N1127" s="203"/>
      <c r="O1127" s="203"/>
      <c r="P1127" s="203"/>
      <c r="Q1127" s="203"/>
      <c r="R1127" s="203"/>
      <c r="S1127" s="203"/>
      <c r="T1127" s="204"/>
      <c r="AT1127" s="205" t="s">
        <v>156</v>
      </c>
      <c r="AU1127" s="205" t="s">
        <v>87</v>
      </c>
      <c r="AV1127" s="13" t="s">
        <v>87</v>
      </c>
      <c r="AW1127" s="13" t="s">
        <v>37</v>
      </c>
      <c r="AX1127" s="13" t="s">
        <v>77</v>
      </c>
      <c r="AY1127" s="205" t="s">
        <v>144</v>
      </c>
    </row>
    <row r="1128" spans="2:51" s="13" customFormat="1">
      <c r="B1128" s="194"/>
      <c r="C1128" s="195"/>
      <c r="D1128" s="196" t="s">
        <v>156</v>
      </c>
      <c r="E1128" s="197" t="s">
        <v>19</v>
      </c>
      <c r="F1128" s="198" t="s">
        <v>1137</v>
      </c>
      <c r="G1128" s="195"/>
      <c r="H1128" s="199">
        <v>0.8</v>
      </c>
      <c r="I1128" s="200"/>
      <c r="J1128" s="195"/>
      <c r="K1128" s="195"/>
      <c r="L1128" s="201"/>
      <c r="M1128" s="202"/>
      <c r="N1128" s="203"/>
      <c r="O1128" s="203"/>
      <c r="P1128" s="203"/>
      <c r="Q1128" s="203"/>
      <c r="R1128" s="203"/>
      <c r="S1128" s="203"/>
      <c r="T1128" s="204"/>
      <c r="AT1128" s="205" t="s">
        <v>156</v>
      </c>
      <c r="AU1128" s="205" t="s">
        <v>87</v>
      </c>
      <c r="AV1128" s="13" t="s">
        <v>87</v>
      </c>
      <c r="AW1128" s="13" t="s">
        <v>37</v>
      </c>
      <c r="AX1128" s="13" t="s">
        <v>77</v>
      </c>
      <c r="AY1128" s="205" t="s">
        <v>144</v>
      </c>
    </row>
    <row r="1129" spans="2:51" s="13" customFormat="1">
      <c r="B1129" s="194"/>
      <c r="C1129" s="195"/>
      <c r="D1129" s="196" t="s">
        <v>156</v>
      </c>
      <c r="E1129" s="197" t="s">
        <v>19</v>
      </c>
      <c r="F1129" s="198" t="s">
        <v>1138</v>
      </c>
      <c r="G1129" s="195"/>
      <c r="H1129" s="199">
        <v>0.8</v>
      </c>
      <c r="I1129" s="200"/>
      <c r="J1129" s="195"/>
      <c r="K1129" s="195"/>
      <c r="L1129" s="201"/>
      <c r="M1129" s="202"/>
      <c r="N1129" s="203"/>
      <c r="O1129" s="203"/>
      <c r="P1129" s="203"/>
      <c r="Q1129" s="203"/>
      <c r="R1129" s="203"/>
      <c r="S1129" s="203"/>
      <c r="T1129" s="204"/>
      <c r="AT1129" s="205" t="s">
        <v>156</v>
      </c>
      <c r="AU1129" s="205" t="s">
        <v>87</v>
      </c>
      <c r="AV1129" s="13" t="s">
        <v>87</v>
      </c>
      <c r="AW1129" s="13" t="s">
        <v>37</v>
      </c>
      <c r="AX1129" s="13" t="s">
        <v>77</v>
      </c>
      <c r="AY1129" s="205" t="s">
        <v>144</v>
      </c>
    </row>
    <row r="1130" spans="2:51" s="13" customFormat="1">
      <c r="B1130" s="194"/>
      <c r="C1130" s="195"/>
      <c r="D1130" s="196" t="s">
        <v>156</v>
      </c>
      <c r="E1130" s="197" t="s">
        <v>19</v>
      </c>
      <c r="F1130" s="198" t="s">
        <v>1139</v>
      </c>
      <c r="G1130" s="195"/>
      <c r="H1130" s="199">
        <v>0.8</v>
      </c>
      <c r="I1130" s="200"/>
      <c r="J1130" s="195"/>
      <c r="K1130" s="195"/>
      <c r="L1130" s="201"/>
      <c r="M1130" s="202"/>
      <c r="N1130" s="203"/>
      <c r="O1130" s="203"/>
      <c r="P1130" s="203"/>
      <c r="Q1130" s="203"/>
      <c r="R1130" s="203"/>
      <c r="S1130" s="203"/>
      <c r="T1130" s="204"/>
      <c r="AT1130" s="205" t="s">
        <v>156</v>
      </c>
      <c r="AU1130" s="205" t="s">
        <v>87</v>
      </c>
      <c r="AV1130" s="13" t="s">
        <v>87</v>
      </c>
      <c r="AW1130" s="13" t="s">
        <v>37</v>
      </c>
      <c r="AX1130" s="13" t="s">
        <v>77</v>
      </c>
      <c r="AY1130" s="205" t="s">
        <v>144</v>
      </c>
    </row>
    <row r="1131" spans="2:51" s="13" customFormat="1">
      <c r="B1131" s="194"/>
      <c r="C1131" s="195"/>
      <c r="D1131" s="196" t="s">
        <v>156</v>
      </c>
      <c r="E1131" s="197" t="s">
        <v>19</v>
      </c>
      <c r="F1131" s="198" t="s">
        <v>1140</v>
      </c>
      <c r="G1131" s="195"/>
      <c r="H1131" s="199">
        <v>0.8</v>
      </c>
      <c r="I1131" s="200"/>
      <c r="J1131" s="195"/>
      <c r="K1131" s="195"/>
      <c r="L1131" s="201"/>
      <c r="M1131" s="202"/>
      <c r="N1131" s="203"/>
      <c r="O1131" s="203"/>
      <c r="P1131" s="203"/>
      <c r="Q1131" s="203"/>
      <c r="R1131" s="203"/>
      <c r="S1131" s="203"/>
      <c r="T1131" s="204"/>
      <c r="AT1131" s="205" t="s">
        <v>156</v>
      </c>
      <c r="AU1131" s="205" t="s">
        <v>87</v>
      </c>
      <c r="AV1131" s="13" t="s">
        <v>87</v>
      </c>
      <c r="AW1131" s="13" t="s">
        <v>37</v>
      </c>
      <c r="AX1131" s="13" t="s">
        <v>77</v>
      </c>
      <c r="AY1131" s="205" t="s">
        <v>144</v>
      </c>
    </row>
    <row r="1132" spans="2:51" s="13" customFormat="1">
      <c r="B1132" s="194"/>
      <c r="C1132" s="195"/>
      <c r="D1132" s="196" t="s">
        <v>156</v>
      </c>
      <c r="E1132" s="197" t="s">
        <v>19</v>
      </c>
      <c r="F1132" s="198" t="s">
        <v>1141</v>
      </c>
      <c r="G1132" s="195"/>
      <c r="H1132" s="199">
        <v>0.8</v>
      </c>
      <c r="I1132" s="200"/>
      <c r="J1132" s="195"/>
      <c r="K1132" s="195"/>
      <c r="L1132" s="201"/>
      <c r="M1132" s="202"/>
      <c r="N1132" s="203"/>
      <c r="O1132" s="203"/>
      <c r="P1132" s="203"/>
      <c r="Q1132" s="203"/>
      <c r="R1132" s="203"/>
      <c r="S1132" s="203"/>
      <c r="T1132" s="204"/>
      <c r="AT1132" s="205" t="s">
        <v>156</v>
      </c>
      <c r="AU1132" s="205" t="s">
        <v>87</v>
      </c>
      <c r="AV1132" s="13" t="s">
        <v>87</v>
      </c>
      <c r="AW1132" s="13" t="s">
        <v>37</v>
      </c>
      <c r="AX1132" s="13" t="s">
        <v>77</v>
      </c>
      <c r="AY1132" s="205" t="s">
        <v>144</v>
      </c>
    </row>
    <row r="1133" spans="2:51" s="13" customFormat="1">
      <c r="B1133" s="194"/>
      <c r="C1133" s="195"/>
      <c r="D1133" s="196" t="s">
        <v>156</v>
      </c>
      <c r="E1133" s="197" t="s">
        <v>19</v>
      </c>
      <c r="F1133" s="198" t="s">
        <v>1142</v>
      </c>
      <c r="G1133" s="195"/>
      <c r="H1133" s="199">
        <v>0.8</v>
      </c>
      <c r="I1133" s="200"/>
      <c r="J1133" s="195"/>
      <c r="K1133" s="195"/>
      <c r="L1133" s="201"/>
      <c r="M1133" s="202"/>
      <c r="N1133" s="203"/>
      <c r="O1133" s="203"/>
      <c r="P1133" s="203"/>
      <c r="Q1133" s="203"/>
      <c r="R1133" s="203"/>
      <c r="S1133" s="203"/>
      <c r="T1133" s="204"/>
      <c r="AT1133" s="205" t="s">
        <v>156</v>
      </c>
      <c r="AU1133" s="205" t="s">
        <v>87</v>
      </c>
      <c r="AV1133" s="13" t="s">
        <v>87</v>
      </c>
      <c r="AW1133" s="13" t="s">
        <v>37</v>
      </c>
      <c r="AX1133" s="13" t="s">
        <v>77</v>
      </c>
      <c r="AY1133" s="205" t="s">
        <v>144</v>
      </c>
    </row>
    <row r="1134" spans="2:51" s="13" customFormat="1">
      <c r="B1134" s="194"/>
      <c r="C1134" s="195"/>
      <c r="D1134" s="196" t="s">
        <v>156</v>
      </c>
      <c r="E1134" s="197" t="s">
        <v>19</v>
      </c>
      <c r="F1134" s="198" t="s">
        <v>1143</v>
      </c>
      <c r="G1134" s="195"/>
      <c r="H1134" s="199">
        <v>0.8</v>
      </c>
      <c r="I1134" s="200"/>
      <c r="J1134" s="195"/>
      <c r="K1134" s="195"/>
      <c r="L1134" s="201"/>
      <c r="M1134" s="202"/>
      <c r="N1134" s="203"/>
      <c r="O1134" s="203"/>
      <c r="P1134" s="203"/>
      <c r="Q1134" s="203"/>
      <c r="R1134" s="203"/>
      <c r="S1134" s="203"/>
      <c r="T1134" s="204"/>
      <c r="AT1134" s="205" t="s">
        <v>156</v>
      </c>
      <c r="AU1134" s="205" t="s">
        <v>87</v>
      </c>
      <c r="AV1134" s="13" t="s">
        <v>87</v>
      </c>
      <c r="AW1134" s="13" t="s">
        <v>37</v>
      </c>
      <c r="AX1134" s="13" t="s">
        <v>77</v>
      </c>
      <c r="AY1134" s="205" t="s">
        <v>144</v>
      </c>
    </row>
    <row r="1135" spans="2:51" s="13" customFormat="1">
      <c r="B1135" s="194"/>
      <c r="C1135" s="195"/>
      <c r="D1135" s="196" t="s">
        <v>156</v>
      </c>
      <c r="E1135" s="197" t="s">
        <v>19</v>
      </c>
      <c r="F1135" s="198" t="s">
        <v>1144</v>
      </c>
      <c r="G1135" s="195"/>
      <c r="H1135" s="199">
        <v>0.8</v>
      </c>
      <c r="I1135" s="200"/>
      <c r="J1135" s="195"/>
      <c r="K1135" s="195"/>
      <c r="L1135" s="201"/>
      <c r="M1135" s="202"/>
      <c r="N1135" s="203"/>
      <c r="O1135" s="203"/>
      <c r="P1135" s="203"/>
      <c r="Q1135" s="203"/>
      <c r="R1135" s="203"/>
      <c r="S1135" s="203"/>
      <c r="T1135" s="204"/>
      <c r="AT1135" s="205" t="s">
        <v>156</v>
      </c>
      <c r="AU1135" s="205" t="s">
        <v>87</v>
      </c>
      <c r="AV1135" s="13" t="s">
        <v>87</v>
      </c>
      <c r="AW1135" s="13" t="s">
        <v>37</v>
      </c>
      <c r="AX1135" s="13" t="s">
        <v>77</v>
      </c>
      <c r="AY1135" s="205" t="s">
        <v>144</v>
      </c>
    </row>
    <row r="1136" spans="2:51" s="14" customFormat="1">
      <c r="B1136" s="206"/>
      <c r="C1136" s="207"/>
      <c r="D1136" s="196" t="s">
        <v>156</v>
      </c>
      <c r="E1136" s="208" t="s">
        <v>19</v>
      </c>
      <c r="F1136" s="209" t="s">
        <v>158</v>
      </c>
      <c r="G1136" s="207"/>
      <c r="H1136" s="210">
        <v>11.200000000000001</v>
      </c>
      <c r="I1136" s="211"/>
      <c r="J1136" s="207"/>
      <c r="K1136" s="207"/>
      <c r="L1136" s="212"/>
      <c r="M1136" s="213"/>
      <c r="N1136" s="214"/>
      <c r="O1136" s="214"/>
      <c r="P1136" s="214"/>
      <c r="Q1136" s="214"/>
      <c r="R1136" s="214"/>
      <c r="S1136" s="214"/>
      <c r="T1136" s="215"/>
      <c r="AT1136" s="216" t="s">
        <v>156</v>
      </c>
      <c r="AU1136" s="216" t="s">
        <v>87</v>
      </c>
      <c r="AV1136" s="14" t="s">
        <v>152</v>
      </c>
      <c r="AW1136" s="14" t="s">
        <v>37</v>
      </c>
      <c r="AX1136" s="14" t="s">
        <v>85</v>
      </c>
      <c r="AY1136" s="216" t="s">
        <v>144</v>
      </c>
    </row>
    <row r="1137" spans="1:65" s="2" customFormat="1" ht="24.2" customHeight="1">
      <c r="A1137" s="37"/>
      <c r="B1137" s="38"/>
      <c r="C1137" s="241" t="s">
        <v>1145</v>
      </c>
      <c r="D1137" s="241" t="s">
        <v>769</v>
      </c>
      <c r="E1137" s="242" t="s">
        <v>1146</v>
      </c>
      <c r="F1137" s="243" t="s">
        <v>1147</v>
      </c>
      <c r="G1137" s="244" t="s">
        <v>252</v>
      </c>
      <c r="H1137" s="245">
        <v>12.88</v>
      </c>
      <c r="I1137" s="246"/>
      <c r="J1137" s="247">
        <f>ROUND(I1137*H1137,2)</f>
        <v>0</v>
      </c>
      <c r="K1137" s="243" t="s">
        <v>151</v>
      </c>
      <c r="L1137" s="248"/>
      <c r="M1137" s="249" t="s">
        <v>19</v>
      </c>
      <c r="N1137" s="250" t="s">
        <v>48</v>
      </c>
      <c r="O1137" s="67"/>
      <c r="P1137" s="185">
        <f>O1137*H1137</f>
        <v>0</v>
      </c>
      <c r="Q1137" s="185">
        <v>2.1000000000000001E-4</v>
      </c>
      <c r="R1137" s="185">
        <f>Q1137*H1137</f>
        <v>2.7048000000000003E-3</v>
      </c>
      <c r="S1137" s="185">
        <v>0</v>
      </c>
      <c r="T1137" s="186">
        <f>S1137*H1137</f>
        <v>0</v>
      </c>
      <c r="U1137" s="37"/>
      <c r="V1137" s="37"/>
      <c r="W1137" s="37"/>
      <c r="X1137" s="37"/>
      <c r="Y1137" s="37"/>
      <c r="Z1137" s="37"/>
      <c r="AA1137" s="37"/>
      <c r="AB1137" s="37"/>
      <c r="AC1137" s="37"/>
      <c r="AD1137" s="37"/>
      <c r="AE1137" s="37"/>
      <c r="AR1137" s="187" t="s">
        <v>464</v>
      </c>
      <c r="AT1137" s="187" t="s">
        <v>769</v>
      </c>
      <c r="AU1137" s="187" t="s">
        <v>87</v>
      </c>
      <c r="AY1137" s="20" t="s">
        <v>144</v>
      </c>
      <c r="BE1137" s="188">
        <f>IF(N1137="základní",J1137,0)</f>
        <v>0</v>
      </c>
      <c r="BF1137" s="188">
        <f>IF(N1137="snížená",J1137,0)</f>
        <v>0</v>
      </c>
      <c r="BG1137" s="188">
        <f>IF(N1137="zákl. přenesená",J1137,0)</f>
        <v>0</v>
      </c>
      <c r="BH1137" s="188">
        <f>IF(N1137="sníž. přenesená",J1137,0)</f>
        <v>0</v>
      </c>
      <c r="BI1137" s="188">
        <f>IF(N1137="nulová",J1137,0)</f>
        <v>0</v>
      </c>
      <c r="BJ1137" s="20" t="s">
        <v>85</v>
      </c>
      <c r="BK1137" s="188">
        <f>ROUND(I1137*H1137,2)</f>
        <v>0</v>
      </c>
      <c r="BL1137" s="20" t="s">
        <v>296</v>
      </c>
      <c r="BM1137" s="187" t="s">
        <v>1148</v>
      </c>
    </row>
    <row r="1138" spans="1:65" s="13" customFormat="1">
      <c r="B1138" s="194"/>
      <c r="C1138" s="195"/>
      <c r="D1138" s="196" t="s">
        <v>156</v>
      </c>
      <c r="E1138" s="197" t="s">
        <v>19</v>
      </c>
      <c r="F1138" s="198" t="s">
        <v>1149</v>
      </c>
      <c r="G1138" s="195"/>
      <c r="H1138" s="199">
        <v>12.88</v>
      </c>
      <c r="I1138" s="200"/>
      <c r="J1138" s="195"/>
      <c r="K1138" s="195"/>
      <c r="L1138" s="201"/>
      <c r="M1138" s="202"/>
      <c r="N1138" s="203"/>
      <c r="O1138" s="203"/>
      <c r="P1138" s="203"/>
      <c r="Q1138" s="203"/>
      <c r="R1138" s="203"/>
      <c r="S1138" s="203"/>
      <c r="T1138" s="204"/>
      <c r="AT1138" s="205" t="s">
        <v>156</v>
      </c>
      <c r="AU1138" s="205" t="s">
        <v>87</v>
      </c>
      <c r="AV1138" s="13" t="s">
        <v>87</v>
      </c>
      <c r="AW1138" s="13" t="s">
        <v>37</v>
      </c>
      <c r="AX1138" s="13" t="s">
        <v>77</v>
      </c>
      <c r="AY1138" s="205" t="s">
        <v>144</v>
      </c>
    </row>
    <row r="1139" spans="1:65" s="14" customFormat="1">
      <c r="B1139" s="206"/>
      <c r="C1139" s="207"/>
      <c r="D1139" s="196" t="s">
        <v>156</v>
      </c>
      <c r="E1139" s="208" t="s">
        <v>19</v>
      </c>
      <c r="F1139" s="209" t="s">
        <v>158</v>
      </c>
      <c r="G1139" s="207"/>
      <c r="H1139" s="210">
        <v>12.88</v>
      </c>
      <c r="I1139" s="211"/>
      <c r="J1139" s="207"/>
      <c r="K1139" s="207"/>
      <c r="L1139" s="212"/>
      <c r="M1139" s="213"/>
      <c r="N1139" s="214"/>
      <c r="O1139" s="214"/>
      <c r="P1139" s="214"/>
      <c r="Q1139" s="214"/>
      <c r="R1139" s="214"/>
      <c r="S1139" s="214"/>
      <c r="T1139" s="215"/>
      <c r="AT1139" s="216" t="s">
        <v>156</v>
      </c>
      <c r="AU1139" s="216" t="s">
        <v>87</v>
      </c>
      <c r="AV1139" s="14" t="s">
        <v>152</v>
      </c>
      <c r="AW1139" s="14" t="s">
        <v>37</v>
      </c>
      <c r="AX1139" s="14" t="s">
        <v>85</v>
      </c>
      <c r="AY1139" s="216" t="s">
        <v>144</v>
      </c>
    </row>
    <row r="1140" spans="1:65" s="2" customFormat="1" ht="24.2" customHeight="1">
      <c r="A1140" s="37"/>
      <c r="B1140" s="38"/>
      <c r="C1140" s="176" t="s">
        <v>1150</v>
      </c>
      <c r="D1140" s="176" t="s">
        <v>147</v>
      </c>
      <c r="E1140" s="177" t="s">
        <v>1151</v>
      </c>
      <c r="F1140" s="178" t="s">
        <v>1152</v>
      </c>
      <c r="G1140" s="179" t="s">
        <v>172</v>
      </c>
      <c r="H1140" s="180">
        <v>158.78</v>
      </c>
      <c r="I1140" s="181"/>
      <c r="J1140" s="182">
        <f>ROUND(I1140*H1140,2)</f>
        <v>0</v>
      </c>
      <c r="K1140" s="178" t="s">
        <v>151</v>
      </c>
      <c r="L1140" s="42"/>
      <c r="M1140" s="183" t="s">
        <v>19</v>
      </c>
      <c r="N1140" s="184" t="s">
        <v>48</v>
      </c>
      <c r="O1140" s="67"/>
      <c r="P1140" s="185">
        <f>O1140*H1140</f>
        <v>0</v>
      </c>
      <c r="Q1140" s="185">
        <v>0</v>
      </c>
      <c r="R1140" s="185">
        <f>Q1140*H1140</f>
        <v>0</v>
      </c>
      <c r="S1140" s="185">
        <v>0</v>
      </c>
      <c r="T1140" s="186">
        <f>S1140*H1140</f>
        <v>0</v>
      </c>
      <c r="U1140" s="37"/>
      <c r="V1140" s="37"/>
      <c r="W1140" s="37"/>
      <c r="X1140" s="37"/>
      <c r="Y1140" s="37"/>
      <c r="Z1140" s="37"/>
      <c r="AA1140" s="37"/>
      <c r="AB1140" s="37"/>
      <c r="AC1140" s="37"/>
      <c r="AD1140" s="37"/>
      <c r="AE1140" s="37"/>
      <c r="AR1140" s="187" t="s">
        <v>296</v>
      </c>
      <c r="AT1140" s="187" t="s">
        <v>147</v>
      </c>
      <c r="AU1140" s="187" t="s">
        <v>87</v>
      </c>
      <c r="AY1140" s="20" t="s">
        <v>144</v>
      </c>
      <c r="BE1140" s="188">
        <f>IF(N1140="základní",J1140,0)</f>
        <v>0</v>
      </c>
      <c r="BF1140" s="188">
        <f>IF(N1140="snížená",J1140,0)</f>
        <v>0</v>
      </c>
      <c r="BG1140" s="188">
        <f>IF(N1140="zákl. přenesená",J1140,0)</f>
        <v>0</v>
      </c>
      <c r="BH1140" s="188">
        <f>IF(N1140="sníž. přenesená",J1140,0)</f>
        <v>0</v>
      </c>
      <c r="BI1140" s="188">
        <f>IF(N1140="nulová",J1140,0)</f>
        <v>0</v>
      </c>
      <c r="BJ1140" s="20" t="s">
        <v>85</v>
      </c>
      <c r="BK1140" s="188">
        <f>ROUND(I1140*H1140,2)</f>
        <v>0</v>
      </c>
      <c r="BL1140" s="20" t="s">
        <v>296</v>
      </c>
      <c r="BM1140" s="187" t="s">
        <v>1153</v>
      </c>
    </row>
    <row r="1141" spans="1:65" s="2" customFormat="1">
      <c r="A1141" s="37"/>
      <c r="B1141" s="38"/>
      <c r="C1141" s="39"/>
      <c r="D1141" s="189" t="s">
        <v>154</v>
      </c>
      <c r="E1141" s="39"/>
      <c r="F1141" s="190" t="s">
        <v>1154</v>
      </c>
      <c r="G1141" s="39"/>
      <c r="H1141" s="39"/>
      <c r="I1141" s="191"/>
      <c r="J1141" s="39"/>
      <c r="K1141" s="39"/>
      <c r="L1141" s="42"/>
      <c r="M1141" s="192"/>
      <c r="N1141" s="193"/>
      <c r="O1141" s="67"/>
      <c r="P1141" s="67"/>
      <c r="Q1141" s="67"/>
      <c r="R1141" s="67"/>
      <c r="S1141" s="67"/>
      <c r="T1141" s="68"/>
      <c r="U1141" s="37"/>
      <c r="V1141" s="37"/>
      <c r="W1141" s="37"/>
      <c r="X1141" s="37"/>
      <c r="Y1141" s="37"/>
      <c r="Z1141" s="37"/>
      <c r="AA1141" s="37"/>
      <c r="AB1141" s="37"/>
      <c r="AC1141" s="37"/>
      <c r="AD1141" s="37"/>
      <c r="AE1141" s="37"/>
      <c r="AT1141" s="20" t="s">
        <v>154</v>
      </c>
      <c r="AU1141" s="20" t="s">
        <v>87</v>
      </c>
    </row>
    <row r="1142" spans="1:65" s="15" customFormat="1">
      <c r="B1142" s="217"/>
      <c r="C1142" s="218"/>
      <c r="D1142" s="196" t="s">
        <v>156</v>
      </c>
      <c r="E1142" s="219" t="s">
        <v>19</v>
      </c>
      <c r="F1142" s="220" t="s">
        <v>1077</v>
      </c>
      <c r="G1142" s="218"/>
      <c r="H1142" s="219" t="s">
        <v>19</v>
      </c>
      <c r="I1142" s="221"/>
      <c r="J1142" s="218"/>
      <c r="K1142" s="218"/>
      <c r="L1142" s="222"/>
      <c r="M1142" s="223"/>
      <c r="N1142" s="224"/>
      <c r="O1142" s="224"/>
      <c r="P1142" s="224"/>
      <c r="Q1142" s="224"/>
      <c r="R1142" s="224"/>
      <c r="S1142" s="224"/>
      <c r="T1142" s="225"/>
      <c r="AT1142" s="226" t="s">
        <v>156</v>
      </c>
      <c r="AU1142" s="226" t="s">
        <v>87</v>
      </c>
      <c r="AV1142" s="15" t="s">
        <v>85</v>
      </c>
      <c r="AW1142" s="15" t="s">
        <v>37</v>
      </c>
      <c r="AX1142" s="15" t="s">
        <v>77</v>
      </c>
      <c r="AY1142" s="226" t="s">
        <v>144</v>
      </c>
    </row>
    <row r="1143" spans="1:65" s="13" customFormat="1">
      <c r="B1143" s="194"/>
      <c r="C1143" s="195"/>
      <c r="D1143" s="196" t="s">
        <v>156</v>
      </c>
      <c r="E1143" s="197" t="s">
        <v>19</v>
      </c>
      <c r="F1143" s="198" t="s">
        <v>693</v>
      </c>
      <c r="G1143" s="195"/>
      <c r="H1143" s="199">
        <v>12.1</v>
      </c>
      <c r="I1143" s="200"/>
      <c r="J1143" s="195"/>
      <c r="K1143" s="195"/>
      <c r="L1143" s="201"/>
      <c r="M1143" s="202"/>
      <c r="N1143" s="203"/>
      <c r="O1143" s="203"/>
      <c r="P1143" s="203"/>
      <c r="Q1143" s="203"/>
      <c r="R1143" s="203"/>
      <c r="S1143" s="203"/>
      <c r="T1143" s="204"/>
      <c r="AT1143" s="205" t="s">
        <v>156</v>
      </c>
      <c r="AU1143" s="205" t="s">
        <v>87</v>
      </c>
      <c r="AV1143" s="13" t="s">
        <v>87</v>
      </c>
      <c r="AW1143" s="13" t="s">
        <v>37</v>
      </c>
      <c r="AX1143" s="13" t="s">
        <v>77</v>
      </c>
      <c r="AY1143" s="205" t="s">
        <v>144</v>
      </c>
    </row>
    <row r="1144" spans="1:65" s="13" customFormat="1">
      <c r="B1144" s="194"/>
      <c r="C1144" s="195"/>
      <c r="D1144" s="196" t="s">
        <v>156</v>
      </c>
      <c r="E1144" s="197" t="s">
        <v>19</v>
      </c>
      <c r="F1144" s="198" t="s">
        <v>696</v>
      </c>
      <c r="G1144" s="195"/>
      <c r="H1144" s="199">
        <v>12.14</v>
      </c>
      <c r="I1144" s="200"/>
      <c r="J1144" s="195"/>
      <c r="K1144" s="195"/>
      <c r="L1144" s="201"/>
      <c r="M1144" s="202"/>
      <c r="N1144" s="203"/>
      <c r="O1144" s="203"/>
      <c r="P1144" s="203"/>
      <c r="Q1144" s="203"/>
      <c r="R1144" s="203"/>
      <c r="S1144" s="203"/>
      <c r="T1144" s="204"/>
      <c r="AT1144" s="205" t="s">
        <v>156</v>
      </c>
      <c r="AU1144" s="205" t="s">
        <v>87</v>
      </c>
      <c r="AV1144" s="13" t="s">
        <v>87</v>
      </c>
      <c r="AW1144" s="13" t="s">
        <v>37</v>
      </c>
      <c r="AX1144" s="13" t="s">
        <v>77</v>
      </c>
      <c r="AY1144" s="205" t="s">
        <v>144</v>
      </c>
    </row>
    <row r="1145" spans="1:65" s="13" customFormat="1">
      <c r="B1145" s="194"/>
      <c r="C1145" s="195"/>
      <c r="D1145" s="196" t="s">
        <v>156</v>
      </c>
      <c r="E1145" s="197" t="s">
        <v>19</v>
      </c>
      <c r="F1145" s="198" t="s">
        <v>699</v>
      </c>
      <c r="G1145" s="195"/>
      <c r="H1145" s="199">
        <v>12.1</v>
      </c>
      <c r="I1145" s="200"/>
      <c r="J1145" s="195"/>
      <c r="K1145" s="195"/>
      <c r="L1145" s="201"/>
      <c r="M1145" s="202"/>
      <c r="N1145" s="203"/>
      <c r="O1145" s="203"/>
      <c r="P1145" s="203"/>
      <c r="Q1145" s="203"/>
      <c r="R1145" s="203"/>
      <c r="S1145" s="203"/>
      <c r="T1145" s="204"/>
      <c r="AT1145" s="205" t="s">
        <v>156</v>
      </c>
      <c r="AU1145" s="205" t="s">
        <v>87</v>
      </c>
      <c r="AV1145" s="13" t="s">
        <v>87</v>
      </c>
      <c r="AW1145" s="13" t="s">
        <v>37</v>
      </c>
      <c r="AX1145" s="13" t="s">
        <v>77</v>
      </c>
      <c r="AY1145" s="205" t="s">
        <v>144</v>
      </c>
    </row>
    <row r="1146" spans="1:65" s="13" customFormat="1">
      <c r="B1146" s="194"/>
      <c r="C1146" s="195"/>
      <c r="D1146" s="196" t="s">
        <v>156</v>
      </c>
      <c r="E1146" s="197" t="s">
        <v>19</v>
      </c>
      <c r="F1146" s="198" t="s">
        <v>702</v>
      </c>
      <c r="G1146" s="195"/>
      <c r="H1146" s="199">
        <v>12.09</v>
      </c>
      <c r="I1146" s="200"/>
      <c r="J1146" s="195"/>
      <c r="K1146" s="195"/>
      <c r="L1146" s="201"/>
      <c r="M1146" s="202"/>
      <c r="N1146" s="203"/>
      <c r="O1146" s="203"/>
      <c r="P1146" s="203"/>
      <c r="Q1146" s="203"/>
      <c r="R1146" s="203"/>
      <c r="S1146" s="203"/>
      <c r="T1146" s="204"/>
      <c r="AT1146" s="205" t="s">
        <v>156</v>
      </c>
      <c r="AU1146" s="205" t="s">
        <v>87</v>
      </c>
      <c r="AV1146" s="13" t="s">
        <v>87</v>
      </c>
      <c r="AW1146" s="13" t="s">
        <v>37</v>
      </c>
      <c r="AX1146" s="13" t="s">
        <v>77</v>
      </c>
      <c r="AY1146" s="205" t="s">
        <v>144</v>
      </c>
    </row>
    <row r="1147" spans="1:65" s="13" customFormat="1">
      <c r="B1147" s="194"/>
      <c r="C1147" s="195"/>
      <c r="D1147" s="196" t="s">
        <v>156</v>
      </c>
      <c r="E1147" s="197" t="s">
        <v>19</v>
      </c>
      <c r="F1147" s="198" t="s">
        <v>705</v>
      </c>
      <c r="G1147" s="195"/>
      <c r="H1147" s="199">
        <v>12.12</v>
      </c>
      <c r="I1147" s="200"/>
      <c r="J1147" s="195"/>
      <c r="K1147" s="195"/>
      <c r="L1147" s="201"/>
      <c r="M1147" s="202"/>
      <c r="N1147" s="203"/>
      <c r="O1147" s="203"/>
      <c r="P1147" s="203"/>
      <c r="Q1147" s="203"/>
      <c r="R1147" s="203"/>
      <c r="S1147" s="203"/>
      <c r="T1147" s="204"/>
      <c r="AT1147" s="205" t="s">
        <v>156</v>
      </c>
      <c r="AU1147" s="205" t="s">
        <v>87</v>
      </c>
      <c r="AV1147" s="13" t="s">
        <v>87</v>
      </c>
      <c r="AW1147" s="13" t="s">
        <v>37</v>
      </c>
      <c r="AX1147" s="13" t="s">
        <v>77</v>
      </c>
      <c r="AY1147" s="205" t="s">
        <v>144</v>
      </c>
    </row>
    <row r="1148" spans="1:65" s="13" customFormat="1">
      <c r="B1148" s="194"/>
      <c r="C1148" s="195"/>
      <c r="D1148" s="196" t="s">
        <v>156</v>
      </c>
      <c r="E1148" s="197" t="s">
        <v>19</v>
      </c>
      <c r="F1148" s="198" t="s">
        <v>708</v>
      </c>
      <c r="G1148" s="195"/>
      <c r="H1148" s="199">
        <v>12.18</v>
      </c>
      <c r="I1148" s="200"/>
      <c r="J1148" s="195"/>
      <c r="K1148" s="195"/>
      <c r="L1148" s="201"/>
      <c r="M1148" s="202"/>
      <c r="N1148" s="203"/>
      <c r="O1148" s="203"/>
      <c r="P1148" s="203"/>
      <c r="Q1148" s="203"/>
      <c r="R1148" s="203"/>
      <c r="S1148" s="203"/>
      <c r="T1148" s="204"/>
      <c r="AT1148" s="205" t="s">
        <v>156</v>
      </c>
      <c r="AU1148" s="205" t="s">
        <v>87</v>
      </c>
      <c r="AV1148" s="13" t="s">
        <v>87</v>
      </c>
      <c r="AW1148" s="13" t="s">
        <v>37</v>
      </c>
      <c r="AX1148" s="13" t="s">
        <v>77</v>
      </c>
      <c r="AY1148" s="205" t="s">
        <v>144</v>
      </c>
    </row>
    <row r="1149" spans="1:65" s="13" customFormat="1">
      <c r="B1149" s="194"/>
      <c r="C1149" s="195"/>
      <c r="D1149" s="196" t="s">
        <v>156</v>
      </c>
      <c r="E1149" s="197" t="s">
        <v>19</v>
      </c>
      <c r="F1149" s="198" t="s">
        <v>711</v>
      </c>
      <c r="G1149" s="195"/>
      <c r="H1149" s="199">
        <v>12.05</v>
      </c>
      <c r="I1149" s="200"/>
      <c r="J1149" s="195"/>
      <c r="K1149" s="195"/>
      <c r="L1149" s="201"/>
      <c r="M1149" s="202"/>
      <c r="N1149" s="203"/>
      <c r="O1149" s="203"/>
      <c r="P1149" s="203"/>
      <c r="Q1149" s="203"/>
      <c r="R1149" s="203"/>
      <c r="S1149" s="203"/>
      <c r="T1149" s="204"/>
      <c r="AT1149" s="205" t="s">
        <v>156</v>
      </c>
      <c r="AU1149" s="205" t="s">
        <v>87</v>
      </c>
      <c r="AV1149" s="13" t="s">
        <v>87</v>
      </c>
      <c r="AW1149" s="13" t="s">
        <v>37</v>
      </c>
      <c r="AX1149" s="13" t="s">
        <v>77</v>
      </c>
      <c r="AY1149" s="205" t="s">
        <v>144</v>
      </c>
    </row>
    <row r="1150" spans="1:65" s="13" customFormat="1">
      <c r="B1150" s="194"/>
      <c r="C1150" s="195"/>
      <c r="D1150" s="196" t="s">
        <v>156</v>
      </c>
      <c r="E1150" s="197" t="s">
        <v>19</v>
      </c>
      <c r="F1150" s="198" t="s">
        <v>714</v>
      </c>
      <c r="G1150" s="195"/>
      <c r="H1150" s="199">
        <v>12.05</v>
      </c>
      <c r="I1150" s="200"/>
      <c r="J1150" s="195"/>
      <c r="K1150" s="195"/>
      <c r="L1150" s="201"/>
      <c r="M1150" s="202"/>
      <c r="N1150" s="203"/>
      <c r="O1150" s="203"/>
      <c r="P1150" s="203"/>
      <c r="Q1150" s="203"/>
      <c r="R1150" s="203"/>
      <c r="S1150" s="203"/>
      <c r="T1150" s="204"/>
      <c r="AT1150" s="205" t="s">
        <v>156</v>
      </c>
      <c r="AU1150" s="205" t="s">
        <v>87</v>
      </c>
      <c r="AV1150" s="13" t="s">
        <v>87</v>
      </c>
      <c r="AW1150" s="13" t="s">
        <v>37</v>
      </c>
      <c r="AX1150" s="13" t="s">
        <v>77</v>
      </c>
      <c r="AY1150" s="205" t="s">
        <v>144</v>
      </c>
    </row>
    <row r="1151" spans="1:65" s="13" customFormat="1">
      <c r="B1151" s="194"/>
      <c r="C1151" s="195"/>
      <c r="D1151" s="196" t="s">
        <v>156</v>
      </c>
      <c r="E1151" s="197" t="s">
        <v>19</v>
      </c>
      <c r="F1151" s="198" t="s">
        <v>717</v>
      </c>
      <c r="G1151" s="195"/>
      <c r="H1151" s="199">
        <v>12.1</v>
      </c>
      <c r="I1151" s="200"/>
      <c r="J1151" s="195"/>
      <c r="K1151" s="195"/>
      <c r="L1151" s="201"/>
      <c r="M1151" s="202"/>
      <c r="N1151" s="203"/>
      <c r="O1151" s="203"/>
      <c r="P1151" s="203"/>
      <c r="Q1151" s="203"/>
      <c r="R1151" s="203"/>
      <c r="S1151" s="203"/>
      <c r="T1151" s="204"/>
      <c r="AT1151" s="205" t="s">
        <v>156</v>
      </c>
      <c r="AU1151" s="205" t="s">
        <v>87</v>
      </c>
      <c r="AV1151" s="13" t="s">
        <v>87</v>
      </c>
      <c r="AW1151" s="13" t="s">
        <v>37</v>
      </c>
      <c r="AX1151" s="13" t="s">
        <v>77</v>
      </c>
      <c r="AY1151" s="205" t="s">
        <v>144</v>
      </c>
    </row>
    <row r="1152" spans="1:65" s="13" customFormat="1">
      <c r="B1152" s="194"/>
      <c r="C1152" s="195"/>
      <c r="D1152" s="196" t="s">
        <v>156</v>
      </c>
      <c r="E1152" s="197" t="s">
        <v>19</v>
      </c>
      <c r="F1152" s="198" t="s">
        <v>720</v>
      </c>
      <c r="G1152" s="195"/>
      <c r="H1152" s="199">
        <v>12.07</v>
      </c>
      <c r="I1152" s="200"/>
      <c r="J1152" s="195"/>
      <c r="K1152" s="195"/>
      <c r="L1152" s="201"/>
      <c r="M1152" s="202"/>
      <c r="N1152" s="203"/>
      <c r="O1152" s="203"/>
      <c r="P1152" s="203"/>
      <c r="Q1152" s="203"/>
      <c r="R1152" s="203"/>
      <c r="S1152" s="203"/>
      <c r="T1152" s="204"/>
      <c r="AT1152" s="205" t="s">
        <v>156</v>
      </c>
      <c r="AU1152" s="205" t="s">
        <v>87</v>
      </c>
      <c r="AV1152" s="13" t="s">
        <v>87</v>
      </c>
      <c r="AW1152" s="13" t="s">
        <v>37</v>
      </c>
      <c r="AX1152" s="13" t="s">
        <v>77</v>
      </c>
      <c r="AY1152" s="205" t="s">
        <v>144</v>
      </c>
    </row>
    <row r="1153" spans="1:65" s="13" customFormat="1">
      <c r="B1153" s="194"/>
      <c r="C1153" s="195"/>
      <c r="D1153" s="196" t="s">
        <v>156</v>
      </c>
      <c r="E1153" s="197" t="s">
        <v>19</v>
      </c>
      <c r="F1153" s="198" t="s">
        <v>723</v>
      </c>
      <c r="G1153" s="195"/>
      <c r="H1153" s="199">
        <v>9.07</v>
      </c>
      <c r="I1153" s="200"/>
      <c r="J1153" s="195"/>
      <c r="K1153" s="195"/>
      <c r="L1153" s="201"/>
      <c r="M1153" s="202"/>
      <c r="N1153" s="203"/>
      <c r="O1153" s="203"/>
      <c r="P1153" s="203"/>
      <c r="Q1153" s="203"/>
      <c r="R1153" s="203"/>
      <c r="S1153" s="203"/>
      <c r="T1153" s="204"/>
      <c r="AT1153" s="205" t="s">
        <v>156</v>
      </c>
      <c r="AU1153" s="205" t="s">
        <v>87</v>
      </c>
      <c r="AV1153" s="13" t="s">
        <v>87</v>
      </c>
      <c r="AW1153" s="13" t="s">
        <v>37</v>
      </c>
      <c r="AX1153" s="13" t="s">
        <v>77</v>
      </c>
      <c r="AY1153" s="205" t="s">
        <v>144</v>
      </c>
    </row>
    <row r="1154" spans="1:65" s="13" customFormat="1">
      <c r="B1154" s="194"/>
      <c r="C1154" s="195"/>
      <c r="D1154" s="196" t="s">
        <v>156</v>
      </c>
      <c r="E1154" s="197" t="s">
        <v>19</v>
      </c>
      <c r="F1154" s="198" t="s">
        <v>726</v>
      </c>
      <c r="G1154" s="195"/>
      <c r="H1154" s="199">
        <v>12.18</v>
      </c>
      <c r="I1154" s="200"/>
      <c r="J1154" s="195"/>
      <c r="K1154" s="195"/>
      <c r="L1154" s="201"/>
      <c r="M1154" s="202"/>
      <c r="N1154" s="203"/>
      <c r="O1154" s="203"/>
      <c r="P1154" s="203"/>
      <c r="Q1154" s="203"/>
      <c r="R1154" s="203"/>
      <c r="S1154" s="203"/>
      <c r="T1154" s="204"/>
      <c r="AT1154" s="205" t="s">
        <v>156</v>
      </c>
      <c r="AU1154" s="205" t="s">
        <v>87</v>
      </c>
      <c r="AV1154" s="13" t="s">
        <v>87</v>
      </c>
      <c r="AW1154" s="13" t="s">
        <v>37</v>
      </c>
      <c r="AX1154" s="13" t="s">
        <v>77</v>
      </c>
      <c r="AY1154" s="205" t="s">
        <v>144</v>
      </c>
    </row>
    <row r="1155" spans="1:65" s="13" customFormat="1">
      <c r="B1155" s="194"/>
      <c r="C1155" s="195"/>
      <c r="D1155" s="196" t="s">
        <v>156</v>
      </c>
      <c r="E1155" s="197" t="s">
        <v>19</v>
      </c>
      <c r="F1155" s="198" t="s">
        <v>729</v>
      </c>
      <c r="G1155" s="195"/>
      <c r="H1155" s="199">
        <v>8.0500000000000007</v>
      </c>
      <c r="I1155" s="200"/>
      <c r="J1155" s="195"/>
      <c r="K1155" s="195"/>
      <c r="L1155" s="201"/>
      <c r="M1155" s="202"/>
      <c r="N1155" s="203"/>
      <c r="O1155" s="203"/>
      <c r="P1155" s="203"/>
      <c r="Q1155" s="203"/>
      <c r="R1155" s="203"/>
      <c r="S1155" s="203"/>
      <c r="T1155" s="204"/>
      <c r="AT1155" s="205" t="s">
        <v>156</v>
      </c>
      <c r="AU1155" s="205" t="s">
        <v>87</v>
      </c>
      <c r="AV1155" s="13" t="s">
        <v>87</v>
      </c>
      <c r="AW1155" s="13" t="s">
        <v>37</v>
      </c>
      <c r="AX1155" s="13" t="s">
        <v>77</v>
      </c>
      <c r="AY1155" s="205" t="s">
        <v>144</v>
      </c>
    </row>
    <row r="1156" spans="1:65" s="13" customFormat="1">
      <c r="B1156" s="194"/>
      <c r="C1156" s="195"/>
      <c r="D1156" s="196" t="s">
        <v>156</v>
      </c>
      <c r="E1156" s="197" t="s">
        <v>19</v>
      </c>
      <c r="F1156" s="198" t="s">
        <v>732</v>
      </c>
      <c r="G1156" s="195"/>
      <c r="H1156" s="199">
        <v>8.48</v>
      </c>
      <c r="I1156" s="200"/>
      <c r="J1156" s="195"/>
      <c r="K1156" s="195"/>
      <c r="L1156" s="201"/>
      <c r="M1156" s="202"/>
      <c r="N1156" s="203"/>
      <c r="O1156" s="203"/>
      <c r="P1156" s="203"/>
      <c r="Q1156" s="203"/>
      <c r="R1156" s="203"/>
      <c r="S1156" s="203"/>
      <c r="T1156" s="204"/>
      <c r="AT1156" s="205" t="s">
        <v>156</v>
      </c>
      <c r="AU1156" s="205" t="s">
        <v>87</v>
      </c>
      <c r="AV1156" s="13" t="s">
        <v>87</v>
      </c>
      <c r="AW1156" s="13" t="s">
        <v>37</v>
      </c>
      <c r="AX1156" s="13" t="s">
        <v>77</v>
      </c>
      <c r="AY1156" s="205" t="s">
        <v>144</v>
      </c>
    </row>
    <row r="1157" spans="1:65" s="14" customFormat="1">
      <c r="B1157" s="206"/>
      <c r="C1157" s="207"/>
      <c r="D1157" s="196" t="s">
        <v>156</v>
      </c>
      <c r="E1157" s="208" t="s">
        <v>19</v>
      </c>
      <c r="F1157" s="209" t="s">
        <v>158</v>
      </c>
      <c r="G1157" s="207"/>
      <c r="H1157" s="210">
        <v>158.78</v>
      </c>
      <c r="I1157" s="211"/>
      <c r="J1157" s="207"/>
      <c r="K1157" s="207"/>
      <c r="L1157" s="212"/>
      <c r="M1157" s="213"/>
      <c r="N1157" s="214"/>
      <c r="O1157" s="214"/>
      <c r="P1157" s="214"/>
      <c r="Q1157" s="214"/>
      <c r="R1157" s="214"/>
      <c r="S1157" s="214"/>
      <c r="T1157" s="215"/>
      <c r="AT1157" s="216" t="s">
        <v>156</v>
      </c>
      <c r="AU1157" s="216" t="s">
        <v>87</v>
      </c>
      <c r="AV1157" s="14" t="s">
        <v>152</v>
      </c>
      <c r="AW1157" s="14" t="s">
        <v>37</v>
      </c>
      <c r="AX1157" s="14" t="s">
        <v>85</v>
      </c>
      <c r="AY1157" s="216" t="s">
        <v>144</v>
      </c>
    </row>
    <row r="1158" spans="1:65" s="2" customFormat="1" ht="16.5" customHeight="1">
      <c r="A1158" s="37"/>
      <c r="B1158" s="38"/>
      <c r="C1158" s="241" t="s">
        <v>1155</v>
      </c>
      <c r="D1158" s="241" t="s">
        <v>769</v>
      </c>
      <c r="E1158" s="242" t="s">
        <v>1156</v>
      </c>
      <c r="F1158" s="243" t="s">
        <v>1157</v>
      </c>
      <c r="G1158" s="244" t="s">
        <v>172</v>
      </c>
      <c r="H1158" s="245">
        <v>182.59700000000001</v>
      </c>
      <c r="I1158" s="246"/>
      <c r="J1158" s="247">
        <f>ROUND(I1158*H1158,2)</f>
        <v>0</v>
      </c>
      <c r="K1158" s="243" t="s">
        <v>19</v>
      </c>
      <c r="L1158" s="248"/>
      <c r="M1158" s="249" t="s">
        <v>19</v>
      </c>
      <c r="N1158" s="250" t="s">
        <v>48</v>
      </c>
      <c r="O1158" s="67"/>
      <c r="P1158" s="185">
        <f>O1158*H1158</f>
        <v>0</v>
      </c>
      <c r="Q1158" s="185">
        <v>4.0000000000000002E-4</v>
      </c>
      <c r="R1158" s="185">
        <f>Q1158*H1158</f>
        <v>7.3038800000000001E-2</v>
      </c>
      <c r="S1158" s="185">
        <v>0</v>
      </c>
      <c r="T1158" s="186">
        <f>S1158*H1158</f>
        <v>0</v>
      </c>
      <c r="U1158" s="37"/>
      <c r="V1158" s="37"/>
      <c r="W1158" s="37"/>
      <c r="X1158" s="37"/>
      <c r="Y1158" s="37"/>
      <c r="Z1158" s="37"/>
      <c r="AA1158" s="37"/>
      <c r="AB1158" s="37"/>
      <c r="AC1158" s="37"/>
      <c r="AD1158" s="37"/>
      <c r="AE1158" s="37"/>
      <c r="AR1158" s="187" t="s">
        <v>464</v>
      </c>
      <c r="AT1158" s="187" t="s">
        <v>769</v>
      </c>
      <c r="AU1158" s="187" t="s">
        <v>87</v>
      </c>
      <c r="AY1158" s="20" t="s">
        <v>144</v>
      </c>
      <c r="BE1158" s="188">
        <f>IF(N1158="základní",J1158,0)</f>
        <v>0</v>
      </c>
      <c r="BF1158" s="188">
        <f>IF(N1158="snížená",J1158,0)</f>
        <v>0</v>
      </c>
      <c r="BG1158" s="188">
        <f>IF(N1158="zákl. přenesená",J1158,0)</f>
        <v>0</v>
      </c>
      <c r="BH1158" s="188">
        <f>IF(N1158="sníž. přenesená",J1158,0)</f>
        <v>0</v>
      </c>
      <c r="BI1158" s="188">
        <f>IF(N1158="nulová",J1158,0)</f>
        <v>0</v>
      </c>
      <c r="BJ1158" s="20" t="s">
        <v>85</v>
      </c>
      <c r="BK1158" s="188">
        <f>ROUND(I1158*H1158,2)</f>
        <v>0</v>
      </c>
      <c r="BL1158" s="20" t="s">
        <v>296</v>
      </c>
      <c r="BM1158" s="187" t="s">
        <v>1158</v>
      </c>
    </row>
    <row r="1159" spans="1:65" s="13" customFormat="1">
      <c r="B1159" s="194"/>
      <c r="C1159" s="195"/>
      <c r="D1159" s="196" t="s">
        <v>156</v>
      </c>
      <c r="E1159" s="197" t="s">
        <v>19</v>
      </c>
      <c r="F1159" s="198" t="s">
        <v>1159</v>
      </c>
      <c r="G1159" s="195"/>
      <c r="H1159" s="199">
        <v>182.59700000000001</v>
      </c>
      <c r="I1159" s="200"/>
      <c r="J1159" s="195"/>
      <c r="K1159" s="195"/>
      <c r="L1159" s="201"/>
      <c r="M1159" s="202"/>
      <c r="N1159" s="203"/>
      <c r="O1159" s="203"/>
      <c r="P1159" s="203"/>
      <c r="Q1159" s="203"/>
      <c r="R1159" s="203"/>
      <c r="S1159" s="203"/>
      <c r="T1159" s="204"/>
      <c r="AT1159" s="205" t="s">
        <v>156</v>
      </c>
      <c r="AU1159" s="205" t="s">
        <v>87</v>
      </c>
      <c r="AV1159" s="13" t="s">
        <v>87</v>
      </c>
      <c r="AW1159" s="13" t="s">
        <v>37</v>
      </c>
      <c r="AX1159" s="13" t="s">
        <v>77</v>
      </c>
      <c r="AY1159" s="205" t="s">
        <v>144</v>
      </c>
    </row>
    <row r="1160" spans="1:65" s="14" customFormat="1">
      <c r="B1160" s="206"/>
      <c r="C1160" s="207"/>
      <c r="D1160" s="196" t="s">
        <v>156</v>
      </c>
      <c r="E1160" s="208" t="s">
        <v>19</v>
      </c>
      <c r="F1160" s="209" t="s">
        <v>158</v>
      </c>
      <c r="G1160" s="207"/>
      <c r="H1160" s="210">
        <v>182.59700000000001</v>
      </c>
      <c r="I1160" s="211"/>
      <c r="J1160" s="207"/>
      <c r="K1160" s="207"/>
      <c r="L1160" s="212"/>
      <c r="M1160" s="213"/>
      <c r="N1160" s="214"/>
      <c r="O1160" s="214"/>
      <c r="P1160" s="214"/>
      <c r="Q1160" s="214"/>
      <c r="R1160" s="214"/>
      <c r="S1160" s="214"/>
      <c r="T1160" s="215"/>
      <c r="AT1160" s="216" t="s">
        <v>156</v>
      </c>
      <c r="AU1160" s="216" t="s">
        <v>87</v>
      </c>
      <c r="AV1160" s="14" t="s">
        <v>152</v>
      </c>
      <c r="AW1160" s="14" t="s">
        <v>37</v>
      </c>
      <c r="AX1160" s="14" t="s">
        <v>85</v>
      </c>
      <c r="AY1160" s="216" t="s">
        <v>144</v>
      </c>
    </row>
    <row r="1161" spans="1:65" s="2" customFormat="1" ht="49.15" customHeight="1">
      <c r="A1161" s="37"/>
      <c r="B1161" s="38"/>
      <c r="C1161" s="176" t="s">
        <v>1160</v>
      </c>
      <c r="D1161" s="176" t="s">
        <v>147</v>
      </c>
      <c r="E1161" s="177" t="s">
        <v>1161</v>
      </c>
      <c r="F1161" s="178" t="s">
        <v>1162</v>
      </c>
      <c r="G1161" s="179" t="s">
        <v>150</v>
      </c>
      <c r="H1161" s="180">
        <v>2.7229999999999999</v>
      </c>
      <c r="I1161" s="181"/>
      <c r="J1161" s="182">
        <f>ROUND(I1161*H1161,2)</f>
        <v>0</v>
      </c>
      <c r="K1161" s="178" t="s">
        <v>151</v>
      </c>
      <c r="L1161" s="42"/>
      <c r="M1161" s="183" t="s">
        <v>19</v>
      </c>
      <c r="N1161" s="184" t="s">
        <v>48</v>
      </c>
      <c r="O1161" s="67"/>
      <c r="P1161" s="185">
        <f>O1161*H1161</f>
        <v>0</v>
      </c>
      <c r="Q1161" s="185">
        <v>0</v>
      </c>
      <c r="R1161" s="185">
        <f>Q1161*H1161</f>
        <v>0</v>
      </c>
      <c r="S1161" s="185">
        <v>0</v>
      </c>
      <c r="T1161" s="186">
        <f>S1161*H1161</f>
        <v>0</v>
      </c>
      <c r="U1161" s="37"/>
      <c r="V1161" s="37"/>
      <c r="W1161" s="37"/>
      <c r="X1161" s="37"/>
      <c r="Y1161" s="37"/>
      <c r="Z1161" s="37"/>
      <c r="AA1161" s="37"/>
      <c r="AB1161" s="37"/>
      <c r="AC1161" s="37"/>
      <c r="AD1161" s="37"/>
      <c r="AE1161" s="37"/>
      <c r="AR1161" s="187" t="s">
        <v>296</v>
      </c>
      <c r="AT1161" s="187" t="s">
        <v>147</v>
      </c>
      <c r="AU1161" s="187" t="s">
        <v>87</v>
      </c>
      <c r="AY1161" s="20" t="s">
        <v>144</v>
      </c>
      <c r="BE1161" s="188">
        <f>IF(N1161="základní",J1161,0)</f>
        <v>0</v>
      </c>
      <c r="BF1161" s="188">
        <f>IF(N1161="snížená",J1161,0)</f>
        <v>0</v>
      </c>
      <c r="BG1161" s="188">
        <f>IF(N1161="zákl. přenesená",J1161,0)</f>
        <v>0</v>
      </c>
      <c r="BH1161" s="188">
        <f>IF(N1161="sníž. přenesená",J1161,0)</f>
        <v>0</v>
      </c>
      <c r="BI1161" s="188">
        <f>IF(N1161="nulová",J1161,0)</f>
        <v>0</v>
      </c>
      <c r="BJ1161" s="20" t="s">
        <v>85</v>
      </c>
      <c r="BK1161" s="188">
        <f>ROUND(I1161*H1161,2)</f>
        <v>0</v>
      </c>
      <c r="BL1161" s="20" t="s">
        <v>296</v>
      </c>
      <c r="BM1161" s="187" t="s">
        <v>1163</v>
      </c>
    </row>
    <row r="1162" spans="1:65" s="2" customFormat="1">
      <c r="A1162" s="37"/>
      <c r="B1162" s="38"/>
      <c r="C1162" s="39"/>
      <c r="D1162" s="189" t="s">
        <v>154</v>
      </c>
      <c r="E1162" s="39"/>
      <c r="F1162" s="190" t="s">
        <v>1164</v>
      </c>
      <c r="G1162" s="39"/>
      <c r="H1162" s="39"/>
      <c r="I1162" s="191"/>
      <c r="J1162" s="39"/>
      <c r="K1162" s="39"/>
      <c r="L1162" s="42"/>
      <c r="M1162" s="192"/>
      <c r="N1162" s="193"/>
      <c r="O1162" s="67"/>
      <c r="P1162" s="67"/>
      <c r="Q1162" s="67"/>
      <c r="R1162" s="67"/>
      <c r="S1162" s="67"/>
      <c r="T1162" s="68"/>
      <c r="U1162" s="37"/>
      <c r="V1162" s="37"/>
      <c r="W1162" s="37"/>
      <c r="X1162" s="37"/>
      <c r="Y1162" s="37"/>
      <c r="Z1162" s="37"/>
      <c r="AA1162" s="37"/>
      <c r="AB1162" s="37"/>
      <c r="AC1162" s="37"/>
      <c r="AD1162" s="37"/>
      <c r="AE1162" s="37"/>
      <c r="AT1162" s="20" t="s">
        <v>154</v>
      </c>
      <c r="AU1162" s="20" t="s">
        <v>87</v>
      </c>
    </row>
    <row r="1163" spans="1:65" s="12" customFormat="1" ht="22.9" customHeight="1">
      <c r="B1163" s="160"/>
      <c r="C1163" s="161"/>
      <c r="D1163" s="162" t="s">
        <v>76</v>
      </c>
      <c r="E1163" s="174" t="s">
        <v>462</v>
      </c>
      <c r="F1163" s="174" t="s">
        <v>463</v>
      </c>
      <c r="G1163" s="161"/>
      <c r="H1163" s="161"/>
      <c r="I1163" s="164"/>
      <c r="J1163" s="175">
        <f>BK1163</f>
        <v>0</v>
      </c>
      <c r="K1163" s="161"/>
      <c r="L1163" s="166"/>
      <c r="M1163" s="167"/>
      <c r="N1163" s="168"/>
      <c r="O1163" s="168"/>
      <c r="P1163" s="169">
        <f>SUM(P1164:P1293)</f>
        <v>0</v>
      </c>
      <c r="Q1163" s="168"/>
      <c r="R1163" s="169">
        <f>SUM(R1164:R1293)</f>
        <v>6.9747324500000003</v>
      </c>
      <c r="S1163" s="168"/>
      <c r="T1163" s="170">
        <f>SUM(T1164:T1293)</f>
        <v>0</v>
      </c>
      <c r="AR1163" s="171" t="s">
        <v>87</v>
      </c>
      <c r="AT1163" s="172" t="s">
        <v>76</v>
      </c>
      <c r="AU1163" s="172" t="s">
        <v>85</v>
      </c>
      <c r="AY1163" s="171" t="s">
        <v>144</v>
      </c>
      <c r="BK1163" s="173">
        <f>SUM(BK1164:BK1293)</f>
        <v>0</v>
      </c>
    </row>
    <row r="1164" spans="1:65" s="2" customFormat="1" ht="24.2" customHeight="1">
      <c r="A1164" s="37"/>
      <c r="B1164" s="38"/>
      <c r="C1164" s="176" t="s">
        <v>1165</v>
      </c>
      <c r="D1164" s="176" t="s">
        <v>147</v>
      </c>
      <c r="E1164" s="177" t="s">
        <v>1166</v>
      </c>
      <c r="F1164" s="178" t="s">
        <v>1167</v>
      </c>
      <c r="G1164" s="179" t="s">
        <v>172</v>
      </c>
      <c r="H1164" s="180">
        <v>209.065</v>
      </c>
      <c r="I1164" s="181"/>
      <c r="J1164" s="182">
        <f>ROUND(I1164*H1164,2)</f>
        <v>0</v>
      </c>
      <c r="K1164" s="178" t="s">
        <v>151</v>
      </c>
      <c r="L1164" s="42"/>
      <c r="M1164" s="183" t="s">
        <v>19</v>
      </c>
      <c r="N1164" s="184" t="s">
        <v>48</v>
      </c>
      <c r="O1164" s="67"/>
      <c r="P1164" s="185">
        <f>O1164*H1164</f>
        <v>0</v>
      </c>
      <c r="Q1164" s="185">
        <v>0</v>
      </c>
      <c r="R1164" s="185">
        <f>Q1164*H1164</f>
        <v>0</v>
      </c>
      <c r="S1164" s="185">
        <v>0</v>
      </c>
      <c r="T1164" s="186">
        <f>S1164*H1164</f>
        <v>0</v>
      </c>
      <c r="U1164" s="37"/>
      <c r="V1164" s="37"/>
      <c r="W1164" s="37"/>
      <c r="X1164" s="37"/>
      <c r="Y1164" s="37"/>
      <c r="Z1164" s="37"/>
      <c r="AA1164" s="37"/>
      <c r="AB1164" s="37"/>
      <c r="AC1164" s="37"/>
      <c r="AD1164" s="37"/>
      <c r="AE1164" s="37"/>
      <c r="AR1164" s="187" t="s">
        <v>296</v>
      </c>
      <c r="AT1164" s="187" t="s">
        <v>147</v>
      </c>
      <c r="AU1164" s="187" t="s">
        <v>87</v>
      </c>
      <c r="AY1164" s="20" t="s">
        <v>144</v>
      </c>
      <c r="BE1164" s="188">
        <f>IF(N1164="základní",J1164,0)</f>
        <v>0</v>
      </c>
      <c r="BF1164" s="188">
        <f>IF(N1164="snížená",J1164,0)</f>
        <v>0</v>
      </c>
      <c r="BG1164" s="188">
        <f>IF(N1164="zákl. přenesená",J1164,0)</f>
        <v>0</v>
      </c>
      <c r="BH1164" s="188">
        <f>IF(N1164="sníž. přenesená",J1164,0)</f>
        <v>0</v>
      </c>
      <c r="BI1164" s="188">
        <f>IF(N1164="nulová",J1164,0)</f>
        <v>0</v>
      </c>
      <c r="BJ1164" s="20" t="s">
        <v>85</v>
      </c>
      <c r="BK1164" s="188">
        <f>ROUND(I1164*H1164,2)</f>
        <v>0</v>
      </c>
      <c r="BL1164" s="20" t="s">
        <v>296</v>
      </c>
      <c r="BM1164" s="187" t="s">
        <v>1168</v>
      </c>
    </row>
    <row r="1165" spans="1:65" s="2" customFormat="1">
      <c r="A1165" s="37"/>
      <c r="B1165" s="38"/>
      <c r="C1165" s="39"/>
      <c r="D1165" s="189" t="s">
        <v>154</v>
      </c>
      <c r="E1165" s="39"/>
      <c r="F1165" s="190" t="s">
        <v>1169</v>
      </c>
      <c r="G1165" s="39"/>
      <c r="H1165" s="39"/>
      <c r="I1165" s="191"/>
      <c r="J1165" s="39"/>
      <c r="K1165" s="39"/>
      <c r="L1165" s="42"/>
      <c r="M1165" s="192"/>
      <c r="N1165" s="193"/>
      <c r="O1165" s="67"/>
      <c r="P1165" s="67"/>
      <c r="Q1165" s="67"/>
      <c r="R1165" s="67"/>
      <c r="S1165" s="67"/>
      <c r="T1165" s="68"/>
      <c r="U1165" s="37"/>
      <c r="V1165" s="37"/>
      <c r="W1165" s="37"/>
      <c r="X1165" s="37"/>
      <c r="Y1165" s="37"/>
      <c r="Z1165" s="37"/>
      <c r="AA1165" s="37"/>
      <c r="AB1165" s="37"/>
      <c r="AC1165" s="37"/>
      <c r="AD1165" s="37"/>
      <c r="AE1165" s="37"/>
      <c r="AT1165" s="20" t="s">
        <v>154</v>
      </c>
      <c r="AU1165" s="20" t="s">
        <v>87</v>
      </c>
    </row>
    <row r="1166" spans="1:65" s="13" customFormat="1">
      <c r="B1166" s="194"/>
      <c r="C1166" s="195"/>
      <c r="D1166" s="196" t="s">
        <v>156</v>
      </c>
      <c r="E1166" s="197" t="s">
        <v>19</v>
      </c>
      <c r="F1166" s="198" t="s">
        <v>1170</v>
      </c>
      <c r="G1166" s="195"/>
      <c r="H1166" s="199">
        <v>15.06</v>
      </c>
      <c r="I1166" s="200"/>
      <c r="J1166" s="195"/>
      <c r="K1166" s="195"/>
      <c r="L1166" s="201"/>
      <c r="M1166" s="202"/>
      <c r="N1166" s="203"/>
      <c r="O1166" s="203"/>
      <c r="P1166" s="203"/>
      <c r="Q1166" s="203"/>
      <c r="R1166" s="203"/>
      <c r="S1166" s="203"/>
      <c r="T1166" s="204"/>
      <c r="AT1166" s="205" t="s">
        <v>156</v>
      </c>
      <c r="AU1166" s="205" t="s">
        <v>87</v>
      </c>
      <c r="AV1166" s="13" t="s">
        <v>87</v>
      </c>
      <c r="AW1166" s="13" t="s">
        <v>37</v>
      </c>
      <c r="AX1166" s="13" t="s">
        <v>77</v>
      </c>
      <c r="AY1166" s="205" t="s">
        <v>144</v>
      </c>
    </row>
    <row r="1167" spans="1:65" s="13" customFormat="1">
      <c r="B1167" s="194"/>
      <c r="C1167" s="195"/>
      <c r="D1167" s="196" t="s">
        <v>156</v>
      </c>
      <c r="E1167" s="197" t="s">
        <v>19</v>
      </c>
      <c r="F1167" s="198" t="s">
        <v>1171</v>
      </c>
      <c r="G1167" s="195"/>
      <c r="H1167" s="199">
        <v>15.06</v>
      </c>
      <c r="I1167" s="200"/>
      <c r="J1167" s="195"/>
      <c r="K1167" s="195"/>
      <c r="L1167" s="201"/>
      <c r="M1167" s="202"/>
      <c r="N1167" s="203"/>
      <c r="O1167" s="203"/>
      <c r="P1167" s="203"/>
      <c r="Q1167" s="203"/>
      <c r="R1167" s="203"/>
      <c r="S1167" s="203"/>
      <c r="T1167" s="204"/>
      <c r="AT1167" s="205" t="s">
        <v>156</v>
      </c>
      <c r="AU1167" s="205" t="s">
        <v>87</v>
      </c>
      <c r="AV1167" s="13" t="s">
        <v>87</v>
      </c>
      <c r="AW1167" s="13" t="s">
        <v>37</v>
      </c>
      <c r="AX1167" s="13" t="s">
        <v>77</v>
      </c>
      <c r="AY1167" s="205" t="s">
        <v>144</v>
      </c>
    </row>
    <row r="1168" spans="1:65" s="13" customFormat="1">
      <c r="B1168" s="194"/>
      <c r="C1168" s="195"/>
      <c r="D1168" s="196" t="s">
        <v>156</v>
      </c>
      <c r="E1168" s="197" t="s">
        <v>19</v>
      </c>
      <c r="F1168" s="198" t="s">
        <v>1172</v>
      </c>
      <c r="G1168" s="195"/>
      <c r="H1168" s="199">
        <v>14.635</v>
      </c>
      <c r="I1168" s="200"/>
      <c r="J1168" s="195"/>
      <c r="K1168" s="195"/>
      <c r="L1168" s="201"/>
      <c r="M1168" s="202"/>
      <c r="N1168" s="203"/>
      <c r="O1168" s="203"/>
      <c r="P1168" s="203"/>
      <c r="Q1168" s="203"/>
      <c r="R1168" s="203"/>
      <c r="S1168" s="203"/>
      <c r="T1168" s="204"/>
      <c r="AT1168" s="205" t="s">
        <v>156</v>
      </c>
      <c r="AU1168" s="205" t="s">
        <v>87</v>
      </c>
      <c r="AV1168" s="13" t="s">
        <v>87</v>
      </c>
      <c r="AW1168" s="13" t="s">
        <v>37</v>
      </c>
      <c r="AX1168" s="13" t="s">
        <v>77</v>
      </c>
      <c r="AY1168" s="205" t="s">
        <v>144</v>
      </c>
    </row>
    <row r="1169" spans="1:65" s="13" customFormat="1">
      <c r="B1169" s="194"/>
      <c r="C1169" s="195"/>
      <c r="D1169" s="196" t="s">
        <v>156</v>
      </c>
      <c r="E1169" s="197" t="s">
        <v>19</v>
      </c>
      <c r="F1169" s="198" t="s">
        <v>1173</v>
      </c>
      <c r="G1169" s="195"/>
      <c r="H1169" s="199">
        <v>14.56</v>
      </c>
      <c r="I1169" s="200"/>
      <c r="J1169" s="195"/>
      <c r="K1169" s="195"/>
      <c r="L1169" s="201"/>
      <c r="M1169" s="202"/>
      <c r="N1169" s="203"/>
      <c r="O1169" s="203"/>
      <c r="P1169" s="203"/>
      <c r="Q1169" s="203"/>
      <c r="R1169" s="203"/>
      <c r="S1169" s="203"/>
      <c r="T1169" s="204"/>
      <c r="AT1169" s="205" t="s">
        <v>156</v>
      </c>
      <c r="AU1169" s="205" t="s">
        <v>87</v>
      </c>
      <c r="AV1169" s="13" t="s">
        <v>87</v>
      </c>
      <c r="AW1169" s="13" t="s">
        <v>37</v>
      </c>
      <c r="AX1169" s="13" t="s">
        <v>77</v>
      </c>
      <c r="AY1169" s="205" t="s">
        <v>144</v>
      </c>
    </row>
    <row r="1170" spans="1:65" s="13" customFormat="1">
      <c r="B1170" s="194"/>
      <c r="C1170" s="195"/>
      <c r="D1170" s="196" t="s">
        <v>156</v>
      </c>
      <c r="E1170" s="197" t="s">
        <v>19</v>
      </c>
      <c r="F1170" s="198" t="s">
        <v>1174</v>
      </c>
      <c r="G1170" s="195"/>
      <c r="H1170" s="199">
        <v>14.96</v>
      </c>
      <c r="I1170" s="200"/>
      <c r="J1170" s="195"/>
      <c r="K1170" s="195"/>
      <c r="L1170" s="201"/>
      <c r="M1170" s="202"/>
      <c r="N1170" s="203"/>
      <c r="O1170" s="203"/>
      <c r="P1170" s="203"/>
      <c r="Q1170" s="203"/>
      <c r="R1170" s="203"/>
      <c r="S1170" s="203"/>
      <c r="T1170" s="204"/>
      <c r="AT1170" s="205" t="s">
        <v>156</v>
      </c>
      <c r="AU1170" s="205" t="s">
        <v>87</v>
      </c>
      <c r="AV1170" s="13" t="s">
        <v>87</v>
      </c>
      <c r="AW1170" s="13" t="s">
        <v>37</v>
      </c>
      <c r="AX1170" s="13" t="s">
        <v>77</v>
      </c>
      <c r="AY1170" s="205" t="s">
        <v>144</v>
      </c>
    </row>
    <row r="1171" spans="1:65" s="13" customFormat="1">
      <c r="B1171" s="194"/>
      <c r="C1171" s="195"/>
      <c r="D1171" s="196" t="s">
        <v>156</v>
      </c>
      <c r="E1171" s="197" t="s">
        <v>19</v>
      </c>
      <c r="F1171" s="198" t="s">
        <v>1175</v>
      </c>
      <c r="G1171" s="195"/>
      <c r="H1171" s="199">
        <v>15.035</v>
      </c>
      <c r="I1171" s="200"/>
      <c r="J1171" s="195"/>
      <c r="K1171" s="195"/>
      <c r="L1171" s="201"/>
      <c r="M1171" s="202"/>
      <c r="N1171" s="203"/>
      <c r="O1171" s="203"/>
      <c r="P1171" s="203"/>
      <c r="Q1171" s="203"/>
      <c r="R1171" s="203"/>
      <c r="S1171" s="203"/>
      <c r="T1171" s="204"/>
      <c r="AT1171" s="205" t="s">
        <v>156</v>
      </c>
      <c r="AU1171" s="205" t="s">
        <v>87</v>
      </c>
      <c r="AV1171" s="13" t="s">
        <v>87</v>
      </c>
      <c r="AW1171" s="13" t="s">
        <v>37</v>
      </c>
      <c r="AX1171" s="13" t="s">
        <v>77</v>
      </c>
      <c r="AY1171" s="205" t="s">
        <v>144</v>
      </c>
    </row>
    <row r="1172" spans="1:65" s="13" customFormat="1">
      <c r="B1172" s="194"/>
      <c r="C1172" s="195"/>
      <c r="D1172" s="196" t="s">
        <v>156</v>
      </c>
      <c r="E1172" s="197" t="s">
        <v>19</v>
      </c>
      <c r="F1172" s="198" t="s">
        <v>1176</v>
      </c>
      <c r="G1172" s="195"/>
      <c r="H1172" s="199">
        <v>15.11</v>
      </c>
      <c r="I1172" s="200"/>
      <c r="J1172" s="195"/>
      <c r="K1172" s="195"/>
      <c r="L1172" s="201"/>
      <c r="M1172" s="202"/>
      <c r="N1172" s="203"/>
      <c r="O1172" s="203"/>
      <c r="P1172" s="203"/>
      <c r="Q1172" s="203"/>
      <c r="R1172" s="203"/>
      <c r="S1172" s="203"/>
      <c r="T1172" s="204"/>
      <c r="AT1172" s="205" t="s">
        <v>156</v>
      </c>
      <c r="AU1172" s="205" t="s">
        <v>87</v>
      </c>
      <c r="AV1172" s="13" t="s">
        <v>87</v>
      </c>
      <c r="AW1172" s="13" t="s">
        <v>37</v>
      </c>
      <c r="AX1172" s="13" t="s">
        <v>77</v>
      </c>
      <c r="AY1172" s="205" t="s">
        <v>144</v>
      </c>
    </row>
    <row r="1173" spans="1:65" s="13" customFormat="1">
      <c r="B1173" s="194"/>
      <c r="C1173" s="195"/>
      <c r="D1173" s="196" t="s">
        <v>156</v>
      </c>
      <c r="E1173" s="197" t="s">
        <v>19</v>
      </c>
      <c r="F1173" s="198" t="s">
        <v>1177</v>
      </c>
      <c r="G1173" s="195"/>
      <c r="H1173" s="199">
        <v>15.06</v>
      </c>
      <c r="I1173" s="200"/>
      <c r="J1173" s="195"/>
      <c r="K1173" s="195"/>
      <c r="L1173" s="201"/>
      <c r="M1173" s="202"/>
      <c r="N1173" s="203"/>
      <c r="O1173" s="203"/>
      <c r="P1173" s="203"/>
      <c r="Q1173" s="203"/>
      <c r="R1173" s="203"/>
      <c r="S1173" s="203"/>
      <c r="T1173" s="204"/>
      <c r="AT1173" s="205" t="s">
        <v>156</v>
      </c>
      <c r="AU1173" s="205" t="s">
        <v>87</v>
      </c>
      <c r="AV1173" s="13" t="s">
        <v>87</v>
      </c>
      <c r="AW1173" s="13" t="s">
        <v>37</v>
      </c>
      <c r="AX1173" s="13" t="s">
        <v>77</v>
      </c>
      <c r="AY1173" s="205" t="s">
        <v>144</v>
      </c>
    </row>
    <row r="1174" spans="1:65" s="13" customFormat="1">
      <c r="B1174" s="194"/>
      <c r="C1174" s="195"/>
      <c r="D1174" s="196" t="s">
        <v>156</v>
      </c>
      <c r="E1174" s="197" t="s">
        <v>19</v>
      </c>
      <c r="F1174" s="198" t="s">
        <v>1178</v>
      </c>
      <c r="G1174" s="195"/>
      <c r="H1174" s="199">
        <v>14.635</v>
      </c>
      <c r="I1174" s="200"/>
      <c r="J1174" s="195"/>
      <c r="K1174" s="195"/>
      <c r="L1174" s="201"/>
      <c r="M1174" s="202"/>
      <c r="N1174" s="203"/>
      <c r="O1174" s="203"/>
      <c r="P1174" s="203"/>
      <c r="Q1174" s="203"/>
      <c r="R1174" s="203"/>
      <c r="S1174" s="203"/>
      <c r="T1174" s="204"/>
      <c r="AT1174" s="205" t="s">
        <v>156</v>
      </c>
      <c r="AU1174" s="205" t="s">
        <v>87</v>
      </c>
      <c r="AV1174" s="13" t="s">
        <v>87</v>
      </c>
      <c r="AW1174" s="13" t="s">
        <v>37</v>
      </c>
      <c r="AX1174" s="13" t="s">
        <v>77</v>
      </c>
      <c r="AY1174" s="205" t="s">
        <v>144</v>
      </c>
    </row>
    <row r="1175" spans="1:65" s="13" customFormat="1">
      <c r="B1175" s="194"/>
      <c r="C1175" s="195"/>
      <c r="D1175" s="196" t="s">
        <v>156</v>
      </c>
      <c r="E1175" s="197" t="s">
        <v>19</v>
      </c>
      <c r="F1175" s="198" t="s">
        <v>1179</v>
      </c>
      <c r="G1175" s="195"/>
      <c r="H1175" s="199">
        <v>14.56</v>
      </c>
      <c r="I1175" s="200"/>
      <c r="J1175" s="195"/>
      <c r="K1175" s="195"/>
      <c r="L1175" s="201"/>
      <c r="M1175" s="202"/>
      <c r="N1175" s="203"/>
      <c r="O1175" s="203"/>
      <c r="P1175" s="203"/>
      <c r="Q1175" s="203"/>
      <c r="R1175" s="203"/>
      <c r="S1175" s="203"/>
      <c r="T1175" s="204"/>
      <c r="AT1175" s="205" t="s">
        <v>156</v>
      </c>
      <c r="AU1175" s="205" t="s">
        <v>87</v>
      </c>
      <c r="AV1175" s="13" t="s">
        <v>87</v>
      </c>
      <c r="AW1175" s="13" t="s">
        <v>37</v>
      </c>
      <c r="AX1175" s="13" t="s">
        <v>77</v>
      </c>
      <c r="AY1175" s="205" t="s">
        <v>144</v>
      </c>
    </row>
    <row r="1176" spans="1:65" s="13" customFormat="1">
      <c r="B1176" s="194"/>
      <c r="C1176" s="195"/>
      <c r="D1176" s="196" t="s">
        <v>156</v>
      </c>
      <c r="E1176" s="197" t="s">
        <v>19</v>
      </c>
      <c r="F1176" s="198" t="s">
        <v>1180</v>
      </c>
      <c r="G1176" s="195"/>
      <c r="H1176" s="199">
        <v>15.185</v>
      </c>
      <c r="I1176" s="200"/>
      <c r="J1176" s="195"/>
      <c r="K1176" s="195"/>
      <c r="L1176" s="201"/>
      <c r="M1176" s="202"/>
      <c r="N1176" s="203"/>
      <c r="O1176" s="203"/>
      <c r="P1176" s="203"/>
      <c r="Q1176" s="203"/>
      <c r="R1176" s="203"/>
      <c r="S1176" s="203"/>
      <c r="T1176" s="204"/>
      <c r="AT1176" s="205" t="s">
        <v>156</v>
      </c>
      <c r="AU1176" s="205" t="s">
        <v>87</v>
      </c>
      <c r="AV1176" s="13" t="s">
        <v>87</v>
      </c>
      <c r="AW1176" s="13" t="s">
        <v>37</v>
      </c>
      <c r="AX1176" s="13" t="s">
        <v>77</v>
      </c>
      <c r="AY1176" s="205" t="s">
        <v>144</v>
      </c>
    </row>
    <row r="1177" spans="1:65" s="13" customFormat="1">
      <c r="B1177" s="194"/>
      <c r="C1177" s="195"/>
      <c r="D1177" s="196" t="s">
        <v>156</v>
      </c>
      <c r="E1177" s="197" t="s">
        <v>19</v>
      </c>
      <c r="F1177" s="198" t="s">
        <v>1181</v>
      </c>
      <c r="G1177" s="195"/>
      <c r="H1177" s="199">
        <v>15.035</v>
      </c>
      <c r="I1177" s="200"/>
      <c r="J1177" s="195"/>
      <c r="K1177" s="195"/>
      <c r="L1177" s="201"/>
      <c r="M1177" s="202"/>
      <c r="N1177" s="203"/>
      <c r="O1177" s="203"/>
      <c r="P1177" s="203"/>
      <c r="Q1177" s="203"/>
      <c r="R1177" s="203"/>
      <c r="S1177" s="203"/>
      <c r="T1177" s="204"/>
      <c r="AT1177" s="205" t="s">
        <v>156</v>
      </c>
      <c r="AU1177" s="205" t="s">
        <v>87</v>
      </c>
      <c r="AV1177" s="13" t="s">
        <v>87</v>
      </c>
      <c r="AW1177" s="13" t="s">
        <v>37</v>
      </c>
      <c r="AX1177" s="13" t="s">
        <v>77</v>
      </c>
      <c r="AY1177" s="205" t="s">
        <v>144</v>
      </c>
    </row>
    <row r="1178" spans="1:65" s="13" customFormat="1">
      <c r="B1178" s="194"/>
      <c r="C1178" s="195"/>
      <c r="D1178" s="196" t="s">
        <v>156</v>
      </c>
      <c r="E1178" s="197" t="s">
        <v>19</v>
      </c>
      <c r="F1178" s="198" t="s">
        <v>1182</v>
      </c>
      <c r="G1178" s="195"/>
      <c r="H1178" s="199">
        <v>15.035</v>
      </c>
      <c r="I1178" s="200"/>
      <c r="J1178" s="195"/>
      <c r="K1178" s="195"/>
      <c r="L1178" s="201"/>
      <c r="M1178" s="202"/>
      <c r="N1178" s="203"/>
      <c r="O1178" s="203"/>
      <c r="P1178" s="203"/>
      <c r="Q1178" s="203"/>
      <c r="R1178" s="203"/>
      <c r="S1178" s="203"/>
      <c r="T1178" s="204"/>
      <c r="AT1178" s="205" t="s">
        <v>156</v>
      </c>
      <c r="AU1178" s="205" t="s">
        <v>87</v>
      </c>
      <c r="AV1178" s="13" t="s">
        <v>87</v>
      </c>
      <c r="AW1178" s="13" t="s">
        <v>37</v>
      </c>
      <c r="AX1178" s="13" t="s">
        <v>77</v>
      </c>
      <c r="AY1178" s="205" t="s">
        <v>144</v>
      </c>
    </row>
    <row r="1179" spans="1:65" s="13" customFormat="1">
      <c r="B1179" s="194"/>
      <c r="C1179" s="195"/>
      <c r="D1179" s="196" t="s">
        <v>156</v>
      </c>
      <c r="E1179" s="197" t="s">
        <v>19</v>
      </c>
      <c r="F1179" s="198" t="s">
        <v>1183</v>
      </c>
      <c r="G1179" s="195"/>
      <c r="H1179" s="199">
        <v>15.135</v>
      </c>
      <c r="I1179" s="200"/>
      <c r="J1179" s="195"/>
      <c r="K1179" s="195"/>
      <c r="L1179" s="201"/>
      <c r="M1179" s="202"/>
      <c r="N1179" s="203"/>
      <c r="O1179" s="203"/>
      <c r="P1179" s="203"/>
      <c r="Q1179" s="203"/>
      <c r="R1179" s="203"/>
      <c r="S1179" s="203"/>
      <c r="T1179" s="204"/>
      <c r="AT1179" s="205" t="s">
        <v>156</v>
      </c>
      <c r="AU1179" s="205" t="s">
        <v>87</v>
      </c>
      <c r="AV1179" s="13" t="s">
        <v>87</v>
      </c>
      <c r="AW1179" s="13" t="s">
        <v>37</v>
      </c>
      <c r="AX1179" s="13" t="s">
        <v>77</v>
      </c>
      <c r="AY1179" s="205" t="s">
        <v>144</v>
      </c>
    </row>
    <row r="1180" spans="1:65" s="14" customFormat="1">
      <c r="B1180" s="206"/>
      <c r="C1180" s="207"/>
      <c r="D1180" s="196" t="s">
        <v>156</v>
      </c>
      <c r="E1180" s="208" t="s">
        <v>19</v>
      </c>
      <c r="F1180" s="209" t="s">
        <v>158</v>
      </c>
      <c r="G1180" s="207"/>
      <c r="H1180" s="210">
        <v>209.065</v>
      </c>
      <c r="I1180" s="211"/>
      <c r="J1180" s="207"/>
      <c r="K1180" s="207"/>
      <c r="L1180" s="212"/>
      <c r="M1180" s="213"/>
      <c r="N1180" s="214"/>
      <c r="O1180" s="214"/>
      <c r="P1180" s="214"/>
      <c r="Q1180" s="214"/>
      <c r="R1180" s="214"/>
      <c r="S1180" s="214"/>
      <c r="T1180" s="215"/>
      <c r="AT1180" s="216" t="s">
        <v>156</v>
      </c>
      <c r="AU1180" s="216" t="s">
        <v>87</v>
      </c>
      <c r="AV1180" s="14" t="s">
        <v>152</v>
      </c>
      <c r="AW1180" s="14" t="s">
        <v>37</v>
      </c>
      <c r="AX1180" s="14" t="s">
        <v>85</v>
      </c>
      <c r="AY1180" s="216" t="s">
        <v>144</v>
      </c>
    </row>
    <row r="1181" spans="1:65" s="2" customFormat="1" ht="24.2" customHeight="1">
      <c r="A1181" s="37"/>
      <c r="B1181" s="38"/>
      <c r="C1181" s="176" t="s">
        <v>1184</v>
      </c>
      <c r="D1181" s="176" t="s">
        <v>147</v>
      </c>
      <c r="E1181" s="177" t="s">
        <v>1185</v>
      </c>
      <c r="F1181" s="178" t="s">
        <v>1186</v>
      </c>
      <c r="G1181" s="179" t="s">
        <v>172</v>
      </c>
      <c r="H1181" s="180">
        <v>209.065</v>
      </c>
      <c r="I1181" s="181"/>
      <c r="J1181" s="182">
        <f>ROUND(I1181*H1181,2)</f>
        <v>0</v>
      </c>
      <c r="K1181" s="178" t="s">
        <v>151</v>
      </c>
      <c r="L1181" s="42"/>
      <c r="M1181" s="183" t="s">
        <v>19</v>
      </c>
      <c r="N1181" s="184" t="s">
        <v>48</v>
      </c>
      <c r="O1181" s="67"/>
      <c r="P1181" s="185">
        <f>O1181*H1181</f>
        <v>0</v>
      </c>
      <c r="Q1181" s="185">
        <v>2.9999999999999997E-4</v>
      </c>
      <c r="R1181" s="185">
        <f>Q1181*H1181</f>
        <v>6.2719499999999997E-2</v>
      </c>
      <c r="S1181" s="185">
        <v>0</v>
      </c>
      <c r="T1181" s="186">
        <f>S1181*H1181</f>
        <v>0</v>
      </c>
      <c r="U1181" s="37"/>
      <c r="V1181" s="37"/>
      <c r="W1181" s="37"/>
      <c r="X1181" s="37"/>
      <c r="Y1181" s="37"/>
      <c r="Z1181" s="37"/>
      <c r="AA1181" s="37"/>
      <c r="AB1181" s="37"/>
      <c r="AC1181" s="37"/>
      <c r="AD1181" s="37"/>
      <c r="AE1181" s="37"/>
      <c r="AR1181" s="187" t="s">
        <v>296</v>
      </c>
      <c r="AT1181" s="187" t="s">
        <v>147</v>
      </c>
      <c r="AU1181" s="187" t="s">
        <v>87</v>
      </c>
      <c r="AY1181" s="20" t="s">
        <v>144</v>
      </c>
      <c r="BE1181" s="188">
        <f>IF(N1181="základní",J1181,0)</f>
        <v>0</v>
      </c>
      <c r="BF1181" s="188">
        <f>IF(N1181="snížená",J1181,0)</f>
        <v>0</v>
      </c>
      <c r="BG1181" s="188">
        <f>IF(N1181="zákl. přenesená",J1181,0)</f>
        <v>0</v>
      </c>
      <c r="BH1181" s="188">
        <f>IF(N1181="sníž. přenesená",J1181,0)</f>
        <v>0</v>
      </c>
      <c r="BI1181" s="188">
        <f>IF(N1181="nulová",J1181,0)</f>
        <v>0</v>
      </c>
      <c r="BJ1181" s="20" t="s">
        <v>85</v>
      </c>
      <c r="BK1181" s="188">
        <f>ROUND(I1181*H1181,2)</f>
        <v>0</v>
      </c>
      <c r="BL1181" s="20" t="s">
        <v>296</v>
      </c>
      <c r="BM1181" s="187" t="s">
        <v>1187</v>
      </c>
    </row>
    <row r="1182" spans="1:65" s="2" customFormat="1">
      <c r="A1182" s="37"/>
      <c r="B1182" s="38"/>
      <c r="C1182" s="39"/>
      <c r="D1182" s="189" t="s">
        <v>154</v>
      </c>
      <c r="E1182" s="39"/>
      <c r="F1182" s="190" t="s">
        <v>1188</v>
      </c>
      <c r="G1182" s="39"/>
      <c r="H1182" s="39"/>
      <c r="I1182" s="191"/>
      <c r="J1182" s="39"/>
      <c r="K1182" s="39"/>
      <c r="L1182" s="42"/>
      <c r="M1182" s="192"/>
      <c r="N1182" s="193"/>
      <c r="O1182" s="67"/>
      <c r="P1182" s="67"/>
      <c r="Q1182" s="67"/>
      <c r="R1182" s="67"/>
      <c r="S1182" s="67"/>
      <c r="T1182" s="68"/>
      <c r="U1182" s="37"/>
      <c r="V1182" s="37"/>
      <c r="W1182" s="37"/>
      <c r="X1182" s="37"/>
      <c r="Y1182" s="37"/>
      <c r="Z1182" s="37"/>
      <c r="AA1182" s="37"/>
      <c r="AB1182" s="37"/>
      <c r="AC1182" s="37"/>
      <c r="AD1182" s="37"/>
      <c r="AE1182" s="37"/>
      <c r="AT1182" s="20" t="s">
        <v>154</v>
      </c>
      <c r="AU1182" s="20" t="s">
        <v>87</v>
      </c>
    </row>
    <row r="1183" spans="1:65" s="13" customFormat="1">
      <c r="B1183" s="194"/>
      <c r="C1183" s="195"/>
      <c r="D1183" s="196" t="s">
        <v>156</v>
      </c>
      <c r="E1183" s="197" t="s">
        <v>19</v>
      </c>
      <c r="F1183" s="198" t="s">
        <v>1170</v>
      </c>
      <c r="G1183" s="195"/>
      <c r="H1183" s="199">
        <v>15.06</v>
      </c>
      <c r="I1183" s="200"/>
      <c r="J1183" s="195"/>
      <c r="K1183" s="195"/>
      <c r="L1183" s="201"/>
      <c r="M1183" s="202"/>
      <c r="N1183" s="203"/>
      <c r="O1183" s="203"/>
      <c r="P1183" s="203"/>
      <c r="Q1183" s="203"/>
      <c r="R1183" s="203"/>
      <c r="S1183" s="203"/>
      <c r="T1183" s="204"/>
      <c r="AT1183" s="205" t="s">
        <v>156</v>
      </c>
      <c r="AU1183" s="205" t="s">
        <v>87</v>
      </c>
      <c r="AV1183" s="13" t="s">
        <v>87</v>
      </c>
      <c r="AW1183" s="13" t="s">
        <v>37</v>
      </c>
      <c r="AX1183" s="13" t="s">
        <v>77</v>
      </c>
      <c r="AY1183" s="205" t="s">
        <v>144</v>
      </c>
    </row>
    <row r="1184" spans="1:65" s="13" customFormat="1">
      <c r="B1184" s="194"/>
      <c r="C1184" s="195"/>
      <c r="D1184" s="196" t="s">
        <v>156</v>
      </c>
      <c r="E1184" s="197" t="s">
        <v>19</v>
      </c>
      <c r="F1184" s="198" t="s">
        <v>1171</v>
      </c>
      <c r="G1184" s="195"/>
      <c r="H1184" s="199">
        <v>15.06</v>
      </c>
      <c r="I1184" s="200"/>
      <c r="J1184" s="195"/>
      <c r="K1184" s="195"/>
      <c r="L1184" s="201"/>
      <c r="M1184" s="202"/>
      <c r="N1184" s="203"/>
      <c r="O1184" s="203"/>
      <c r="P1184" s="203"/>
      <c r="Q1184" s="203"/>
      <c r="R1184" s="203"/>
      <c r="S1184" s="203"/>
      <c r="T1184" s="204"/>
      <c r="AT1184" s="205" t="s">
        <v>156</v>
      </c>
      <c r="AU1184" s="205" t="s">
        <v>87</v>
      </c>
      <c r="AV1184" s="13" t="s">
        <v>87</v>
      </c>
      <c r="AW1184" s="13" t="s">
        <v>37</v>
      </c>
      <c r="AX1184" s="13" t="s">
        <v>77</v>
      </c>
      <c r="AY1184" s="205" t="s">
        <v>144</v>
      </c>
    </row>
    <row r="1185" spans="1:65" s="13" customFormat="1">
      <c r="B1185" s="194"/>
      <c r="C1185" s="195"/>
      <c r="D1185" s="196" t="s">
        <v>156</v>
      </c>
      <c r="E1185" s="197" t="s">
        <v>19</v>
      </c>
      <c r="F1185" s="198" t="s">
        <v>1172</v>
      </c>
      <c r="G1185" s="195"/>
      <c r="H1185" s="199">
        <v>14.635</v>
      </c>
      <c r="I1185" s="200"/>
      <c r="J1185" s="195"/>
      <c r="K1185" s="195"/>
      <c r="L1185" s="201"/>
      <c r="M1185" s="202"/>
      <c r="N1185" s="203"/>
      <c r="O1185" s="203"/>
      <c r="P1185" s="203"/>
      <c r="Q1185" s="203"/>
      <c r="R1185" s="203"/>
      <c r="S1185" s="203"/>
      <c r="T1185" s="204"/>
      <c r="AT1185" s="205" t="s">
        <v>156</v>
      </c>
      <c r="AU1185" s="205" t="s">
        <v>87</v>
      </c>
      <c r="AV1185" s="13" t="s">
        <v>87</v>
      </c>
      <c r="AW1185" s="13" t="s">
        <v>37</v>
      </c>
      <c r="AX1185" s="13" t="s">
        <v>77</v>
      </c>
      <c r="AY1185" s="205" t="s">
        <v>144</v>
      </c>
    </row>
    <row r="1186" spans="1:65" s="13" customFormat="1">
      <c r="B1186" s="194"/>
      <c r="C1186" s="195"/>
      <c r="D1186" s="196" t="s">
        <v>156</v>
      </c>
      <c r="E1186" s="197" t="s">
        <v>19</v>
      </c>
      <c r="F1186" s="198" t="s">
        <v>1173</v>
      </c>
      <c r="G1186" s="195"/>
      <c r="H1186" s="199">
        <v>14.56</v>
      </c>
      <c r="I1186" s="200"/>
      <c r="J1186" s="195"/>
      <c r="K1186" s="195"/>
      <c r="L1186" s="201"/>
      <c r="M1186" s="202"/>
      <c r="N1186" s="203"/>
      <c r="O1186" s="203"/>
      <c r="P1186" s="203"/>
      <c r="Q1186" s="203"/>
      <c r="R1186" s="203"/>
      <c r="S1186" s="203"/>
      <c r="T1186" s="204"/>
      <c r="AT1186" s="205" t="s">
        <v>156</v>
      </c>
      <c r="AU1186" s="205" t="s">
        <v>87</v>
      </c>
      <c r="AV1186" s="13" t="s">
        <v>87</v>
      </c>
      <c r="AW1186" s="13" t="s">
        <v>37</v>
      </c>
      <c r="AX1186" s="13" t="s">
        <v>77</v>
      </c>
      <c r="AY1186" s="205" t="s">
        <v>144</v>
      </c>
    </row>
    <row r="1187" spans="1:65" s="13" customFormat="1">
      <c r="B1187" s="194"/>
      <c r="C1187" s="195"/>
      <c r="D1187" s="196" t="s">
        <v>156</v>
      </c>
      <c r="E1187" s="197" t="s">
        <v>19</v>
      </c>
      <c r="F1187" s="198" t="s">
        <v>1174</v>
      </c>
      <c r="G1187" s="195"/>
      <c r="H1187" s="199">
        <v>14.96</v>
      </c>
      <c r="I1187" s="200"/>
      <c r="J1187" s="195"/>
      <c r="K1187" s="195"/>
      <c r="L1187" s="201"/>
      <c r="M1187" s="202"/>
      <c r="N1187" s="203"/>
      <c r="O1187" s="203"/>
      <c r="P1187" s="203"/>
      <c r="Q1187" s="203"/>
      <c r="R1187" s="203"/>
      <c r="S1187" s="203"/>
      <c r="T1187" s="204"/>
      <c r="AT1187" s="205" t="s">
        <v>156</v>
      </c>
      <c r="AU1187" s="205" t="s">
        <v>87</v>
      </c>
      <c r="AV1187" s="13" t="s">
        <v>87</v>
      </c>
      <c r="AW1187" s="13" t="s">
        <v>37</v>
      </c>
      <c r="AX1187" s="13" t="s">
        <v>77</v>
      </c>
      <c r="AY1187" s="205" t="s">
        <v>144</v>
      </c>
    </row>
    <row r="1188" spans="1:65" s="13" customFormat="1">
      <c r="B1188" s="194"/>
      <c r="C1188" s="195"/>
      <c r="D1188" s="196" t="s">
        <v>156</v>
      </c>
      <c r="E1188" s="197" t="s">
        <v>19</v>
      </c>
      <c r="F1188" s="198" t="s">
        <v>1175</v>
      </c>
      <c r="G1188" s="195"/>
      <c r="H1188" s="199">
        <v>15.035</v>
      </c>
      <c r="I1188" s="200"/>
      <c r="J1188" s="195"/>
      <c r="K1188" s="195"/>
      <c r="L1188" s="201"/>
      <c r="M1188" s="202"/>
      <c r="N1188" s="203"/>
      <c r="O1188" s="203"/>
      <c r="P1188" s="203"/>
      <c r="Q1188" s="203"/>
      <c r="R1188" s="203"/>
      <c r="S1188" s="203"/>
      <c r="T1188" s="204"/>
      <c r="AT1188" s="205" t="s">
        <v>156</v>
      </c>
      <c r="AU1188" s="205" t="s">
        <v>87</v>
      </c>
      <c r="AV1188" s="13" t="s">
        <v>87</v>
      </c>
      <c r="AW1188" s="13" t="s">
        <v>37</v>
      </c>
      <c r="AX1188" s="13" t="s">
        <v>77</v>
      </c>
      <c r="AY1188" s="205" t="s">
        <v>144</v>
      </c>
    </row>
    <row r="1189" spans="1:65" s="13" customFormat="1">
      <c r="B1189" s="194"/>
      <c r="C1189" s="195"/>
      <c r="D1189" s="196" t="s">
        <v>156</v>
      </c>
      <c r="E1189" s="197" t="s">
        <v>19</v>
      </c>
      <c r="F1189" s="198" t="s">
        <v>1176</v>
      </c>
      <c r="G1189" s="195"/>
      <c r="H1189" s="199">
        <v>15.11</v>
      </c>
      <c r="I1189" s="200"/>
      <c r="J1189" s="195"/>
      <c r="K1189" s="195"/>
      <c r="L1189" s="201"/>
      <c r="M1189" s="202"/>
      <c r="N1189" s="203"/>
      <c r="O1189" s="203"/>
      <c r="P1189" s="203"/>
      <c r="Q1189" s="203"/>
      <c r="R1189" s="203"/>
      <c r="S1189" s="203"/>
      <c r="T1189" s="204"/>
      <c r="AT1189" s="205" t="s">
        <v>156</v>
      </c>
      <c r="AU1189" s="205" t="s">
        <v>87</v>
      </c>
      <c r="AV1189" s="13" t="s">
        <v>87</v>
      </c>
      <c r="AW1189" s="13" t="s">
        <v>37</v>
      </c>
      <c r="AX1189" s="13" t="s">
        <v>77</v>
      </c>
      <c r="AY1189" s="205" t="s">
        <v>144</v>
      </c>
    </row>
    <row r="1190" spans="1:65" s="13" customFormat="1">
      <c r="B1190" s="194"/>
      <c r="C1190" s="195"/>
      <c r="D1190" s="196" t="s">
        <v>156</v>
      </c>
      <c r="E1190" s="197" t="s">
        <v>19</v>
      </c>
      <c r="F1190" s="198" t="s">
        <v>1177</v>
      </c>
      <c r="G1190" s="195"/>
      <c r="H1190" s="199">
        <v>15.06</v>
      </c>
      <c r="I1190" s="200"/>
      <c r="J1190" s="195"/>
      <c r="K1190" s="195"/>
      <c r="L1190" s="201"/>
      <c r="M1190" s="202"/>
      <c r="N1190" s="203"/>
      <c r="O1190" s="203"/>
      <c r="P1190" s="203"/>
      <c r="Q1190" s="203"/>
      <c r="R1190" s="203"/>
      <c r="S1190" s="203"/>
      <c r="T1190" s="204"/>
      <c r="AT1190" s="205" t="s">
        <v>156</v>
      </c>
      <c r="AU1190" s="205" t="s">
        <v>87</v>
      </c>
      <c r="AV1190" s="13" t="s">
        <v>87</v>
      </c>
      <c r="AW1190" s="13" t="s">
        <v>37</v>
      </c>
      <c r="AX1190" s="13" t="s">
        <v>77</v>
      </c>
      <c r="AY1190" s="205" t="s">
        <v>144</v>
      </c>
    </row>
    <row r="1191" spans="1:65" s="13" customFormat="1">
      <c r="B1191" s="194"/>
      <c r="C1191" s="195"/>
      <c r="D1191" s="196" t="s">
        <v>156</v>
      </c>
      <c r="E1191" s="197" t="s">
        <v>19</v>
      </c>
      <c r="F1191" s="198" t="s">
        <v>1178</v>
      </c>
      <c r="G1191" s="195"/>
      <c r="H1191" s="199">
        <v>14.635</v>
      </c>
      <c r="I1191" s="200"/>
      <c r="J1191" s="195"/>
      <c r="K1191" s="195"/>
      <c r="L1191" s="201"/>
      <c r="M1191" s="202"/>
      <c r="N1191" s="203"/>
      <c r="O1191" s="203"/>
      <c r="P1191" s="203"/>
      <c r="Q1191" s="203"/>
      <c r="R1191" s="203"/>
      <c r="S1191" s="203"/>
      <c r="T1191" s="204"/>
      <c r="AT1191" s="205" t="s">
        <v>156</v>
      </c>
      <c r="AU1191" s="205" t="s">
        <v>87</v>
      </c>
      <c r="AV1191" s="13" t="s">
        <v>87</v>
      </c>
      <c r="AW1191" s="13" t="s">
        <v>37</v>
      </c>
      <c r="AX1191" s="13" t="s">
        <v>77</v>
      </c>
      <c r="AY1191" s="205" t="s">
        <v>144</v>
      </c>
    </row>
    <row r="1192" spans="1:65" s="13" customFormat="1">
      <c r="B1192" s="194"/>
      <c r="C1192" s="195"/>
      <c r="D1192" s="196" t="s">
        <v>156</v>
      </c>
      <c r="E1192" s="197" t="s">
        <v>19</v>
      </c>
      <c r="F1192" s="198" t="s">
        <v>1179</v>
      </c>
      <c r="G1192" s="195"/>
      <c r="H1192" s="199">
        <v>14.56</v>
      </c>
      <c r="I1192" s="200"/>
      <c r="J1192" s="195"/>
      <c r="K1192" s="195"/>
      <c r="L1192" s="201"/>
      <c r="M1192" s="202"/>
      <c r="N1192" s="203"/>
      <c r="O1192" s="203"/>
      <c r="P1192" s="203"/>
      <c r="Q1192" s="203"/>
      <c r="R1192" s="203"/>
      <c r="S1192" s="203"/>
      <c r="T1192" s="204"/>
      <c r="AT1192" s="205" t="s">
        <v>156</v>
      </c>
      <c r="AU1192" s="205" t="s">
        <v>87</v>
      </c>
      <c r="AV1192" s="13" t="s">
        <v>87</v>
      </c>
      <c r="AW1192" s="13" t="s">
        <v>37</v>
      </c>
      <c r="AX1192" s="13" t="s">
        <v>77</v>
      </c>
      <c r="AY1192" s="205" t="s">
        <v>144</v>
      </c>
    </row>
    <row r="1193" spans="1:65" s="13" customFormat="1">
      <c r="B1193" s="194"/>
      <c r="C1193" s="195"/>
      <c r="D1193" s="196" t="s">
        <v>156</v>
      </c>
      <c r="E1193" s="197" t="s">
        <v>19</v>
      </c>
      <c r="F1193" s="198" t="s">
        <v>1180</v>
      </c>
      <c r="G1193" s="195"/>
      <c r="H1193" s="199">
        <v>15.185</v>
      </c>
      <c r="I1193" s="200"/>
      <c r="J1193" s="195"/>
      <c r="K1193" s="195"/>
      <c r="L1193" s="201"/>
      <c r="M1193" s="202"/>
      <c r="N1193" s="203"/>
      <c r="O1193" s="203"/>
      <c r="P1193" s="203"/>
      <c r="Q1193" s="203"/>
      <c r="R1193" s="203"/>
      <c r="S1193" s="203"/>
      <c r="T1193" s="204"/>
      <c r="AT1193" s="205" t="s">
        <v>156</v>
      </c>
      <c r="AU1193" s="205" t="s">
        <v>87</v>
      </c>
      <c r="AV1193" s="13" t="s">
        <v>87</v>
      </c>
      <c r="AW1193" s="13" t="s">
        <v>37</v>
      </c>
      <c r="AX1193" s="13" t="s">
        <v>77</v>
      </c>
      <c r="AY1193" s="205" t="s">
        <v>144</v>
      </c>
    </row>
    <row r="1194" spans="1:65" s="13" customFormat="1">
      <c r="B1194" s="194"/>
      <c r="C1194" s="195"/>
      <c r="D1194" s="196" t="s">
        <v>156</v>
      </c>
      <c r="E1194" s="197" t="s">
        <v>19</v>
      </c>
      <c r="F1194" s="198" t="s">
        <v>1181</v>
      </c>
      <c r="G1194" s="195"/>
      <c r="H1194" s="199">
        <v>15.035</v>
      </c>
      <c r="I1194" s="200"/>
      <c r="J1194" s="195"/>
      <c r="K1194" s="195"/>
      <c r="L1194" s="201"/>
      <c r="M1194" s="202"/>
      <c r="N1194" s="203"/>
      <c r="O1194" s="203"/>
      <c r="P1194" s="203"/>
      <c r="Q1194" s="203"/>
      <c r="R1194" s="203"/>
      <c r="S1194" s="203"/>
      <c r="T1194" s="204"/>
      <c r="AT1194" s="205" t="s">
        <v>156</v>
      </c>
      <c r="AU1194" s="205" t="s">
        <v>87</v>
      </c>
      <c r="AV1194" s="13" t="s">
        <v>87</v>
      </c>
      <c r="AW1194" s="13" t="s">
        <v>37</v>
      </c>
      <c r="AX1194" s="13" t="s">
        <v>77</v>
      </c>
      <c r="AY1194" s="205" t="s">
        <v>144</v>
      </c>
    </row>
    <row r="1195" spans="1:65" s="13" customFormat="1">
      <c r="B1195" s="194"/>
      <c r="C1195" s="195"/>
      <c r="D1195" s="196" t="s">
        <v>156</v>
      </c>
      <c r="E1195" s="197" t="s">
        <v>19</v>
      </c>
      <c r="F1195" s="198" t="s">
        <v>1182</v>
      </c>
      <c r="G1195" s="195"/>
      <c r="H1195" s="199">
        <v>15.035</v>
      </c>
      <c r="I1195" s="200"/>
      <c r="J1195" s="195"/>
      <c r="K1195" s="195"/>
      <c r="L1195" s="201"/>
      <c r="M1195" s="202"/>
      <c r="N1195" s="203"/>
      <c r="O1195" s="203"/>
      <c r="P1195" s="203"/>
      <c r="Q1195" s="203"/>
      <c r="R1195" s="203"/>
      <c r="S1195" s="203"/>
      <c r="T1195" s="204"/>
      <c r="AT1195" s="205" t="s">
        <v>156</v>
      </c>
      <c r="AU1195" s="205" t="s">
        <v>87</v>
      </c>
      <c r="AV1195" s="13" t="s">
        <v>87</v>
      </c>
      <c r="AW1195" s="13" t="s">
        <v>37</v>
      </c>
      <c r="AX1195" s="13" t="s">
        <v>77</v>
      </c>
      <c r="AY1195" s="205" t="s">
        <v>144</v>
      </c>
    </row>
    <row r="1196" spans="1:65" s="13" customFormat="1">
      <c r="B1196" s="194"/>
      <c r="C1196" s="195"/>
      <c r="D1196" s="196" t="s">
        <v>156</v>
      </c>
      <c r="E1196" s="197" t="s">
        <v>19</v>
      </c>
      <c r="F1196" s="198" t="s">
        <v>1183</v>
      </c>
      <c r="G1196" s="195"/>
      <c r="H1196" s="199">
        <v>15.135</v>
      </c>
      <c r="I1196" s="200"/>
      <c r="J1196" s="195"/>
      <c r="K1196" s="195"/>
      <c r="L1196" s="201"/>
      <c r="M1196" s="202"/>
      <c r="N1196" s="203"/>
      <c r="O1196" s="203"/>
      <c r="P1196" s="203"/>
      <c r="Q1196" s="203"/>
      <c r="R1196" s="203"/>
      <c r="S1196" s="203"/>
      <c r="T1196" s="204"/>
      <c r="AT1196" s="205" t="s">
        <v>156</v>
      </c>
      <c r="AU1196" s="205" t="s">
        <v>87</v>
      </c>
      <c r="AV1196" s="13" t="s">
        <v>87</v>
      </c>
      <c r="AW1196" s="13" t="s">
        <v>37</v>
      </c>
      <c r="AX1196" s="13" t="s">
        <v>77</v>
      </c>
      <c r="AY1196" s="205" t="s">
        <v>144</v>
      </c>
    </row>
    <row r="1197" spans="1:65" s="14" customFormat="1">
      <c r="B1197" s="206"/>
      <c r="C1197" s="207"/>
      <c r="D1197" s="196" t="s">
        <v>156</v>
      </c>
      <c r="E1197" s="208" t="s">
        <v>19</v>
      </c>
      <c r="F1197" s="209" t="s">
        <v>158</v>
      </c>
      <c r="G1197" s="207"/>
      <c r="H1197" s="210">
        <v>209.065</v>
      </c>
      <c r="I1197" s="211"/>
      <c r="J1197" s="207"/>
      <c r="K1197" s="207"/>
      <c r="L1197" s="212"/>
      <c r="M1197" s="213"/>
      <c r="N1197" s="214"/>
      <c r="O1197" s="214"/>
      <c r="P1197" s="214"/>
      <c r="Q1197" s="214"/>
      <c r="R1197" s="214"/>
      <c r="S1197" s="214"/>
      <c r="T1197" s="215"/>
      <c r="AT1197" s="216" t="s">
        <v>156</v>
      </c>
      <c r="AU1197" s="216" t="s">
        <v>87</v>
      </c>
      <c r="AV1197" s="14" t="s">
        <v>152</v>
      </c>
      <c r="AW1197" s="14" t="s">
        <v>37</v>
      </c>
      <c r="AX1197" s="14" t="s">
        <v>85</v>
      </c>
      <c r="AY1197" s="216" t="s">
        <v>144</v>
      </c>
    </row>
    <row r="1198" spans="1:65" s="2" customFormat="1" ht="24.2" customHeight="1">
      <c r="A1198" s="37"/>
      <c r="B1198" s="38"/>
      <c r="C1198" s="176" t="s">
        <v>1189</v>
      </c>
      <c r="D1198" s="176" t="s">
        <v>147</v>
      </c>
      <c r="E1198" s="177" t="s">
        <v>1190</v>
      </c>
      <c r="F1198" s="178" t="s">
        <v>1191</v>
      </c>
      <c r="G1198" s="179" t="s">
        <v>172</v>
      </c>
      <c r="H1198" s="180">
        <v>100.93899999999999</v>
      </c>
      <c r="I1198" s="181"/>
      <c r="J1198" s="182">
        <f>ROUND(I1198*H1198,2)</f>
        <v>0</v>
      </c>
      <c r="K1198" s="178" t="s">
        <v>151</v>
      </c>
      <c r="L1198" s="42"/>
      <c r="M1198" s="183" t="s">
        <v>19</v>
      </c>
      <c r="N1198" s="184" t="s">
        <v>48</v>
      </c>
      <c r="O1198" s="67"/>
      <c r="P1198" s="185">
        <f>O1198*H1198</f>
        <v>0</v>
      </c>
      <c r="Q1198" s="185">
        <v>1.5E-3</v>
      </c>
      <c r="R1198" s="185">
        <f>Q1198*H1198</f>
        <v>0.1514085</v>
      </c>
      <c r="S1198" s="185">
        <v>0</v>
      </c>
      <c r="T1198" s="186">
        <f>S1198*H1198</f>
        <v>0</v>
      </c>
      <c r="U1198" s="37"/>
      <c r="V1198" s="37"/>
      <c r="W1198" s="37"/>
      <c r="X1198" s="37"/>
      <c r="Y1198" s="37"/>
      <c r="Z1198" s="37"/>
      <c r="AA1198" s="37"/>
      <c r="AB1198" s="37"/>
      <c r="AC1198" s="37"/>
      <c r="AD1198" s="37"/>
      <c r="AE1198" s="37"/>
      <c r="AR1198" s="187" t="s">
        <v>296</v>
      </c>
      <c r="AT1198" s="187" t="s">
        <v>147</v>
      </c>
      <c r="AU1198" s="187" t="s">
        <v>87</v>
      </c>
      <c r="AY1198" s="20" t="s">
        <v>144</v>
      </c>
      <c r="BE1198" s="188">
        <f>IF(N1198="základní",J1198,0)</f>
        <v>0</v>
      </c>
      <c r="BF1198" s="188">
        <f>IF(N1198="snížená",J1198,0)</f>
        <v>0</v>
      </c>
      <c r="BG1198" s="188">
        <f>IF(N1198="zákl. přenesená",J1198,0)</f>
        <v>0</v>
      </c>
      <c r="BH1198" s="188">
        <f>IF(N1198="sníž. přenesená",J1198,0)</f>
        <v>0</v>
      </c>
      <c r="BI1198" s="188">
        <f>IF(N1198="nulová",J1198,0)</f>
        <v>0</v>
      </c>
      <c r="BJ1198" s="20" t="s">
        <v>85</v>
      </c>
      <c r="BK1198" s="188">
        <f>ROUND(I1198*H1198,2)</f>
        <v>0</v>
      </c>
      <c r="BL1198" s="20" t="s">
        <v>296</v>
      </c>
      <c r="BM1198" s="187" t="s">
        <v>1192</v>
      </c>
    </row>
    <row r="1199" spans="1:65" s="2" customFormat="1">
      <c r="A1199" s="37"/>
      <c r="B1199" s="38"/>
      <c r="C1199" s="39"/>
      <c r="D1199" s="189" t="s">
        <v>154</v>
      </c>
      <c r="E1199" s="39"/>
      <c r="F1199" s="190" t="s">
        <v>1193</v>
      </c>
      <c r="G1199" s="39"/>
      <c r="H1199" s="39"/>
      <c r="I1199" s="191"/>
      <c r="J1199" s="39"/>
      <c r="K1199" s="39"/>
      <c r="L1199" s="42"/>
      <c r="M1199" s="192"/>
      <c r="N1199" s="193"/>
      <c r="O1199" s="67"/>
      <c r="P1199" s="67"/>
      <c r="Q1199" s="67"/>
      <c r="R1199" s="67"/>
      <c r="S1199" s="67"/>
      <c r="T1199" s="68"/>
      <c r="U1199" s="37"/>
      <c r="V1199" s="37"/>
      <c r="W1199" s="37"/>
      <c r="X1199" s="37"/>
      <c r="Y1199" s="37"/>
      <c r="Z1199" s="37"/>
      <c r="AA1199" s="37"/>
      <c r="AB1199" s="37"/>
      <c r="AC1199" s="37"/>
      <c r="AD1199" s="37"/>
      <c r="AE1199" s="37"/>
      <c r="AT1199" s="20" t="s">
        <v>154</v>
      </c>
      <c r="AU1199" s="20" t="s">
        <v>87</v>
      </c>
    </row>
    <row r="1200" spans="1:65" s="13" customFormat="1">
      <c r="B1200" s="194"/>
      <c r="C1200" s="195"/>
      <c r="D1200" s="196" t="s">
        <v>156</v>
      </c>
      <c r="E1200" s="197" t="s">
        <v>19</v>
      </c>
      <c r="F1200" s="198" t="s">
        <v>1194</v>
      </c>
      <c r="G1200" s="195"/>
      <c r="H1200" s="199">
        <v>7.3140000000000001</v>
      </c>
      <c r="I1200" s="200"/>
      <c r="J1200" s="195"/>
      <c r="K1200" s="195"/>
      <c r="L1200" s="201"/>
      <c r="M1200" s="202"/>
      <c r="N1200" s="203"/>
      <c r="O1200" s="203"/>
      <c r="P1200" s="203"/>
      <c r="Q1200" s="203"/>
      <c r="R1200" s="203"/>
      <c r="S1200" s="203"/>
      <c r="T1200" s="204"/>
      <c r="AT1200" s="205" t="s">
        <v>156</v>
      </c>
      <c r="AU1200" s="205" t="s">
        <v>87</v>
      </c>
      <c r="AV1200" s="13" t="s">
        <v>87</v>
      </c>
      <c r="AW1200" s="13" t="s">
        <v>37</v>
      </c>
      <c r="AX1200" s="13" t="s">
        <v>77</v>
      </c>
      <c r="AY1200" s="205" t="s">
        <v>144</v>
      </c>
    </row>
    <row r="1201" spans="1:65" s="13" customFormat="1">
      <c r="B1201" s="194"/>
      <c r="C1201" s="195"/>
      <c r="D1201" s="196" t="s">
        <v>156</v>
      </c>
      <c r="E1201" s="197" t="s">
        <v>19</v>
      </c>
      <c r="F1201" s="198" t="s">
        <v>1195</v>
      </c>
      <c r="G1201" s="195"/>
      <c r="H1201" s="199">
        <v>7.3140000000000001</v>
      </c>
      <c r="I1201" s="200"/>
      <c r="J1201" s="195"/>
      <c r="K1201" s="195"/>
      <c r="L1201" s="201"/>
      <c r="M1201" s="202"/>
      <c r="N1201" s="203"/>
      <c r="O1201" s="203"/>
      <c r="P1201" s="203"/>
      <c r="Q1201" s="203"/>
      <c r="R1201" s="203"/>
      <c r="S1201" s="203"/>
      <c r="T1201" s="204"/>
      <c r="AT1201" s="205" t="s">
        <v>156</v>
      </c>
      <c r="AU1201" s="205" t="s">
        <v>87</v>
      </c>
      <c r="AV1201" s="13" t="s">
        <v>87</v>
      </c>
      <c r="AW1201" s="13" t="s">
        <v>37</v>
      </c>
      <c r="AX1201" s="13" t="s">
        <v>77</v>
      </c>
      <c r="AY1201" s="205" t="s">
        <v>144</v>
      </c>
    </row>
    <row r="1202" spans="1:65" s="13" customFormat="1">
      <c r="B1202" s="194"/>
      <c r="C1202" s="195"/>
      <c r="D1202" s="196" t="s">
        <v>156</v>
      </c>
      <c r="E1202" s="197" t="s">
        <v>19</v>
      </c>
      <c r="F1202" s="198" t="s">
        <v>1196</v>
      </c>
      <c r="G1202" s="195"/>
      <c r="H1202" s="199">
        <v>7.2969999999999997</v>
      </c>
      <c r="I1202" s="200"/>
      <c r="J1202" s="195"/>
      <c r="K1202" s="195"/>
      <c r="L1202" s="201"/>
      <c r="M1202" s="202"/>
      <c r="N1202" s="203"/>
      <c r="O1202" s="203"/>
      <c r="P1202" s="203"/>
      <c r="Q1202" s="203"/>
      <c r="R1202" s="203"/>
      <c r="S1202" s="203"/>
      <c r="T1202" s="204"/>
      <c r="AT1202" s="205" t="s">
        <v>156</v>
      </c>
      <c r="AU1202" s="205" t="s">
        <v>87</v>
      </c>
      <c r="AV1202" s="13" t="s">
        <v>87</v>
      </c>
      <c r="AW1202" s="13" t="s">
        <v>37</v>
      </c>
      <c r="AX1202" s="13" t="s">
        <v>77</v>
      </c>
      <c r="AY1202" s="205" t="s">
        <v>144</v>
      </c>
    </row>
    <row r="1203" spans="1:65" s="13" customFormat="1">
      <c r="B1203" s="194"/>
      <c r="C1203" s="195"/>
      <c r="D1203" s="196" t="s">
        <v>156</v>
      </c>
      <c r="E1203" s="197" t="s">
        <v>19</v>
      </c>
      <c r="F1203" s="198" t="s">
        <v>1197</v>
      </c>
      <c r="G1203" s="195"/>
      <c r="H1203" s="199">
        <v>7.2939999999999996</v>
      </c>
      <c r="I1203" s="200"/>
      <c r="J1203" s="195"/>
      <c r="K1203" s="195"/>
      <c r="L1203" s="201"/>
      <c r="M1203" s="202"/>
      <c r="N1203" s="203"/>
      <c r="O1203" s="203"/>
      <c r="P1203" s="203"/>
      <c r="Q1203" s="203"/>
      <c r="R1203" s="203"/>
      <c r="S1203" s="203"/>
      <c r="T1203" s="204"/>
      <c r="AT1203" s="205" t="s">
        <v>156</v>
      </c>
      <c r="AU1203" s="205" t="s">
        <v>87</v>
      </c>
      <c r="AV1203" s="13" t="s">
        <v>87</v>
      </c>
      <c r="AW1203" s="13" t="s">
        <v>37</v>
      </c>
      <c r="AX1203" s="13" t="s">
        <v>77</v>
      </c>
      <c r="AY1203" s="205" t="s">
        <v>144</v>
      </c>
    </row>
    <row r="1204" spans="1:65" s="13" customFormat="1">
      <c r="B1204" s="194"/>
      <c r="C1204" s="195"/>
      <c r="D1204" s="196" t="s">
        <v>156</v>
      </c>
      <c r="E1204" s="197" t="s">
        <v>19</v>
      </c>
      <c r="F1204" s="198" t="s">
        <v>1198</v>
      </c>
      <c r="G1204" s="195"/>
      <c r="H1204" s="199">
        <v>7.31</v>
      </c>
      <c r="I1204" s="200"/>
      <c r="J1204" s="195"/>
      <c r="K1204" s="195"/>
      <c r="L1204" s="201"/>
      <c r="M1204" s="202"/>
      <c r="N1204" s="203"/>
      <c r="O1204" s="203"/>
      <c r="P1204" s="203"/>
      <c r="Q1204" s="203"/>
      <c r="R1204" s="203"/>
      <c r="S1204" s="203"/>
      <c r="T1204" s="204"/>
      <c r="AT1204" s="205" t="s">
        <v>156</v>
      </c>
      <c r="AU1204" s="205" t="s">
        <v>87</v>
      </c>
      <c r="AV1204" s="13" t="s">
        <v>87</v>
      </c>
      <c r="AW1204" s="13" t="s">
        <v>37</v>
      </c>
      <c r="AX1204" s="13" t="s">
        <v>77</v>
      </c>
      <c r="AY1204" s="205" t="s">
        <v>144</v>
      </c>
    </row>
    <row r="1205" spans="1:65" s="13" customFormat="1">
      <c r="B1205" s="194"/>
      <c r="C1205" s="195"/>
      <c r="D1205" s="196" t="s">
        <v>156</v>
      </c>
      <c r="E1205" s="197" t="s">
        <v>19</v>
      </c>
      <c r="F1205" s="198" t="s">
        <v>1199</v>
      </c>
      <c r="G1205" s="195"/>
      <c r="H1205" s="199">
        <v>7.3129999999999997</v>
      </c>
      <c r="I1205" s="200"/>
      <c r="J1205" s="195"/>
      <c r="K1205" s="195"/>
      <c r="L1205" s="201"/>
      <c r="M1205" s="202"/>
      <c r="N1205" s="203"/>
      <c r="O1205" s="203"/>
      <c r="P1205" s="203"/>
      <c r="Q1205" s="203"/>
      <c r="R1205" s="203"/>
      <c r="S1205" s="203"/>
      <c r="T1205" s="204"/>
      <c r="AT1205" s="205" t="s">
        <v>156</v>
      </c>
      <c r="AU1205" s="205" t="s">
        <v>87</v>
      </c>
      <c r="AV1205" s="13" t="s">
        <v>87</v>
      </c>
      <c r="AW1205" s="13" t="s">
        <v>37</v>
      </c>
      <c r="AX1205" s="13" t="s">
        <v>77</v>
      </c>
      <c r="AY1205" s="205" t="s">
        <v>144</v>
      </c>
    </row>
    <row r="1206" spans="1:65" s="13" customFormat="1">
      <c r="B1206" s="194"/>
      <c r="C1206" s="195"/>
      <c r="D1206" s="196" t="s">
        <v>156</v>
      </c>
      <c r="E1206" s="197" t="s">
        <v>19</v>
      </c>
      <c r="F1206" s="198" t="s">
        <v>1200</v>
      </c>
      <c r="G1206" s="195"/>
      <c r="H1206" s="199">
        <v>7.3159999999999998</v>
      </c>
      <c r="I1206" s="200"/>
      <c r="J1206" s="195"/>
      <c r="K1206" s="195"/>
      <c r="L1206" s="201"/>
      <c r="M1206" s="202"/>
      <c r="N1206" s="203"/>
      <c r="O1206" s="203"/>
      <c r="P1206" s="203"/>
      <c r="Q1206" s="203"/>
      <c r="R1206" s="203"/>
      <c r="S1206" s="203"/>
      <c r="T1206" s="204"/>
      <c r="AT1206" s="205" t="s">
        <v>156</v>
      </c>
      <c r="AU1206" s="205" t="s">
        <v>87</v>
      </c>
      <c r="AV1206" s="13" t="s">
        <v>87</v>
      </c>
      <c r="AW1206" s="13" t="s">
        <v>37</v>
      </c>
      <c r="AX1206" s="13" t="s">
        <v>77</v>
      </c>
      <c r="AY1206" s="205" t="s">
        <v>144</v>
      </c>
    </row>
    <row r="1207" spans="1:65" s="13" customFormat="1">
      <c r="B1207" s="194"/>
      <c r="C1207" s="195"/>
      <c r="D1207" s="196" t="s">
        <v>156</v>
      </c>
      <c r="E1207" s="197" t="s">
        <v>19</v>
      </c>
      <c r="F1207" s="198" t="s">
        <v>1201</v>
      </c>
      <c r="G1207" s="195"/>
      <c r="H1207" s="199">
        <v>7.3140000000000001</v>
      </c>
      <c r="I1207" s="200"/>
      <c r="J1207" s="195"/>
      <c r="K1207" s="195"/>
      <c r="L1207" s="201"/>
      <c r="M1207" s="202"/>
      <c r="N1207" s="203"/>
      <c r="O1207" s="203"/>
      <c r="P1207" s="203"/>
      <c r="Q1207" s="203"/>
      <c r="R1207" s="203"/>
      <c r="S1207" s="203"/>
      <c r="T1207" s="204"/>
      <c r="AT1207" s="205" t="s">
        <v>156</v>
      </c>
      <c r="AU1207" s="205" t="s">
        <v>87</v>
      </c>
      <c r="AV1207" s="13" t="s">
        <v>87</v>
      </c>
      <c r="AW1207" s="13" t="s">
        <v>37</v>
      </c>
      <c r="AX1207" s="13" t="s">
        <v>77</v>
      </c>
      <c r="AY1207" s="205" t="s">
        <v>144</v>
      </c>
    </row>
    <row r="1208" spans="1:65" s="13" customFormat="1">
      <c r="B1208" s="194"/>
      <c r="C1208" s="195"/>
      <c r="D1208" s="196" t="s">
        <v>156</v>
      </c>
      <c r="E1208" s="197" t="s">
        <v>19</v>
      </c>
      <c r="F1208" s="198" t="s">
        <v>1202</v>
      </c>
      <c r="G1208" s="195"/>
      <c r="H1208" s="199">
        <v>7.2969999999999997</v>
      </c>
      <c r="I1208" s="200"/>
      <c r="J1208" s="195"/>
      <c r="K1208" s="195"/>
      <c r="L1208" s="201"/>
      <c r="M1208" s="202"/>
      <c r="N1208" s="203"/>
      <c r="O1208" s="203"/>
      <c r="P1208" s="203"/>
      <c r="Q1208" s="203"/>
      <c r="R1208" s="203"/>
      <c r="S1208" s="203"/>
      <c r="T1208" s="204"/>
      <c r="AT1208" s="205" t="s">
        <v>156</v>
      </c>
      <c r="AU1208" s="205" t="s">
        <v>87</v>
      </c>
      <c r="AV1208" s="13" t="s">
        <v>87</v>
      </c>
      <c r="AW1208" s="13" t="s">
        <v>37</v>
      </c>
      <c r="AX1208" s="13" t="s">
        <v>77</v>
      </c>
      <c r="AY1208" s="205" t="s">
        <v>144</v>
      </c>
    </row>
    <row r="1209" spans="1:65" s="13" customFormat="1">
      <c r="B1209" s="194"/>
      <c r="C1209" s="195"/>
      <c r="D1209" s="196" t="s">
        <v>156</v>
      </c>
      <c r="E1209" s="197" t="s">
        <v>19</v>
      </c>
      <c r="F1209" s="198" t="s">
        <v>1203</v>
      </c>
      <c r="G1209" s="195"/>
      <c r="H1209" s="199">
        <v>7.2939999999999996</v>
      </c>
      <c r="I1209" s="200"/>
      <c r="J1209" s="195"/>
      <c r="K1209" s="195"/>
      <c r="L1209" s="201"/>
      <c r="M1209" s="202"/>
      <c r="N1209" s="203"/>
      <c r="O1209" s="203"/>
      <c r="P1209" s="203"/>
      <c r="Q1209" s="203"/>
      <c r="R1209" s="203"/>
      <c r="S1209" s="203"/>
      <c r="T1209" s="204"/>
      <c r="AT1209" s="205" t="s">
        <v>156</v>
      </c>
      <c r="AU1209" s="205" t="s">
        <v>87</v>
      </c>
      <c r="AV1209" s="13" t="s">
        <v>87</v>
      </c>
      <c r="AW1209" s="13" t="s">
        <v>37</v>
      </c>
      <c r="AX1209" s="13" t="s">
        <v>77</v>
      </c>
      <c r="AY1209" s="205" t="s">
        <v>144</v>
      </c>
    </row>
    <row r="1210" spans="1:65" s="13" customFormat="1">
      <c r="B1210" s="194"/>
      <c r="C1210" s="195"/>
      <c r="D1210" s="196" t="s">
        <v>156</v>
      </c>
      <c r="E1210" s="197" t="s">
        <v>19</v>
      </c>
      <c r="F1210" s="198" t="s">
        <v>1204</v>
      </c>
      <c r="G1210" s="195"/>
      <c r="H1210" s="199">
        <v>6.86</v>
      </c>
      <c r="I1210" s="200"/>
      <c r="J1210" s="195"/>
      <c r="K1210" s="195"/>
      <c r="L1210" s="201"/>
      <c r="M1210" s="202"/>
      <c r="N1210" s="203"/>
      <c r="O1210" s="203"/>
      <c r="P1210" s="203"/>
      <c r="Q1210" s="203"/>
      <c r="R1210" s="203"/>
      <c r="S1210" s="203"/>
      <c r="T1210" s="204"/>
      <c r="AT1210" s="205" t="s">
        <v>156</v>
      </c>
      <c r="AU1210" s="205" t="s">
        <v>87</v>
      </c>
      <c r="AV1210" s="13" t="s">
        <v>87</v>
      </c>
      <c r="AW1210" s="13" t="s">
        <v>37</v>
      </c>
      <c r="AX1210" s="13" t="s">
        <v>77</v>
      </c>
      <c r="AY1210" s="205" t="s">
        <v>144</v>
      </c>
    </row>
    <row r="1211" spans="1:65" s="13" customFormat="1">
      <c r="B1211" s="194"/>
      <c r="C1211" s="195"/>
      <c r="D1211" s="196" t="s">
        <v>156</v>
      </c>
      <c r="E1211" s="197" t="s">
        <v>19</v>
      </c>
      <c r="F1211" s="198" t="s">
        <v>1205</v>
      </c>
      <c r="G1211" s="195"/>
      <c r="H1211" s="199">
        <v>7.3129999999999997</v>
      </c>
      <c r="I1211" s="200"/>
      <c r="J1211" s="195"/>
      <c r="K1211" s="195"/>
      <c r="L1211" s="201"/>
      <c r="M1211" s="202"/>
      <c r="N1211" s="203"/>
      <c r="O1211" s="203"/>
      <c r="P1211" s="203"/>
      <c r="Q1211" s="203"/>
      <c r="R1211" s="203"/>
      <c r="S1211" s="203"/>
      <c r="T1211" s="204"/>
      <c r="AT1211" s="205" t="s">
        <v>156</v>
      </c>
      <c r="AU1211" s="205" t="s">
        <v>87</v>
      </c>
      <c r="AV1211" s="13" t="s">
        <v>87</v>
      </c>
      <c r="AW1211" s="13" t="s">
        <v>37</v>
      </c>
      <c r="AX1211" s="13" t="s">
        <v>77</v>
      </c>
      <c r="AY1211" s="205" t="s">
        <v>144</v>
      </c>
    </row>
    <row r="1212" spans="1:65" s="13" customFormat="1">
      <c r="B1212" s="194"/>
      <c r="C1212" s="195"/>
      <c r="D1212" s="196" t="s">
        <v>156</v>
      </c>
      <c r="E1212" s="197" t="s">
        <v>19</v>
      </c>
      <c r="F1212" s="198" t="s">
        <v>1206</v>
      </c>
      <c r="G1212" s="195"/>
      <c r="H1212" s="199">
        <v>6.8449999999999998</v>
      </c>
      <c r="I1212" s="200"/>
      <c r="J1212" s="195"/>
      <c r="K1212" s="195"/>
      <c r="L1212" s="201"/>
      <c r="M1212" s="202"/>
      <c r="N1212" s="203"/>
      <c r="O1212" s="203"/>
      <c r="P1212" s="203"/>
      <c r="Q1212" s="203"/>
      <c r="R1212" s="203"/>
      <c r="S1212" s="203"/>
      <c r="T1212" s="204"/>
      <c r="AT1212" s="205" t="s">
        <v>156</v>
      </c>
      <c r="AU1212" s="205" t="s">
        <v>87</v>
      </c>
      <c r="AV1212" s="13" t="s">
        <v>87</v>
      </c>
      <c r="AW1212" s="13" t="s">
        <v>37</v>
      </c>
      <c r="AX1212" s="13" t="s">
        <v>77</v>
      </c>
      <c r="AY1212" s="205" t="s">
        <v>144</v>
      </c>
    </row>
    <row r="1213" spans="1:65" s="13" customFormat="1">
      <c r="B1213" s="194"/>
      <c r="C1213" s="195"/>
      <c r="D1213" s="196" t="s">
        <v>156</v>
      </c>
      <c r="E1213" s="197" t="s">
        <v>19</v>
      </c>
      <c r="F1213" s="198" t="s">
        <v>1207</v>
      </c>
      <c r="G1213" s="195"/>
      <c r="H1213" s="199">
        <v>6.8579999999999997</v>
      </c>
      <c r="I1213" s="200"/>
      <c r="J1213" s="195"/>
      <c r="K1213" s="195"/>
      <c r="L1213" s="201"/>
      <c r="M1213" s="202"/>
      <c r="N1213" s="203"/>
      <c r="O1213" s="203"/>
      <c r="P1213" s="203"/>
      <c r="Q1213" s="203"/>
      <c r="R1213" s="203"/>
      <c r="S1213" s="203"/>
      <c r="T1213" s="204"/>
      <c r="AT1213" s="205" t="s">
        <v>156</v>
      </c>
      <c r="AU1213" s="205" t="s">
        <v>87</v>
      </c>
      <c r="AV1213" s="13" t="s">
        <v>87</v>
      </c>
      <c r="AW1213" s="13" t="s">
        <v>37</v>
      </c>
      <c r="AX1213" s="13" t="s">
        <v>77</v>
      </c>
      <c r="AY1213" s="205" t="s">
        <v>144</v>
      </c>
    </row>
    <row r="1214" spans="1:65" s="14" customFormat="1">
      <c r="B1214" s="206"/>
      <c r="C1214" s="207"/>
      <c r="D1214" s="196" t="s">
        <v>156</v>
      </c>
      <c r="E1214" s="208" t="s">
        <v>19</v>
      </c>
      <c r="F1214" s="209" t="s">
        <v>158</v>
      </c>
      <c r="G1214" s="207"/>
      <c r="H1214" s="210">
        <v>100.93900000000001</v>
      </c>
      <c r="I1214" s="211"/>
      <c r="J1214" s="207"/>
      <c r="K1214" s="207"/>
      <c r="L1214" s="212"/>
      <c r="M1214" s="213"/>
      <c r="N1214" s="214"/>
      <c r="O1214" s="214"/>
      <c r="P1214" s="214"/>
      <c r="Q1214" s="214"/>
      <c r="R1214" s="214"/>
      <c r="S1214" s="214"/>
      <c r="T1214" s="215"/>
      <c r="AT1214" s="216" t="s">
        <v>156</v>
      </c>
      <c r="AU1214" s="216" t="s">
        <v>87</v>
      </c>
      <c r="AV1214" s="14" t="s">
        <v>152</v>
      </c>
      <c r="AW1214" s="14" t="s">
        <v>37</v>
      </c>
      <c r="AX1214" s="14" t="s">
        <v>85</v>
      </c>
      <c r="AY1214" s="216" t="s">
        <v>144</v>
      </c>
    </row>
    <row r="1215" spans="1:65" s="2" customFormat="1" ht="24.2" customHeight="1">
      <c r="A1215" s="37"/>
      <c r="B1215" s="38"/>
      <c r="C1215" s="176" t="s">
        <v>1208</v>
      </c>
      <c r="D1215" s="176" t="s">
        <v>147</v>
      </c>
      <c r="E1215" s="177" t="s">
        <v>1209</v>
      </c>
      <c r="F1215" s="178" t="s">
        <v>1210</v>
      </c>
      <c r="G1215" s="179" t="s">
        <v>252</v>
      </c>
      <c r="H1215" s="180">
        <v>59.4</v>
      </c>
      <c r="I1215" s="181"/>
      <c r="J1215" s="182">
        <f>ROUND(I1215*H1215,2)</f>
        <v>0</v>
      </c>
      <c r="K1215" s="178" t="s">
        <v>151</v>
      </c>
      <c r="L1215" s="42"/>
      <c r="M1215" s="183" t="s">
        <v>19</v>
      </c>
      <c r="N1215" s="184" t="s">
        <v>48</v>
      </c>
      <c r="O1215" s="67"/>
      <c r="P1215" s="185">
        <f>O1215*H1215</f>
        <v>0</v>
      </c>
      <c r="Q1215" s="185">
        <v>2.7999999999999998E-4</v>
      </c>
      <c r="R1215" s="185">
        <f>Q1215*H1215</f>
        <v>1.6631999999999997E-2</v>
      </c>
      <c r="S1215" s="185">
        <v>0</v>
      </c>
      <c r="T1215" s="186">
        <f>S1215*H1215</f>
        <v>0</v>
      </c>
      <c r="U1215" s="37"/>
      <c r="V1215" s="37"/>
      <c r="W1215" s="37"/>
      <c r="X1215" s="37"/>
      <c r="Y1215" s="37"/>
      <c r="Z1215" s="37"/>
      <c r="AA1215" s="37"/>
      <c r="AB1215" s="37"/>
      <c r="AC1215" s="37"/>
      <c r="AD1215" s="37"/>
      <c r="AE1215" s="37"/>
      <c r="AR1215" s="187" t="s">
        <v>296</v>
      </c>
      <c r="AT1215" s="187" t="s">
        <v>147</v>
      </c>
      <c r="AU1215" s="187" t="s">
        <v>87</v>
      </c>
      <c r="AY1215" s="20" t="s">
        <v>144</v>
      </c>
      <c r="BE1215" s="188">
        <f>IF(N1215="základní",J1215,0)</f>
        <v>0</v>
      </c>
      <c r="BF1215" s="188">
        <f>IF(N1215="snížená",J1215,0)</f>
        <v>0</v>
      </c>
      <c r="BG1215" s="188">
        <f>IF(N1215="zákl. přenesená",J1215,0)</f>
        <v>0</v>
      </c>
      <c r="BH1215" s="188">
        <f>IF(N1215="sníž. přenesená",J1215,0)</f>
        <v>0</v>
      </c>
      <c r="BI1215" s="188">
        <f>IF(N1215="nulová",J1215,0)</f>
        <v>0</v>
      </c>
      <c r="BJ1215" s="20" t="s">
        <v>85</v>
      </c>
      <c r="BK1215" s="188">
        <f>ROUND(I1215*H1215,2)</f>
        <v>0</v>
      </c>
      <c r="BL1215" s="20" t="s">
        <v>296</v>
      </c>
      <c r="BM1215" s="187" t="s">
        <v>1211</v>
      </c>
    </row>
    <row r="1216" spans="1:65" s="2" customFormat="1">
      <c r="A1216" s="37"/>
      <c r="B1216" s="38"/>
      <c r="C1216" s="39"/>
      <c r="D1216" s="189" t="s">
        <v>154</v>
      </c>
      <c r="E1216" s="39"/>
      <c r="F1216" s="190" t="s">
        <v>1212</v>
      </c>
      <c r="G1216" s="39"/>
      <c r="H1216" s="39"/>
      <c r="I1216" s="191"/>
      <c r="J1216" s="39"/>
      <c r="K1216" s="39"/>
      <c r="L1216" s="42"/>
      <c r="M1216" s="192"/>
      <c r="N1216" s="193"/>
      <c r="O1216" s="67"/>
      <c r="P1216" s="67"/>
      <c r="Q1216" s="67"/>
      <c r="R1216" s="67"/>
      <c r="S1216" s="67"/>
      <c r="T1216" s="68"/>
      <c r="U1216" s="37"/>
      <c r="V1216" s="37"/>
      <c r="W1216" s="37"/>
      <c r="X1216" s="37"/>
      <c r="Y1216" s="37"/>
      <c r="Z1216" s="37"/>
      <c r="AA1216" s="37"/>
      <c r="AB1216" s="37"/>
      <c r="AC1216" s="37"/>
      <c r="AD1216" s="37"/>
      <c r="AE1216" s="37"/>
      <c r="AT1216" s="20" t="s">
        <v>154</v>
      </c>
      <c r="AU1216" s="20" t="s">
        <v>87</v>
      </c>
    </row>
    <row r="1217" spans="1:65" s="13" customFormat="1">
      <c r="B1217" s="194"/>
      <c r="C1217" s="195"/>
      <c r="D1217" s="196" t="s">
        <v>156</v>
      </c>
      <c r="E1217" s="197" t="s">
        <v>19</v>
      </c>
      <c r="F1217" s="198" t="s">
        <v>1213</v>
      </c>
      <c r="G1217" s="195"/>
      <c r="H1217" s="199">
        <v>4.2</v>
      </c>
      <c r="I1217" s="200"/>
      <c r="J1217" s="195"/>
      <c r="K1217" s="195"/>
      <c r="L1217" s="201"/>
      <c r="M1217" s="202"/>
      <c r="N1217" s="203"/>
      <c r="O1217" s="203"/>
      <c r="P1217" s="203"/>
      <c r="Q1217" s="203"/>
      <c r="R1217" s="203"/>
      <c r="S1217" s="203"/>
      <c r="T1217" s="204"/>
      <c r="AT1217" s="205" t="s">
        <v>156</v>
      </c>
      <c r="AU1217" s="205" t="s">
        <v>87</v>
      </c>
      <c r="AV1217" s="13" t="s">
        <v>87</v>
      </c>
      <c r="AW1217" s="13" t="s">
        <v>37</v>
      </c>
      <c r="AX1217" s="13" t="s">
        <v>77</v>
      </c>
      <c r="AY1217" s="205" t="s">
        <v>144</v>
      </c>
    </row>
    <row r="1218" spans="1:65" s="13" customFormat="1">
      <c r="B1218" s="194"/>
      <c r="C1218" s="195"/>
      <c r="D1218" s="196" t="s">
        <v>156</v>
      </c>
      <c r="E1218" s="197" t="s">
        <v>19</v>
      </c>
      <c r="F1218" s="198" t="s">
        <v>1214</v>
      </c>
      <c r="G1218" s="195"/>
      <c r="H1218" s="199">
        <v>4.2</v>
      </c>
      <c r="I1218" s="200"/>
      <c r="J1218" s="195"/>
      <c r="K1218" s="195"/>
      <c r="L1218" s="201"/>
      <c r="M1218" s="202"/>
      <c r="N1218" s="203"/>
      <c r="O1218" s="203"/>
      <c r="P1218" s="203"/>
      <c r="Q1218" s="203"/>
      <c r="R1218" s="203"/>
      <c r="S1218" s="203"/>
      <c r="T1218" s="204"/>
      <c r="AT1218" s="205" t="s">
        <v>156</v>
      </c>
      <c r="AU1218" s="205" t="s">
        <v>87</v>
      </c>
      <c r="AV1218" s="13" t="s">
        <v>87</v>
      </c>
      <c r="AW1218" s="13" t="s">
        <v>37</v>
      </c>
      <c r="AX1218" s="13" t="s">
        <v>77</v>
      </c>
      <c r="AY1218" s="205" t="s">
        <v>144</v>
      </c>
    </row>
    <row r="1219" spans="1:65" s="13" customFormat="1">
      <c r="B1219" s="194"/>
      <c r="C1219" s="195"/>
      <c r="D1219" s="196" t="s">
        <v>156</v>
      </c>
      <c r="E1219" s="197" t="s">
        <v>19</v>
      </c>
      <c r="F1219" s="198" t="s">
        <v>1215</v>
      </c>
      <c r="G1219" s="195"/>
      <c r="H1219" s="199">
        <v>4.2</v>
      </c>
      <c r="I1219" s="200"/>
      <c r="J1219" s="195"/>
      <c r="K1219" s="195"/>
      <c r="L1219" s="201"/>
      <c r="M1219" s="202"/>
      <c r="N1219" s="203"/>
      <c r="O1219" s="203"/>
      <c r="P1219" s="203"/>
      <c r="Q1219" s="203"/>
      <c r="R1219" s="203"/>
      <c r="S1219" s="203"/>
      <c r="T1219" s="204"/>
      <c r="AT1219" s="205" t="s">
        <v>156</v>
      </c>
      <c r="AU1219" s="205" t="s">
        <v>87</v>
      </c>
      <c r="AV1219" s="13" t="s">
        <v>87</v>
      </c>
      <c r="AW1219" s="13" t="s">
        <v>37</v>
      </c>
      <c r="AX1219" s="13" t="s">
        <v>77</v>
      </c>
      <c r="AY1219" s="205" t="s">
        <v>144</v>
      </c>
    </row>
    <row r="1220" spans="1:65" s="13" customFormat="1">
      <c r="B1220" s="194"/>
      <c r="C1220" s="195"/>
      <c r="D1220" s="196" t="s">
        <v>156</v>
      </c>
      <c r="E1220" s="197" t="s">
        <v>19</v>
      </c>
      <c r="F1220" s="198" t="s">
        <v>1216</v>
      </c>
      <c r="G1220" s="195"/>
      <c r="H1220" s="199">
        <v>4.2</v>
      </c>
      <c r="I1220" s="200"/>
      <c r="J1220" s="195"/>
      <c r="K1220" s="195"/>
      <c r="L1220" s="201"/>
      <c r="M1220" s="202"/>
      <c r="N1220" s="203"/>
      <c r="O1220" s="203"/>
      <c r="P1220" s="203"/>
      <c r="Q1220" s="203"/>
      <c r="R1220" s="203"/>
      <c r="S1220" s="203"/>
      <c r="T1220" s="204"/>
      <c r="AT1220" s="205" t="s">
        <v>156</v>
      </c>
      <c r="AU1220" s="205" t="s">
        <v>87</v>
      </c>
      <c r="AV1220" s="13" t="s">
        <v>87</v>
      </c>
      <c r="AW1220" s="13" t="s">
        <v>37</v>
      </c>
      <c r="AX1220" s="13" t="s">
        <v>77</v>
      </c>
      <c r="AY1220" s="205" t="s">
        <v>144</v>
      </c>
    </row>
    <row r="1221" spans="1:65" s="13" customFormat="1">
      <c r="B1221" s="194"/>
      <c r="C1221" s="195"/>
      <c r="D1221" s="196" t="s">
        <v>156</v>
      </c>
      <c r="E1221" s="197" t="s">
        <v>19</v>
      </c>
      <c r="F1221" s="198" t="s">
        <v>1217</v>
      </c>
      <c r="G1221" s="195"/>
      <c r="H1221" s="199">
        <v>4.2</v>
      </c>
      <c r="I1221" s="200"/>
      <c r="J1221" s="195"/>
      <c r="K1221" s="195"/>
      <c r="L1221" s="201"/>
      <c r="M1221" s="202"/>
      <c r="N1221" s="203"/>
      <c r="O1221" s="203"/>
      <c r="P1221" s="203"/>
      <c r="Q1221" s="203"/>
      <c r="R1221" s="203"/>
      <c r="S1221" s="203"/>
      <c r="T1221" s="204"/>
      <c r="AT1221" s="205" t="s">
        <v>156</v>
      </c>
      <c r="AU1221" s="205" t="s">
        <v>87</v>
      </c>
      <c r="AV1221" s="13" t="s">
        <v>87</v>
      </c>
      <c r="AW1221" s="13" t="s">
        <v>37</v>
      </c>
      <c r="AX1221" s="13" t="s">
        <v>77</v>
      </c>
      <c r="AY1221" s="205" t="s">
        <v>144</v>
      </c>
    </row>
    <row r="1222" spans="1:65" s="13" customFormat="1">
      <c r="B1222" s="194"/>
      <c r="C1222" s="195"/>
      <c r="D1222" s="196" t="s">
        <v>156</v>
      </c>
      <c r="E1222" s="197" t="s">
        <v>19</v>
      </c>
      <c r="F1222" s="198" t="s">
        <v>1218</v>
      </c>
      <c r="G1222" s="195"/>
      <c r="H1222" s="199">
        <v>4.2</v>
      </c>
      <c r="I1222" s="200"/>
      <c r="J1222" s="195"/>
      <c r="K1222" s="195"/>
      <c r="L1222" s="201"/>
      <c r="M1222" s="202"/>
      <c r="N1222" s="203"/>
      <c r="O1222" s="203"/>
      <c r="P1222" s="203"/>
      <c r="Q1222" s="203"/>
      <c r="R1222" s="203"/>
      <c r="S1222" s="203"/>
      <c r="T1222" s="204"/>
      <c r="AT1222" s="205" t="s">
        <v>156</v>
      </c>
      <c r="AU1222" s="205" t="s">
        <v>87</v>
      </c>
      <c r="AV1222" s="13" t="s">
        <v>87</v>
      </c>
      <c r="AW1222" s="13" t="s">
        <v>37</v>
      </c>
      <c r="AX1222" s="13" t="s">
        <v>77</v>
      </c>
      <c r="AY1222" s="205" t="s">
        <v>144</v>
      </c>
    </row>
    <row r="1223" spans="1:65" s="13" customFormat="1">
      <c r="B1223" s="194"/>
      <c r="C1223" s="195"/>
      <c r="D1223" s="196" t="s">
        <v>156</v>
      </c>
      <c r="E1223" s="197" t="s">
        <v>19</v>
      </c>
      <c r="F1223" s="198" t="s">
        <v>1219</v>
      </c>
      <c r="G1223" s="195"/>
      <c r="H1223" s="199">
        <v>4.2</v>
      </c>
      <c r="I1223" s="200"/>
      <c r="J1223" s="195"/>
      <c r="K1223" s="195"/>
      <c r="L1223" s="201"/>
      <c r="M1223" s="202"/>
      <c r="N1223" s="203"/>
      <c r="O1223" s="203"/>
      <c r="P1223" s="203"/>
      <c r="Q1223" s="203"/>
      <c r="R1223" s="203"/>
      <c r="S1223" s="203"/>
      <c r="T1223" s="204"/>
      <c r="AT1223" s="205" t="s">
        <v>156</v>
      </c>
      <c r="AU1223" s="205" t="s">
        <v>87</v>
      </c>
      <c r="AV1223" s="13" t="s">
        <v>87</v>
      </c>
      <c r="AW1223" s="13" t="s">
        <v>37</v>
      </c>
      <c r="AX1223" s="13" t="s">
        <v>77</v>
      </c>
      <c r="AY1223" s="205" t="s">
        <v>144</v>
      </c>
    </row>
    <row r="1224" spans="1:65" s="13" customFormat="1">
      <c r="B1224" s="194"/>
      <c r="C1224" s="195"/>
      <c r="D1224" s="196" t="s">
        <v>156</v>
      </c>
      <c r="E1224" s="197" t="s">
        <v>19</v>
      </c>
      <c r="F1224" s="198" t="s">
        <v>1220</v>
      </c>
      <c r="G1224" s="195"/>
      <c r="H1224" s="199">
        <v>4.2</v>
      </c>
      <c r="I1224" s="200"/>
      <c r="J1224" s="195"/>
      <c r="K1224" s="195"/>
      <c r="L1224" s="201"/>
      <c r="M1224" s="202"/>
      <c r="N1224" s="203"/>
      <c r="O1224" s="203"/>
      <c r="P1224" s="203"/>
      <c r="Q1224" s="203"/>
      <c r="R1224" s="203"/>
      <c r="S1224" s="203"/>
      <c r="T1224" s="204"/>
      <c r="AT1224" s="205" t="s">
        <v>156</v>
      </c>
      <c r="AU1224" s="205" t="s">
        <v>87</v>
      </c>
      <c r="AV1224" s="13" t="s">
        <v>87</v>
      </c>
      <c r="AW1224" s="13" t="s">
        <v>37</v>
      </c>
      <c r="AX1224" s="13" t="s">
        <v>77</v>
      </c>
      <c r="AY1224" s="205" t="s">
        <v>144</v>
      </c>
    </row>
    <row r="1225" spans="1:65" s="13" customFormat="1">
      <c r="B1225" s="194"/>
      <c r="C1225" s="195"/>
      <c r="D1225" s="196" t="s">
        <v>156</v>
      </c>
      <c r="E1225" s="197" t="s">
        <v>19</v>
      </c>
      <c r="F1225" s="198" t="s">
        <v>1221</v>
      </c>
      <c r="G1225" s="195"/>
      <c r="H1225" s="199">
        <v>4.2</v>
      </c>
      <c r="I1225" s="200"/>
      <c r="J1225" s="195"/>
      <c r="K1225" s="195"/>
      <c r="L1225" s="201"/>
      <c r="M1225" s="202"/>
      <c r="N1225" s="203"/>
      <c r="O1225" s="203"/>
      <c r="P1225" s="203"/>
      <c r="Q1225" s="203"/>
      <c r="R1225" s="203"/>
      <c r="S1225" s="203"/>
      <c r="T1225" s="204"/>
      <c r="AT1225" s="205" t="s">
        <v>156</v>
      </c>
      <c r="AU1225" s="205" t="s">
        <v>87</v>
      </c>
      <c r="AV1225" s="13" t="s">
        <v>87</v>
      </c>
      <c r="AW1225" s="13" t="s">
        <v>37</v>
      </c>
      <c r="AX1225" s="13" t="s">
        <v>77</v>
      </c>
      <c r="AY1225" s="205" t="s">
        <v>144</v>
      </c>
    </row>
    <row r="1226" spans="1:65" s="13" customFormat="1">
      <c r="B1226" s="194"/>
      <c r="C1226" s="195"/>
      <c r="D1226" s="196" t="s">
        <v>156</v>
      </c>
      <c r="E1226" s="197" t="s">
        <v>19</v>
      </c>
      <c r="F1226" s="198" t="s">
        <v>1222</v>
      </c>
      <c r="G1226" s="195"/>
      <c r="H1226" s="199">
        <v>4.2</v>
      </c>
      <c r="I1226" s="200"/>
      <c r="J1226" s="195"/>
      <c r="K1226" s="195"/>
      <c r="L1226" s="201"/>
      <c r="M1226" s="202"/>
      <c r="N1226" s="203"/>
      <c r="O1226" s="203"/>
      <c r="P1226" s="203"/>
      <c r="Q1226" s="203"/>
      <c r="R1226" s="203"/>
      <c r="S1226" s="203"/>
      <c r="T1226" s="204"/>
      <c r="AT1226" s="205" t="s">
        <v>156</v>
      </c>
      <c r="AU1226" s="205" t="s">
        <v>87</v>
      </c>
      <c r="AV1226" s="13" t="s">
        <v>87</v>
      </c>
      <c r="AW1226" s="13" t="s">
        <v>37</v>
      </c>
      <c r="AX1226" s="13" t="s">
        <v>77</v>
      </c>
      <c r="AY1226" s="205" t="s">
        <v>144</v>
      </c>
    </row>
    <row r="1227" spans="1:65" s="13" customFormat="1">
      <c r="B1227" s="194"/>
      <c r="C1227" s="195"/>
      <c r="D1227" s="196" t="s">
        <v>156</v>
      </c>
      <c r="E1227" s="197" t="s">
        <v>19</v>
      </c>
      <c r="F1227" s="198" t="s">
        <v>1223</v>
      </c>
      <c r="G1227" s="195"/>
      <c r="H1227" s="199">
        <v>4.4000000000000004</v>
      </c>
      <c r="I1227" s="200"/>
      <c r="J1227" s="195"/>
      <c r="K1227" s="195"/>
      <c r="L1227" s="201"/>
      <c r="M1227" s="202"/>
      <c r="N1227" s="203"/>
      <c r="O1227" s="203"/>
      <c r="P1227" s="203"/>
      <c r="Q1227" s="203"/>
      <c r="R1227" s="203"/>
      <c r="S1227" s="203"/>
      <c r="T1227" s="204"/>
      <c r="AT1227" s="205" t="s">
        <v>156</v>
      </c>
      <c r="AU1227" s="205" t="s">
        <v>87</v>
      </c>
      <c r="AV1227" s="13" t="s">
        <v>87</v>
      </c>
      <c r="AW1227" s="13" t="s">
        <v>37</v>
      </c>
      <c r="AX1227" s="13" t="s">
        <v>77</v>
      </c>
      <c r="AY1227" s="205" t="s">
        <v>144</v>
      </c>
    </row>
    <row r="1228" spans="1:65" s="13" customFormat="1">
      <c r="B1228" s="194"/>
      <c r="C1228" s="195"/>
      <c r="D1228" s="196" t="s">
        <v>156</v>
      </c>
      <c r="E1228" s="197" t="s">
        <v>19</v>
      </c>
      <c r="F1228" s="198" t="s">
        <v>1224</v>
      </c>
      <c r="G1228" s="195"/>
      <c r="H1228" s="199">
        <v>4.2</v>
      </c>
      <c r="I1228" s="200"/>
      <c r="J1228" s="195"/>
      <c r="K1228" s="195"/>
      <c r="L1228" s="201"/>
      <c r="M1228" s="202"/>
      <c r="N1228" s="203"/>
      <c r="O1228" s="203"/>
      <c r="P1228" s="203"/>
      <c r="Q1228" s="203"/>
      <c r="R1228" s="203"/>
      <c r="S1228" s="203"/>
      <c r="T1228" s="204"/>
      <c r="AT1228" s="205" t="s">
        <v>156</v>
      </c>
      <c r="AU1228" s="205" t="s">
        <v>87</v>
      </c>
      <c r="AV1228" s="13" t="s">
        <v>87</v>
      </c>
      <c r="AW1228" s="13" t="s">
        <v>37</v>
      </c>
      <c r="AX1228" s="13" t="s">
        <v>77</v>
      </c>
      <c r="AY1228" s="205" t="s">
        <v>144</v>
      </c>
    </row>
    <row r="1229" spans="1:65" s="13" customFormat="1">
      <c r="B1229" s="194"/>
      <c r="C1229" s="195"/>
      <c r="D1229" s="196" t="s">
        <v>156</v>
      </c>
      <c r="E1229" s="197" t="s">
        <v>19</v>
      </c>
      <c r="F1229" s="198" t="s">
        <v>1225</v>
      </c>
      <c r="G1229" s="195"/>
      <c r="H1229" s="199">
        <v>4.4000000000000004</v>
      </c>
      <c r="I1229" s="200"/>
      <c r="J1229" s="195"/>
      <c r="K1229" s="195"/>
      <c r="L1229" s="201"/>
      <c r="M1229" s="202"/>
      <c r="N1229" s="203"/>
      <c r="O1229" s="203"/>
      <c r="P1229" s="203"/>
      <c r="Q1229" s="203"/>
      <c r="R1229" s="203"/>
      <c r="S1229" s="203"/>
      <c r="T1229" s="204"/>
      <c r="AT1229" s="205" t="s">
        <v>156</v>
      </c>
      <c r="AU1229" s="205" t="s">
        <v>87</v>
      </c>
      <c r="AV1229" s="13" t="s">
        <v>87</v>
      </c>
      <c r="AW1229" s="13" t="s">
        <v>37</v>
      </c>
      <c r="AX1229" s="13" t="s">
        <v>77</v>
      </c>
      <c r="AY1229" s="205" t="s">
        <v>144</v>
      </c>
    </row>
    <row r="1230" spans="1:65" s="13" customFormat="1">
      <c r="B1230" s="194"/>
      <c r="C1230" s="195"/>
      <c r="D1230" s="196" t="s">
        <v>156</v>
      </c>
      <c r="E1230" s="197" t="s">
        <v>19</v>
      </c>
      <c r="F1230" s="198" t="s">
        <v>1226</v>
      </c>
      <c r="G1230" s="195"/>
      <c r="H1230" s="199">
        <v>4.4000000000000004</v>
      </c>
      <c r="I1230" s="200"/>
      <c r="J1230" s="195"/>
      <c r="K1230" s="195"/>
      <c r="L1230" s="201"/>
      <c r="M1230" s="202"/>
      <c r="N1230" s="203"/>
      <c r="O1230" s="203"/>
      <c r="P1230" s="203"/>
      <c r="Q1230" s="203"/>
      <c r="R1230" s="203"/>
      <c r="S1230" s="203"/>
      <c r="T1230" s="204"/>
      <c r="AT1230" s="205" t="s">
        <v>156</v>
      </c>
      <c r="AU1230" s="205" t="s">
        <v>87</v>
      </c>
      <c r="AV1230" s="13" t="s">
        <v>87</v>
      </c>
      <c r="AW1230" s="13" t="s">
        <v>37</v>
      </c>
      <c r="AX1230" s="13" t="s">
        <v>77</v>
      </c>
      <c r="AY1230" s="205" t="s">
        <v>144</v>
      </c>
    </row>
    <row r="1231" spans="1:65" s="14" customFormat="1">
      <c r="B1231" s="206"/>
      <c r="C1231" s="207"/>
      <c r="D1231" s="196" t="s">
        <v>156</v>
      </c>
      <c r="E1231" s="208" t="s">
        <v>19</v>
      </c>
      <c r="F1231" s="209" t="s">
        <v>158</v>
      </c>
      <c r="G1231" s="207"/>
      <c r="H1231" s="210">
        <v>59.400000000000006</v>
      </c>
      <c r="I1231" s="211"/>
      <c r="J1231" s="207"/>
      <c r="K1231" s="207"/>
      <c r="L1231" s="212"/>
      <c r="M1231" s="213"/>
      <c r="N1231" s="214"/>
      <c r="O1231" s="214"/>
      <c r="P1231" s="214"/>
      <c r="Q1231" s="214"/>
      <c r="R1231" s="214"/>
      <c r="S1231" s="214"/>
      <c r="T1231" s="215"/>
      <c r="AT1231" s="216" t="s">
        <v>156</v>
      </c>
      <c r="AU1231" s="216" t="s">
        <v>87</v>
      </c>
      <c r="AV1231" s="14" t="s">
        <v>152</v>
      </c>
      <c r="AW1231" s="14" t="s">
        <v>37</v>
      </c>
      <c r="AX1231" s="14" t="s">
        <v>85</v>
      </c>
      <c r="AY1231" s="216" t="s">
        <v>144</v>
      </c>
    </row>
    <row r="1232" spans="1:65" s="2" customFormat="1" ht="37.9" customHeight="1">
      <c r="A1232" s="37"/>
      <c r="B1232" s="38"/>
      <c r="C1232" s="176" t="s">
        <v>1227</v>
      </c>
      <c r="D1232" s="176" t="s">
        <v>147</v>
      </c>
      <c r="E1232" s="177" t="s">
        <v>1228</v>
      </c>
      <c r="F1232" s="178" t="s">
        <v>1229</v>
      </c>
      <c r="G1232" s="179" t="s">
        <v>172</v>
      </c>
      <c r="H1232" s="180">
        <v>209.065</v>
      </c>
      <c r="I1232" s="181"/>
      <c r="J1232" s="182">
        <f>ROUND(I1232*H1232,2)</f>
        <v>0</v>
      </c>
      <c r="K1232" s="178" t="s">
        <v>151</v>
      </c>
      <c r="L1232" s="42"/>
      <c r="M1232" s="183" t="s">
        <v>19</v>
      </c>
      <c r="N1232" s="184" t="s">
        <v>48</v>
      </c>
      <c r="O1232" s="67"/>
      <c r="P1232" s="185">
        <f>O1232*H1232</f>
        <v>0</v>
      </c>
      <c r="Q1232" s="185">
        <v>9.0299999999999998E-3</v>
      </c>
      <c r="R1232" s="185">
        <f>Q1232*H1232</f>
        <v>1.88785695</v>
      </c>
      <c r="S1232" s="185">
        <v>0</v>
      </c>
      <c r="T1232" s="186">
        <f>S1232*H1232</f>
        <v>0</v>
      </c>
      <c r="U1232" s="37"/>
      <c r="V1232" s="37"/>
      <c r="W1232" s="37"/>
      <c r="X1232" s="37"/>
      <c r="Y1232" s="37"/>
      <c r="Z1232" s="37"/>
      <c r="AA1232" s="37"/>
      <c r="AB1232" s="37"/>
      <c r="AC1232" s="37"/>
      <c r="AD1232" s="37"/>
      <c r="AE1232" s="37"/>
      <c r="AR1232" s="187" t="s">
        <v>296</v>
      </c>
      <c r="AT1232" s="187" t="s">
        <v>147</v>
      </c>
      <c r="AU1232" s="187" t="s">
        <v>87</v>
      </c>
      <c r="AY1232" s="20" t="s">
        <v>144</v>
      </c>
      <c r="BE1232" s="188">
        <f>IF(N1232="základní",J1232,0)</f>
        <v>0</v>
      </c>
      <c r="BF1232" s="188">
        <f>IF(N1232="snížená",J1232,0)</f>
        <v>0</v>
      </c>
      <c r="BG1232" s="188">
        <f>IF(N1232="zákl. přenesená",J1232,0)</f>
        <v>0</v>
      </c>
      <c r="BH1232" s="188">
        <f>IF(N1232="sníž. přenesená",J1232,0)</f>
        <v>0</v>
      </c>
      <c r="BI1232" s="188">
        <f>IF(N1232="nulová",J1232,0)</f>
        <v>0</v>
      </c>
      <c r="BJ1232" s="20" t="s">
        <v>85</v>
      </c>
      <c r="BK1232" s="188">
        <f>ROUND(I1232*H1232,2)</f>
        <v>0</v>
      </c>
      <c r="BL1232" s="20" t="s">
        <v>296</v>
      </c>
      <c r="BM1232" s="187" t="s">
        <v>1230</v>
      </c>
    </row>
    <row r="1233" spans="1:51" s="2" customFormat="1">
      <c r="A1233" s="37"/>
      <c r="B1233" s="38"/>
      <c r="C1233" s="39"/>
      <c r="D1233" s="189" t="s">
        <v>154</v>
      </c>
      <c r="E1233" s="39"/>
      <c r="F1233" s="190" t="s">
        <v>1231</v>
      </c>
      <c r="G1233" s="39"/>
      <c r="H1233" s="39"/>
      <c r="I1233" s="191"/>
      <c r="J1233" s="39"/>
      <c r="K1233" s="39"/>
      <c r="L1233" s="42"/>
      <c r="M1233" s="192"/>
      <c r="N1233" s="193"/>
      <c r="O1233" s="67"/>
      <c r="P1233" s="67"/>
      <c r="Q1233" s="67"/>
      <c r="R1233" s="67"/>
      <c r="S1233" s="67"/>
      <c r="T1233" s="68"/>
      <c r="U1233" s="37"/>
      <c r="V1233" s="37"/>
      <c r="W1233" s="37"/>
      <c r="X1233" s="37"/>
      <c r="Y1233" s="37"/>
      <c r="Z1233" s="37"/>
      <c r="AA1233" s="37"/>
      <c r="AB1233" s="37"/>
      <c r="AC1233" s="37"/>
      <c r="AD1233" s="37"/>
      <c r="AE1233" s="37"/>
      <c r="AT1233" s="20" t="s">
        <v>154</v>
      </c>
      <c r="AU1233" s="20" t="s">
        <v>87</v>
      </c>
    </row>
    <row r="1234" spans="1:51" s="13" customFormat="1">
      <c r="B1234" s="194"/>
      <c r="C1234" s="195"/>
      <c r="D1234" s="196" t="s">
        <v>156</v>
      </c>
      <c r="E1234" s="197" t="s">
        <v>19</v>
      </c>
      <c r="F1234" s="198" t="s">
        <v>1170</v>
      </c>
      <c r="G1234" s="195"/>
      <c r="H1234" s="199">
        <v>15.06</v>
      </c>
      <c r="I1234" s="200"/>
      <c r="J1234" s="195"/>
      <c r="K1234" s="195"/>
      <c r="L1234" s="201"/>
      <c r="M1234" s="202"/>
      <c r="N1234" s="203"/>
      <c r="O1234" s="203"/>
      <c r="P1234" s="203"/>
      <c r="Q1234" s="203"/>
      <c r="R1234" s="203"/>
      <c r="S1234" s="203"/>
      <c r="T1234" s="204"/>
      <c r="AT1234" s="205" t="s">
        <v>156</v>
      </c>
      <c r="AU1234" s="205" t="s">
        <v>87</v>
      </c>
      <c r="AV1234" s="13" t="s">
        <v>87</v>
      </c>
      <c r="AW1234" s="13" t="s">
        <v>37</v>
      </c>
      <c r="AX1234" s="13" t="s">
        <v>77</v>
      </c>
      <c r="AY1234" s="205" t="s">
        <v>144</v>
      </c>
    </row>
    <row r="1235" spans="1:51" s="13" customFormat="1">
      <c r="B1235" s="194"/>
      <c r="C1235" s="195"/>
      <c r="D1235" s="196" t="s">
        <v>156</v>
      </c>
      <c r="E1235" s="197" t="s">
        <v>19</v>
      </c>
      <c r="F1235" s="198" t="s">
        <v>1171</v>
      </c>
      <c r="G1235" s="195"/>
      <c r="H1235" s="199">
        <v>15.06</v>
      </c>
      <c r="I1235" s="200"/>
      <c r="J1235" s="195"/>
      <c r="K1235" s="195"/>
      <c r="L1235" s="201"/>
      <c r="M1235" s="202"/>
      <c r="N1235" s="203"/>
      <c r="O1235" s="203"/>
      <c r="P1235" s="203"/>
      <c r="Q1235" s="203"/>
      <c r="R1235" s="203"/>
      <c r="S1235" s="203"/>
      <c r="T1235" s="204"/>
      <c r="AT1235" s="205" t="s">
        <v>156</v>
      </c>
      <c r="AU1235" s="205" t="s">
        <v>87</v>
      </c>
      <c r="AV1235" s="13" t="s">
        <v>87</v>
      </c>
      <c r="AW1235" s="13" t="s">
        <v>37</v>
      </c>
      <c r="AX1235" s="13" t="s">
        <v>77</v>
      </c>
      <c r="AY1235" s="205" t="s">
        <v>144</v>
      </c>
    </row>
    <row r="1236" spans="1:51" s="13" customFormat="1">
      <c r="B1236" s="194"/>
      <c r="C1236" s="195"/>
      <c r="D1236" s="196" t="s">
        <v>156</v>
      </c>
      <c r="E1236" s="197" t="s">
        <v>19</v>
      </c>
      <c r="F1236" s="198" t="s">
        <v>1172</v>
      </c>
      <c r="G1236" s="195"/>
      <c r="H1236" s="199">
        <v>14.635</v>
      </c>
      <c r="I1236" s="200"/>
      <c r="J1236" s="195"/>
      <c r="K1236" s="195"/>
      <c r="L1236" s="201"/>
      <c r="M1236" s="202"/>
      <c r="N1236" s="203"/>
      <c r="O1236" s="203"/>
      <c r="P1236" s="203"/>
      <c r="Q1236" s="203"/>
      <c r="R1236" s="203"/>
      <c r="S1236" s="203"/>
      <c r="T1236" s="204"/>
      <c r="AT1236" s="205" t="s">
        <v>156</v>
      </c>
      <c r="AU1236" s="205" t="s">
        <v>87</v>
      </c>
      <c r="AV1236" s="13" t="s">
        <v>87</v>
      </c>
      <c r="AW1236" s="13" t="s">
        <v>37</v>
      </c>
      <c r="AX1236" s="13" t="s">
        <v>77</v>
      </c>
      <c r="AY1236" s="205" t="s">
        <v>144</v>
      </c>
    </row>
    <row r="1237" spans="1:51" s="13" customFormat="1">
      <c r="B1237" s="194"/>
      <c r="C1237" s="195"/>
      <c r="D1237" s="196" t="s">
        <v>156</v>
      </c>
      <c r="E1237" s="197" t="s">
        <v>19</v>
      </c>
      <c r="F1237" s="198" t="s">
        <v>1173</v>
      </c>
      <c r="G1237" s="195"/>
      <c r="H1237" s="199">
        <v>14.56</v>
      </c>
      <c r="I1237" s="200"/>
      <c r="J1237" s="195"/>
      <c r="K1237" s="195"/>
      <c r="L1237" s="201"/>
      <c r="M1237" s="202"/>
      <c r="N1237" s="203"/>
      <c r="O1237" s="203"/>
      <c r="P1237" s="203"/>
      <c r="Q1237" s="203"/>
      <c r="R1237" s="203"/>
      <c r="S1237" s="203"/>
      <c r="T1237" s="204"/>
      <c r="AT1237" s="205" t="s">
        <v>156</v>
      </c>
      <c r="AU1237" s="205" t="s">
        <v>87</v>
      </c>
      <c r="AV1237" s="13" t="s">
        <v>87</v>
      </c>
      <c r="AW1237" s="13" t="s">
        <v>37</v>
      </c>
      <c r="AX1237" s="13" t="s">
        <v>77</v>
      </c>
      <c r="AY1237" s="205" t="s">
        <v>144</v>
      </c>
    </row>
    <row r="1238" spans="1:51" s="13" customFormat="1">
      <c r="B1238" s="194"/>
      <c r="C1238" s="195"/>
      <c r="D1238" s="196" t="s">
        <v>156</v>
      </c>
      <c r="E1238" s="197" t="s">
        <v>19</v>
      </c>
      <c r="F1238" s="198" t="s">
        <v>1174</v>
      </c>
      <c r="G1238" s="195"/>
      <c r="H1238" s="199">
        <v>14.96</v>
      </c>
      <c r="I1238" s="200"/>
      <c r="J1238" s="195"/>
      <c r="K1238" s="195"/>
      <c r="L1238" s="201"/>
      <c r="M1238" s="202"/>
      <c r="N1238" s="203"/>
      <c r="O1238" s="203"/>
      <c r="P1238" s="203"/>
      <c r="Q1238" s="203"/>
      <c r="R1238" s="203"/>
      <c r="S1238" s="203"/>
      <c r="T1238" s="204"/>
      <c r="AT1238" s="205" t="s">
        <v>156</v>
      </c>
      <c r="AU1238" s="205" t="s">
        <v>87</v>
      </c>
      <c r="AV1238" s="13" t="s">
        <v>87</v>
      </c>
      <c r="AW1238" s="13" t="s">
        <v>37</v>
      </c>
      <c r="AX1238" s="13" t="s">
        <v>77</v>
      </c>
      <c r="AY1238" s="205" t="s">
        <v>144</v>
      </c>
    </row>
    <row r="1239" spans="1:51" s="13" customFormat="1">
      <c r="B1239" s="194"/>
      <c r="C1239" s="195"/>
      <c r="D1239" s="196" t="s">
        <v>156</v>
      </c>
      <c r="E1239" s="197" t="s">
        <v>19</v>
      </c>
      <c r="F1239" s="198" t="s">
        <v>1175</v>
      </c>
      <c r="G1239" s="195"/>
      <c r="H1239" s="199">
        <v>15.035</v>
      </c>
      <c r="I1239" s="200"/>
      <c r="J1239" s="195"/>
      <c r="K1239" s="195"/>
      <c r="L1239" s="201"/>
      <c r="M1239" s="202"/>
      <c r="N1239" s="203"/>
      <c r="O1239" s="203"/>
      <c r="P1239" s="203"/>
      <c r="Q1239" s="203"/>
      <c r="R1239" s="203"/>
      <c r="S1239" s="203"/>
      <c r="T1239" s="204"/>
      <c r="AT1239" s="205" t="s">
        <v>156</v>
      </c>
      <c r="AU1239" s="205" t="s">
        <v>87</v>
      </c>
      <c r="AV1239" s="13" t="s">
        <v>87</v>
      </c>
      <c r="AW1239" s="13" t="s">
        <v>37</v>
      </c>
      <c r="AX1239" s="13" t="s">
        <v>77</v>
      </c>
      <c r="AY1239" s="205" t="s">
        <v>144</v>
      </c>
    </row>
    <row r="1240" spans="1:51" s="13" customFormat="1">
      <c r="B1240" s="194"/>
      <c r="C1240" s="195"/>
      <c r="D1240" s="196" t="s">
        <v>156</v>
      </c>
      <c r="E1240" s="197" t="s">
        <v>19</v>
      </c>
      <c r="F1240" s="198" t="s">
        <v>1176</v>
      </c>
      <c r="G1240" s="195"/>
      <c r="H1240" s="199">
        <v>15.11</v>
      </c>
      <c r="I1240" s="200"/>
      <c r="J1240" s="195"/>
      <c r="K1240" s="195"/>
      <c r="L1240" s="201"/>
      <c r="M1240" s="202"/>
      <c r="N1240" s="203"/>
      <c r="O1240" s="203"/>
      <c r="P1240" s="203"/>
      <c r="Q1240" s="203"/>
      <c r="R1240" s="203"/>
      <c r="S1240" s="203"/>
      <c r="T1240" s="204"/>
      <c r="AT1240" s="205" t="s">
        <v>156</v>
      </c>
      <c r="AU1240" s="205" t="s">
        <v>87</v>
      </c>
      <c r="AV1240" s="13" t="s">
        <v>87</v>
      </c>
      <c r="AW1240" s="13" t="s">
        <v>37</v>
      </c>
      <c r="AX1240" s="13" t="s">
        <v>77</v>
      </c>
      <c r="AY1240" s="205" t="s">
        <v>144</v>
      </c>
    </row>
    <row r="1241" spans="1:51" s="13" customFormat="1">
      <c r="B1241" s="194"/>
      <c r="C1241" s="195"/>
      <c r="D1241" s="196" t="s">
        <v>156</v>
      </c>
      <c r="E1241" s="197" t="s">
        <v>19</v>
      </c>
      <c r="F1241" s="198" t="s">
        <v>1177</v>
      </c>
      <c r="G1241" s="195"/>
      <c r="H1241" s="199">
        <v>15.06</v>
      </c>
      <c r="I1241" s="200"/>
      <c r="J1241" s="195"/>
      <c r="K1241" s="195"/>
      <c r="L1241" s="201"/>
      <c r="M1241" s="202"/>
      <c r="N1241" s="203"/>
      <c r="O1241" s="203"/>
      <c r="P1241" s="203"/>
      <c r="Q1241" s="203"/>
      <c r="R1241" s="203"/>
      <c r="S1241" s="203"/>
      <c r="T1241" s="204"/>
      <c r="AT1241" s="205" t="s">
        <v>156</v>
      </c>
      <c r="AU1241" s="205" t="s">
        <v>87</v>
      </c>
      <c r="AV1241" s="13" t="s">
        <v>87</v>
      </c>
      <c r="AW1241" s="13" t="s">
        <v>37</v>
      </c>
      <c r="AX1241" s="13" t="s">
        <v>77</v>
      </c>
      <c r="AY1241" s="205" t="s">
        <v>144</v>
      </c>
    </row>
    <row r="1242" spans="1:51" s="13" customFormat="1">
      <c r="B1242" s="194"/>
      <c r="C1242" s="195"/>
      <c r="D1242" s="196" t="s">
        <v>156</v>
      </c>
      <c r="E1242" s="197" t="s">
        <v>19</v>
      </c>
      <c r="F1242" s="198" t="s">
        <v>1178</v>
      </c>
      <c r="G1242" s="195"/>
      <c r="H1242" s="199">
        <v>14.635</v>
      </c>
      <c r="I1242" s="200"/>
      <c r="J1242" s="195"/>
      <c r="K1242" s="195"/>
      <c r="L1242" s="201"/>
      <c r="M1242" s="202"/>
      <c r="N1242" s="203"/>
      <c r="O1242" s="203"/>
      <c r="P1242" s="203"/>
      <c r="Q1242" s="203"/>
      <c r="R1242" s="203"/>
      <c r="S1242" s="203"/>
      <c r="T1242" s="204"/>
      <c r="AT1242" s="205" t="s">
        <v>156</v>
      </c>
      <c r="AU1242" s="205" t="s">
        <v>87</v>
      </c>
      <c r="AV1242" s="13" t="s">
        <v>87</v>
      </c>
      <c r="AW1242" s="13" t="s">
        <v>37</v>
      </c>
      <c r="AX1242" s="13" t="s">
        <v>77</v>
      </c>
      <c r="AY1242" s="205" t="s">
        <v>144</v>
      </c>
    </row>
    <row r="1243" spans="1:51" s="13" customFormat="1">
      <c r="B1243" s="194"/>
      <c r="C1243" s="195"/>
      <c r="D1243" s="196" t="s">
        <v>156</v>
      </c>
      <c r="E1243" s="197" t="s">
        <v>19</v>
      </c>
      <c r="F1243" s="198" t="s">
        <v>1179</v>
      </c>
      <c r="G1243" s="195"/>
      <c r="H1243" s="199">
        <v>14.56</v>
      </c>
      <c r="I1243" s="200"/>
      <c r="J1243" s="195"/>
      <c r="K1243" s="195"/>
      <c r="L1243" s="201"/>
      <c r="M1243" s="202"/>
      <c r="N1243" s="203"/>
      <c r="O1243" s="203"/>
      <c r="P1243" s="203"/>
      <c r="Q1243" s="203"/>
      <c r="R1243" s="203"/>
      <c r="S1243" s="203"/>
      <c r="T1243" s="204"/>
      <c r="AT1243" s="205" t="s">
        <v>156</v>
      </c>
      <c r="AU1243" s="205" t="s">
        <v>87</v>
      </c>
      <c r="AV1243" s="13" t="s">
        <v>87</v>
      </c>
      <c r="AW1243" s="13" t="s">
        <v>37</v>
      </c>
      <c r="AX1243" s="13" t="s">
        <v>77</v>
      </c>
      <c r="AY1243" s="205" t="s">
        <v>144</v>
      </c>
    </row>
    <row r="1244" spans="1:51" s="13" customFormat="1">
      <c r="B1244" s="194"/>
      <c r="C1244" s="195"/>
      <c r="D1244" s="196" t="s">
        <v>156</v>
      </c>
      <c r="E1244" s="197" t="s">
        <v>19</v>
      </c>
      <c r="F1244" s="198" t="s">
        <v>1180</v>
      </c>
      <c r="G1244" s="195"/>
      <c r="H1244" s="199">
        <v>15.185</v>
      </c>
      <c r="I1244" s="200"/>
      <c r="J1244" s="195"/>
      <c r="K1244" s="195"/>
      <c r="L1244" s="201"/>
      <c r="M1244" s="202"/>
      <c r="N1244" s="203"/>
      <c r="O1244" s="203"/>
      <c r="P1244" s="203"/>
      <c r="Q1244" s="203"/>
      <c r="R1244" s="203"/>
      <c r="S1244" s="203"/>
      <c r="T1244" s="204"/>
      <c r="AT1244" s="205" t="s">
        <v>156</v>
      </c>
      <c r="AU1244" s="205" t="s">
        <v>87</v>
      </c>
      <c r="AV1244" s="13" t="s">
        <v>87</v>
      </c>
      <c r="AW1244" s="13" t="s">
        <v>37</v>
      </c>
      <c r="AX1244" s="13" t="s">
        <v>77</v>
      </c>
      <c r="AY1244" s="205" t="s">
        <v>144</v>
      </c>
    </row>
    <row r="1245" spans="1:51" s="13" customFormat="1">
      <c r="B1245" s="194"/>
      <c r="C1245" s="195"/>
      <c r="D1245" s="196" t="s">
        <v>156</v>
      </c>
      <c r="E1245" s="197" t="s">
        <v>19</v>
      </c>
      <c r="F1245" s="198" t="s">
        <v>1181</v>
      </c>
      <c r="G1245" s="195"/>
      <c r="H1245" s="199">
        <v>15.035</v>
      </c>
      <c r="I1245" s="200"/>
      <c r="J1245" s="195"/>
      <c r="K1245" s="195"/>
      <c r="L1245" s="201"/>
      <c r="M1245" s="202"/>
      <c r="N1245" s="203"/>
      <c r="O1245" s="203"/>
      <c r="P1245" s="203"/>
      <c r="Q1245" s="203"/>
      <c r="R1245" s="203"/>
      <c r="S1245" s="203"/>
      <c r="T1245" s="204"/>
      <c r="AT1245" s="205" t="s">
        <v>156</v>
      </c>
      <c r="AU1245" s="205" t="s">
        <v>87</v>
      </c>
      <c r="AV1245" s="13" t="s">
        <v>87</v>
      </c>
      <c r="AW1245" s="13" t="s">
        <v>37</v>
      </c>
      <c r="AX1245" s="13" t="s">
        <v>77</v>
      </c>
      <c r="AY1245" s="205" t="s">
        <v>144</v>
      </c>
    </row>
    <row r="1246" spans="1:51" s="13" customFormat="1">
      <c r="B1246" s="194"/>
      <c r="C1246" s="195"/>
      <c r="D1246" s="196" t="s">
        <v>156</v>
      </c>
      <c r="E1246" s="197" t="s">
        <v>19</v>
      </c>
      <c r="F1246" s="198" t="s">
        <v>1182</v>
      </c>
      <c r="G1246" s="195"/>
      <c r="H1246" s="199">
        <v>15.035</v>
      </c>
      <c r="I1246" s="200"/>
      <c r="J1246" s="195"/>
      <c r="K1246" s="195"/>
      <c r="L1246" s="201"/>
      <c r="M1246" s="202"/>
      <c r="N1246" s="203"/>
      <c r="O1246" s="203"/>
      <c r="P1246" s="203"/>
      <c r="Q1246" s="203"/>
      <c r="R1246" s="203"/>
      <c r="S1246" s="203"/>
      <c r="T1246" s="204"/>
      <c r="AT1246" s="205" t="s">
        <v>156</v>
      </c>
      <c r="AU1246" s="205" t="s">
        <v>87</v>
      </c>
      <c r="AV1246" s="13" t="s">
        <v>87</v>
      </c>
      <c r="AW1246" s="13" t="s">
        <v>37</v>
      </c>
      <c r="AX1246" s="13" t="s">
        <v>77</v>
      </c>
      <c r="AY1246" s="205" t="s">
        <v>144</v>
      </c>
    </row>
    <row r="1247" spans="1:51" s="13" customFormat="1">
      <c r="B1247" s="194"/>
      <c r="C1247" s="195"/>
      <c r="D1247" s="196" t="s">
        <v>156</v>
      </c>
      <c r="E1247" s="197" t="s">
        <v>19</v>
      </c>
      <c r="F1247" s="198" t="s">
        <v>1183</v>
      </c>
      <c r="G1247" s="195"/>
      <c r="H1247" s="199">
        <v>15.135</v>
      </c>
      <c r="I1247" s="200"/>
      <c r="J1247" s="195"/>
      <c r="K1247" s="195"/>
      <c r="L1247" s="201"/>
      <c r="M1247" s="202"/>
      <c r="N1247" s="203"/>
      <c r="O1247" s="203"/>
      <c r="P1247" s="203"/>
      <c r="Q1247" s="203"/>
      <c r="R1247" s="203"/>
      <c r="S1247" s="203"/>
      <c r="T1247" s="204"/>
      <c r="AT1247" s="205" t="s">
        <v>156</v>
      </c>
      <c r="AU1247" s="205" t="s">
        <v>87</v>
      </c>
      <c r="AV1247" s="13" t="s">
        <v>87</v>
      </c>
      <c r="AW1247" s="13" t="s">
        <v>37</v>
      </c>
      <c r="AX1247" s="13" t="s">
        <v>77</v>
      </c>
      <c r="AY1247" s="205" t="s">
        <v>144</v>
      </c>
    </row>
    <row r="1248" spans="1:51" s="14" customFormat="1">
      <c r="B1248" s="206"/>
      <c r="C1248" s="207"/>
      <c r="D1248" s="196" t="s">
        <v>156</v>
      </c>
      <c r="E1248" s="208" t="s">
        <v>19</v>
      </c>
      <c r="F1248" s="209" t="s">
        <v>158</v>
      </c>
      <c r="G1248" s="207"/>
      <c r="H1248" s="210">
        <v>209.065</v>
      </c>
      <c r="I1248" s="211"/>
      <c r="J1248" s="207"/>
      <c r="K1248" s="207"/>
      <c r="L1248" s="212"/>
      <c r="M1248" s="213"/>
      <c r="N1248" s="214"/>
      <c r="O1248" s="214"/>
      <c r="P1248" s="214"/>
      <c r="Q1248" s="214"/>
      <c r="R1248" s="214"/>
      <c r="S1248" s="214"/>
      <c r="T1248" s="215"/>
      <c r="AT1248" s="216" t="s">
        <v>156</v>
      </c>
      <c r="AU1248" s="216" t="s">
        <v>87</v>
      </c>
      <c r="AV1248" s="14" t="s">
        <v>152</v>
      </c>
      <c r="AW1248" s="14" t="s">
        <v>37</v>
      </c>
      <c r="AX1248" s="14" t="s">
        <v>85</v>
      </c>
      <c r="AY1248" s="216" t="s">
        <v>144</v>
      </c>
    </row>
    <row r="1249" spans="1:65" s="2" customFormat="1" ht="24.2" customHeight="1">
      <c r="A1249" s="37"/>
      <c r="B1249" s="38"/>
      <c r="C1249" s="241" t="s">
        <v>1232</v>
      </c>
      <c r="D1249" s="241" t="s">
        <v>769</v>
      </c>
      <c r="E1249" s="242" t="s">
        <v>1233</v>
      </c>
      <c r="F1249" s="243" t="s">
        <v>1234</v>
      </c>
      <c r="G1249" s="244" t="s">
        <v>172</v>
      </c>
      <c r="H1249" s="245">
        <v>240.42500000000001</v>
      </c>
      <c r="I1249" s="246"/>
      <c r="J1249" s="247">
        <f>ROUND(I1249*H1249,2)</f>
        <v>0</v>
      </c>
      <c r="K1249" s="243" t="s">
        <v>19</v>
      </c>
      <c r="L1249" s="248"/>
      <c r="M1249" s="249" t="s">
        <v>19</v>
      </c>
      <c r="N1249" s="250" t="s">
        <v>48</v>
      </c>
      <c r="O1249" s="67"/>
      <c r="P1249" s="185">
        <f>O1249*H1249</f>
        <v>0</v>
      </c>
      <c r="Q1249" s="185">
        <v>2.01E-2</v>
      </c>
      <c r="R1249" s="185">
        <f>Q1249*H1249</f>
        <v>4.8325424999999997</v>
      </c>
      <c r="S1249" s="185">
        <v>0</v>
      </c>
      <c r="T1249" s="186">
        <f>S1249*H1249</f>
        <v>0</v>
      </c>
      <c r="U1249" s="37"/>
      <c r="V1249" s="37"/>
      <c r="W1249" s="37"/>
      <c r="X1249" s="37"/>
      <c r="Y1249" s="37"/>
      <c r="Z1249" s="37"/>
      <c r="AA1249" s="37"/>
      <c r="AB1249" s="37"/>
      <c r="AC1249" s="37"/>
      <c r="AD1249" s="37"/>
      <c r="AE1249" s="37"/>
      <c r="AR1249" s="187" t="s">
        <v>464</v>
      </c>
      <c r="AT1249" s="187" t="s">
        <v>769</v>
      </c>
      <c r="AU1249" s="187" t="s">
        <v>87</v>
      </c>
      <c r="AY1249" s="20" t="s">
        <v>144</v>
      </c>
      <c r="BE1249" s="188">
        <f>IF(N1249="základní",J1249,0)</f>
        <v>0</v>
      </c>
      <c r="BF1249" s="188">
        <f>IF(N1249="snížená",J1249,0)</f>
        <v>0</v>
      </c>
      <c r="BG1249" s="188">
        <f>IF(N1249="zákl. přenesená",J1249,0)</f>
        <v>0</v>
      </c>
      <c r="BH1249" s="188">
        <f>IF(N1249="sníž. přenesená",J1249,0)</f>
        <v>0</v>
      </c>
      <c r="BI1249" s="188">
        <f>IF(N1249="nulová",J1249,0)</f>
        <v>0</v>
      </c>
      <c r="BJ1249" s="20" t="s">
        <v>85</v>
      </c>
      <c r="BK1249" s="188">
        <f>ROUND(I1249*H1249,2)</f>
        <v>0</v>
      </c>
      <c r="BL1249" s="20" t="s">
        <v>296</v>
      </c>
      <c r="BM1249" s="187" t="s">
        <v>1235</v>
      </c>
    </row>
    <row r="1250" spans="1:65" s="13" customFormat="1">
      <c r="B1250" s="194"/>
      <c r="C1250" s="195"/>
      <c r="D1250" s="196" t="s">
        <v>156</v>
      </c>
      <c r="E1250" s="197" t="s">
        <v>19</v>
      </c>
      <c r="F1250" s="198" t="s">
        <v>1236</v>
      </c>
      <c r="G1250" s="195"/>
      <c r="H1250" s="199">
        <v>240.42500000000001</v>
      </c>
      <c r="I1250" s="200"/>
      <c r="J1250" s="195"/>
      <c r="K1250" s="195"/>
      <c r="L1250" s="201"/>
      <c r="M1250" s="202"/>
      <c r="N1250" s="203"/>
      <c r="O1250" s="203"/>
      <c r="P1250" s="203"/>
      <c r="Q1250" s="203"/>
      <c r="R1250" s="203"/>
      <c r="S1250" s="203"/>
      <c r="T1250" s="204"/>
      <c r="AT1250" s="205" t="s">
        <v>156</v>
      </c>
      <c r="AU1250" s="205" t="s">
        <v>87</v>
      </c>
      <c r="AV1250" s="13" t="s">
        <v>87</v>
      </c>
      <c r="AW1250" s="13" t="s">
        <v>37</v>
      </c>
      <c r="AX1250" s="13" t="s">
        <v>77</v>
      </c>
      <c r="AY1250" s="205" t="s">
        <v>144</v>
      </c>
    </row>
    <row r="1251" spans="1:65" s="14" customFormat="1">
      <c r="B1251" s="206"/>
      <c r="C1251" s="207"/>
      <c r="D1251" s="196" t="s">
        <v>156</v>
      </c>
      <c r="E1251" s="208" t="s">
        <v>19</v>
      </c>
      <c r="F1251" s="209" t="s">
        <v>158</v>
      </c>
      <c r="G1251" s="207"/>
      <c r="H1251" s="210">
        <v>240.42500000000001</v>
      </c>
      <c r="I1251" s="211"/>
      <c r="J1251" s="207"/>
      <c r="K1251" s="207"/>
      <c r="L1251" s="212"/>
      <c r="M1251" s="213"/>
      <c r="N1251" s="214"/>
      <c r="O1251" s="214"/>
      <c r="P1251" s="214"/>
      <c r="Q1251" s="214"/>
      <c r="R1251" s="214"/>
      <c r="S1251" s="214"/>
      <c r="T1251" s="215"/>
      <c r="AT1251" s="216" t="s">
        <v>156</v>
      </c>
      <c r="AU1251" s="216" t="s">
        <v>87</v>
      </c>
      <c r="AV1251" s="14" t="s">
        <v>152</v>
      </c>
      <c r="AW1251" s="14" t="s">
        <v>37</v>
      </c>
      <c r="AX1251" s="14" t="s">
        <v>85</v>
      </c>
      <c r="AY1251" s="216" t="s">
        <v>144</v>
      </c>
    </row>
    <row r="1252" spans="1:65" s="2" customFormat="1" ht="37.9" customHeight="1">
      <c r="A1252" s="37"/>
      <c r="B1252" s="38"/>
      <c r="C1252" s="176" t="s">
        <v>1237</v>
      </c>
      <c r="D1252" s="176" t="s">
        <v>147</v>
      </c>
      <c r="E1252" s="177" t="s">
        <v>1238</v>
      </c>
      <c r="F1252" s="178" t="s">
        <v>1239</v>
      </c>
      <c r="G1252" s="179" t="s">
        <v>252</v>
      </c>
      <c r="H1252" s="180">
        <v>5.7750000000000004</v>
      </c>
      <c r="I1252" s="181"/>
      <c r="J1252" s="182">
        <f>ROUND(I1252*H1252,2)</f>
        <v>0</v>
      </c>
      <c r="K1252" s="178" t="s">
        <v>151</v>
      </c>
      <c r="L1252" s="42"/>
      <c r="M1252" s="183" t="s">
        <v>19</v>
      </c>
      <c r="N1252" s="184" t="s">
        <v>48</v>
      </c>
      <c r="O1252" s="67"/>
      <c r="P1252" s="185">
        <f>O1252*H1252</f>
        <v>0</v>
      </c>
      <c r="Q1252" s="185">
        <v>0</v>
      </c>
      <c r="R1252" s="185">
        <f>Q1252*H1252</f>
        <v>0</v>
      </c>
      <c r="S1252" s="185">
        <v>0</v>
      </c>
      <c r="T1252" s="186">
        <f>S1252*H1252</f>
        <v>0</v>
      </c>
      <c r="U1252" s="37"/>
      <c r="V1252" s="37"/>
      <c r="W1252" s="37"/>
      <c r="X1252" s="37"/>
      <c r="Y1252" s="37"/>
      <c r="Z1252" s="37"/>
      <c r="AA1252" s="37"/>
      <c r="AB1252" s="37"/>
      <c r="AC1252" s="37"/>
      <c r="AD1252" s="37"/>
      <c r="AE1252" s="37"/>
      <c r="AR1252" s="187" t="s">
        <v>296</v>
      </c>
      <c r="AT1252" s="187" t="s">
        <v>147</v>
      </c>
      <c r="AU1252" s="187" t="s">
        <v>87</v>
      </c>
      <c r="AY1252" s="20" t="s">
        <v>144</v>
      </c>
      <c r="BE1252" s="188">
        <f>IF(N1252="základní",J1252,0)</f>
        <v>0</v>
      </c>
      <c r="BF1252" s="188">
        <f>IF(N1252="snížená",J1252,0)</f>
        <v>0</v>
      </c>
      <c r="BG1252" s="188">
        <f>IF(N1252="zákl. přenesená",J1252,0)</f>
        <v>0</v>
      </c>
      <c r="BH1252" s="188">
        <f>IF(N1252="sníž. přenesená",J1252,0)</f>
        <v>0</v>
      </c>
      <c r="BI1252" s="188">
        <f>IF(N1252="nulová",J1252,0)</f>
        <v>0</v>
      </c>
      <c r="BJ1252" s="20" t="s">
        <v>85</v>
      </c>
      <c r="BK1252" s="188">
        <f>ROUND(I1252*H1252,2)</f>
        <v>0</v>
      </c>
      <c r="BL1252" s="20" t="s">
        <v>296</v>
      </c>
      <c r="BM1252" s="187" t="s">
        <v>1240</v>
      </c>
    </row>
    <row r="1253" spans="1:65" s="2" customFormat="1">
      <c r="A1253" s="37"/>
      <c r="B1253" s="38"/>
      <c r="C1253" s="39"/>
      <c r="D1253" s="189" t="s">
        <v>154</v>
      </c>
      <c r="E1253" s="39"/>
      <c r="F1253" s="190" t="s">
        <v>1241</v>
      </c>
      <c r="G1253" s="39"/>
      <c r="H1253" s="39"/>
      <c r="I1253" s="191"/>
      <c r="J1253" s="39"/>
      <c r="K1253" s="39"/>
      <c r="L1253" s="42"/>
      <c r="M1253" s="192"/>
      <c r="N1253" s="193"/>
      <c r="O1253" s="67"/>
      <c r="P1253" s="67"/>
      <c r="Q1253" s="67"/>
      <c r="R1253" s="67"/>
      <c r="S1253" s="67"/>
      <c r="T1253" s="68"/>
      <c r="U1253" s="37"/>
      <c r="V1253" s="37"/>
      <c r="W1253" s="37"/>
      <c r="X1253" s="37"/>
      <c r="Y1253" s="37"/>
      <c r="Z1253" s="37"/>
      <c r="AA1253" s="37"/>
      <c r="AB1253" s="37"/>
      <c r="AC1253" s="37"/>
      <c r="AD1253" s="37"/>
      <c r="AE1253" s="37"/>
      <c r="AT1253" s="20" t="s">
        <v>154</v>
      </c>
      <c r="AU1253" s="20" t="s">
        <v>87</v>
      </c>
    </row>
    <row r="1254" spans="1:65" s="13" customFormat="1">
      <c r="B1254" s="194"/>
      <c r="C1254" s="195"/>
      <c r="D1254" s="196" t="s">
        <v>156</v>
      </c>
      <c r="E1254" s="197" t="s">
        <v>19</v>
      </c>
      <c r="F1254" s="198" t="s">
        <v>1242</v>
      </c>
      <c r="G1254" s="195"/>
      <c r="H1254" s="199">
        <v>1.925</v>
      </c>
      <c r="I1254" s="200"/>
      <c r="J1254" s="195"/>
      <c r="K1254" s="195"/>
      <c r="L1254" s="201"/>
      <c r="M1254" s="202"/>
      <c r="N1254" s="203"/>
      <c r="O1254" s="203"/>
      <c r="P1254" s="203"/>
      <c r="Q1254" s="203"/>
      <c r="R1254" s="203"/>
      <c r="S1254" s="203"/>
      <c r="T1254" s="204"/>
      <c r="AT1254" s="205" t="s">
        <v>156</v>
      </c>
      <c r="AU1254" s="205" t="s">
        <v>87</v>
      </c>
      <c r="AV1254" s="13" t="s">
        <v>87</v>
      </c>
      <c r="AW1254" s="13" t="s">
        <v>37</v>
      </c>
      <c r="AX1254" s="13" t="s">
        <v>77</v>
      </c>
      <c r="AY1254" s="205" t="s">
        <v>144</v>
      </c>
    </row>
    <row r="1255" spans="1:65" s="13" customFormat="1">
      <c r="B1255" s="194"/>
      <c r="C1255" s="195"/>
      <c r="D1255" s="196" t="s">
        <v>156</v>
      </c>
      <c r="E1255" s="197" t="s">
        <v>19</v>
      </c>
      <c r="F1255" s="198" t="s">
        <v>1243</v>
      </c>
      <c r="G1255" s="195"/>
      <c r="H1255" s="199">
        <v>1.925</v>
      </c>
      <c r="I1255" s="200"/>
      <c r="J1255" s="195"/>
      <c r="K1255" s="195"/>
      <c r="L1255" s="201"/>
      <c r="M1255" s="202"/>
      <c r="N1255" s="203"/>
      <c r="O1255" s="203"/>
      <c r="P1255" s="203"/>
      <c r="Q1255" s="203"/>
      <c r="R1255" s="203"/>
      <c r="S1255" s="203"/>
      <c r="T1255" s="204"/>
      <c r="AT1255" s="205" t="s">
        <v>156</v>
      </c>
      <c r="AU1255" s="205" t="s">
        <v>87</v>
      </c>
      <c r="AV1255" s="13" t="s">
        <v>87</v>
      </c>
      <c r="AW1255" s="13" t="s">
        <v>37</v>
      </c>
      <c r="AX1255" s="13" t="s">
        <v>77</v>
      </c>
      <c r="AY1255" s="205" t="s">
        <v>144</v>
      </c>
    </row>
    <row r="1256" spans="1:65" s="13" customFormat="1">
      <c r="B1256" s="194"/>
      <c r="C1256" s="195"/>
      <c r="D1256" s="196" t="s">
        <v>156</v>
      </c>
      <c r="E1256" s="197" t="s">
        <v>19</v>
      </c>
      <c r="F1256" s="198" t="s">
        <v>1244</v>
      </c>
      <c r="G1256" s="195"/>
      <c r="H1256" s="199">
        <v>1.925</v>
      </c>
      <c r="I1256" s="200"/>
      <c r="J1256" s="195"/>
      <c r="K1256" s="195"/>
      <c r="L1256" s="201"/>
      <c r="M1256" s="202"/>
      <c r="N1256" s="203"/>
      <c r="O1256" s="203"/>
      <c r="P1256" s="203"/>
      <c r="Q1256" s="203"/>
      <c r="R1256" s="203"/>
      <c r="S1256" s="203"/>
      <c r="T1256" s="204"/>
      <c r="AT1256" s="205" t="s">
        <v>156</v>
      </c>
      <c r="AU1256" s="205" t="s">
        <v>87</v>
      </c>
      <c r="AV1256" s="13" t="s">
        <v>87</v>
      </c>
      <c r="AW1256" s="13" t="s">
        <v>37</v>
      </c>
      <c r="AX1256" s="13" t="s">
        <v>77</v>
      </c>
      <c r="AY1256" s="205" t="s">
        <v>144</v>
      </c>
    </row>
    <row r="1257" spans="1:65" s="14" customFormat="1">
      <c r="B1257" s="206"/>
      <c r="C1257" s="207"/>
      <c r="D1257" s="196" t="s">
        <v>156</v>
      </c>
      <c r="E1257" s="208" t="s">
        <v>19</v>
      </c>
      <c r="F1257" s="209" t="s">
        <v>158</v>
      </c>
      <c r="G1257" s="207"/>
      <c r="H1257" s="210">
        <v>5.7750000000000004</v>
      </c>
      <c r="I1257" s="211"/>
      <c r="J1257" s="207"/>
      <c r="K1257" s="207"/>
      <c r="L1257" s="212"/>
      <c r="M1257" s="213"/>
      <c r="N1257" s="214"/>
      <c r="O1257" s="214"/>
      <c r="P1257" s="214"/>
      <c r="Q1257" s="214"/>
      <c r="R1257" s="214"/>
      <c r="S1257" s="214"/>
      <c r="T1257" s="215"/>
      <c r="AT1257" s="216" t="s">
        <v>156</v>
      </c>
      <c r="AU1257" s="216" t="s">
        <v>87</v>
      </c>
      <c r="AV1257" s="14" t="s">
        <v>152</v>
      </c>
      <c r="AW1257" s="14" t="s">
        <v>37</v>
      </c>
      <c r="AX1257" s="14" t="s">
        <v>85</v>
      </c>
      <c r="AY1257" s="216" t="s">
        <v>144</v>
      </c>
    </row>
    <row r="1258" spans="1:65" s="2" customFormat="1" ht="24.2" customHeight="1">
      <c r="A1258" s="37"/>
      <c r="B1258" s="38"/>
      <c r="C1258" s="176" t="s">
        <v>1245</v>
      </c>
      <c r="D1258" s="176" t="s">
        <v>147</v>
      </c>
      <c r="E1258" s="177" t="s">
        <v>1246</v>
      </c>
      <c r="F1258" s="178" t="s">
        <v>1247</v>
      </c>
      <c r="G1258" s="179" t="s">
        <v>252</v>
      </c>
      <c r="H1258" s="180">
        <v>145.77500000000001</v>
      </c>
      <c r="I1258" s="181"/>
      <c r="J1258" s="182">
        <f>ROUND(I1258*H1258,2)</f>
        <v>0</v>
      </c>
      <c r="K1258" s="178" t="s">
        <v>151</v>
      </c>
      <c r="L1258" s="42"/>
      <c r="M1258" s="183" t="s">
        <v>19</v>
      </c>
      <c r="N1258" s="184" t="s">
        <v>48</v>
      </c>
      <c r="O1258" s="67"/>
      <c r="P1258" s="185">
        <f>O1258*H1258</f>
        <v>0</v>
      </c>
      <c r="Q1258" s="185">
        <v>9.0000000000000006E-5</v>
      </c>
      <c r="R1258" s="185">
        <f>Q1258*H1258</f>
        <v>1.3119750000000001E-2</v>
      </c>
      <c r="S1258" s="185">
        <v>0</v>
      </c>
      <c r="T1258" s="186">
        <f>S1258*H1258</f>
        <v>0</v>
      </c>
      <c r="U1258" s="37"/>
      <c r="V1258" s="37"/>
      <c r="W1258" s="37"/>
      <c r="X1258" s="37"/>
      <c r="Y1258" s="37"/>
      <c r="Z1258" s="37"/>
      <c r="AA1258" s="37"/>
      <c r="AB1258" s="37"/>
      <c r="AC1258" s="37"/>
      <c r="AD1258" s="37"/>
      <c r="AE1258" s="37"/>
      <c r="AR1258" s="187" t="s">
        <v>296</v>
      </c>
      <c r="AT1258" s="187" t="s">
        <v>147</v>
      </c>
      <c r="AU1258" s="187" t="s">
        <v>87</v>
      </c>
      <c r="AY1258" s="20" t="s">
        <v>144</v>
      </c>
      <c r="BE1258" s="188">
        <f>IF(N1258="základní",J1258,0)</f>
        <v>0</v>
      </c>
      <c r="BF1258" s="188">
        <f>IF(N1258="snížená",J1258,0)</f>
        <v>0</v>
      </c>
      <c r="BG1258" s="188">
        <f>IF(N1258="zákl. přenesená",J1258,0)</f>
        <v>0</v>
      </c>
      <c r="BH1258" s="188">
        <f>IF(N1258="sníž. přenesená",J1258,0)</f>
        <v>0</v>
      </c>
      <c r="BI1258" s="188">
        <f>IF(N1258="nulová",J1258,0)</f>
        <v>0</v>
      </c>
      <c r="BJ1258" s="20" t="s">
        <v>85</v>
      </c>
      <c r="BK1258" s="188">
        <f>ROUND(I1258*H1258,2)</f>
        <v>0</v>
      </c>
      <c r="BL1258" s="20" t="s">
        <v>296</v>
      </c>
      <c r="BM1258" s="187" t="s">
        <v>1248</v>
      </c>
    </row>
    <row r="1259" spans="1:65" s="2" customFormat="1">
      <c r="A1259" s="37"/>
      <c r="B1259" s="38"/>
      <c r="C1259" s="39"/>
      <c r="D1259" s="189" t="s">
        <v>154</v>
      </c>
      <c r="E1259" s="39"/>
      <c r="F1259" s="190" t="s">
        <v>1249</v>
      </c>
      <c r="G1259" s="39"/>
      <c r="H1259" s="39"/>
      <c r="I1259" s="191"/>
      <c r="J1259" s="39"/>
      <c r="K1259" s="39"/>
      <c r="L1259" s="42"/>
      <c r="M1259" s="192"/>
      <c r="N1259" s="193"/>
      <c r="O1259" s="67"/>
      <c r="P1259" s="67"/>
      <c r="Q1259" s="67"/>
      <c r="R1259" s="67"/>
      <c r="S1259" s="67"/>
      <c r="T1259" s="68"/>
      <c r="U1259" s="37"/>
      <c r="V1259" s="37"/>
      <c r="W1259" s="37"/>
      <c r="X1259" s="37"/>
      <c r="Y1259" s="37"/>
      <c r="Z1259" s="37"/>
      <c r="AA1259" s="37"/>
      <c r="AB1259" s="37"/>
      <c r="AC1259" s="37"/>
      <c r="AD1259" s="37"/>
      <c r="AE1259" s="37"/>
      <c r="AT1259" s="20" t="s">
        <v>154</v>
      </c>
      <c r="AU1259" s="20" t="s">
        <v>87</v>
      </c>
    </row>
    <row r="1260" spans="1:65" s="13" customFormat="1">
      <c r="B1260" s="194"/>
      <c r="C1260" s="195"/>
      <c r="D1260" s="196" t="s">
        <v>156</v>
      </c>
      <c r="E1260" s="197" t="s">
        <v>19</v>
      </c>
      <c r="F1260" s="198" t="s">
        <v>1250</v>
      </c>
      <c r="G1260" s="195"/>
      <c r="H1260" s="199">
        <v>10</v>
      </c>
      <c r="I1260" s="200"/>
      <c r="J1260" s="195"/>
      <c r="K1260" s="195"/>
      <c r="L1260" s="201"/>
      <c r="M1260" s="202"/>
      <c r="N1260" s="203"/>
      <c r="O1260" s="203"/>
      <c r="P1260" s="203"/>
      <c r="Q1260" s="203"/>
      <c r="R1260" s="203"/>
      <c r="S1260" s="203"/>
      <c r="T1260" s="204"/>
      <c r="AT1260" s="205" t="s">
        <v>156</v>
      </c>
      <c r="AU1260" s="205" t="s">
        <v>87</v>
      </c>
      <c r="AV1260" s="13" t="s">
        <v>87</v>
      </c>
      <c r="AW1260" s="13" t="s">
        <v>37</v>
      </c>
      <c r="AX1260" s="13" t="s">
        <v>77</v>
      </c>
      <c r="AY1260" s="205" t="s">
        <v>144</v>
      </c>
    </row>
    <row r="1261" spans="1:65" s="13" customFormat="1">
      <c r="B1261" s="194"/>
      <c r="C1261" s="195"/>
      <c r="D1261" s="196" t="s">
        <v>156</v>
      </c>
      <c r="E1261" s="197" t="s">
        <v>19</v>
      </c>
      <c r="F1261" s="198" t="s">
        <v>1251</v>
      </c>
      <c r="G1261" s="195"/>
      <c r="H1261" s="199">
        <v>10</v>
      </c>
      <c r="I1261" s="200"/>
      <c r="J1261" s="195"/>
      <c r="K1261" s="195"/>
      <c r="L1261" s="201"/>
      <c r="M1261" s="202"/>
      <c r="N1261" s="203"/>
      <c r="O1261" s="203"/>
      <c r="P1261" s="203"/>
      <c r="Q1261" s="203"/>
      <c r="R1261" s="203"/>
      <c r="S1261" s="203"/>
      <c r="T1261" s="204"/>
      <c r="AT1261" s="205" t="s">
        <v>156</v>
      </c>
      <c r="AU1261" s="205" t="s">
        <v>87</v>
      </c>
      <c r="AV1261" s="13" t="s">
        <v>87</v>
      </c>
      <c r="AW1261" s="13" t="s">
        <v>37</v>
      </c>
      <c r="AX1261" s="13" t="s">
        <v>77</v>
      </c>
      <c r="AY1261" s="205" t="s">
        <v>144</v>
      </c>
    </row>
    <row r="1262" spans="1:65" s="13" customFormat="1">
      <c r="B1262" s="194"/>
      <c r="C1262" s="195"/>
      <c r="D1262" s="196" t="s">
        <v>156</v>
      </c>
      <c r="E1262" s="197" t="s">
        <v>19</v>
      </c>
      <c r="F1262" s="198" t="s">
        <v>1252</v>
      </c>
      <c r="G1262" s="195"/>
      <c r="H1262" s="199">
        <v>10</v>
      </c>
      <c r="I1262" s="200"/>
      <c r="J1262" s="195"/>
      <c r="K1262" s="195"/>
      <c r="L1262" s="201"/>
      <c r="M1262" s="202"/>
      <c r="N1262" s="203"/>
      <c r="O1262" s="203"/>
      <c r="P1262" s="203"/>
      <c r="Q1262" s="203"/>
      <c r="R1262" s="203"/>
      <c r="S1262" s="203"/>
      <c r="T1262" s="204"/>
      <c r="AT1262" s="205" t="s">
        <v>156</v>
      </c>
      <c r="AU1262" s="205" t="s">
        <v>87</v>
      </c>
      <c r="AV1262" s="13" t="s">
        <v>87</v>
      </c>
      <c r="AW1262" s="13" t="s">
        <v>37</v>
      </c>
      <c r="AX1262" s="13" t="s">
        <v>77</v>
      </c>
      <c r="AY1262" s="205" t="s">
        <v>144</v>
      </c>
    </row>
    <row r="1263" spans="1:65" s="13" customFormat="1">
      <c r="B1263" s="194"/>
      <c r="C1263" s="195"/>
      <c r="D1263" s="196" t="s">
        <v>156</v>
      </c>
      <c r="E1263" s="197" t="s">
        <v>19</v>
      </c>
      <c r="F1263" s="198" t="s">
        <v>1253</v>
      </c>
      <c r="G1263" s="195"/>
      <c r="H1263" s="199">
        <v>10</v>
      </c>
      <c r="I1263" s="200"/>
      <c r="J1263" s="195"/>
      <c r="K1263" s="195"/>
      <c r="L1263" s="201"/>
      <c r="M1263" s="202"/>
      <c r="N1263" s="203"/>
      <c r="O1263" s="203"/>
      <c r="P1263" s="203"/>
      <c r="Q1263" s="203"/>
      <c r="R1263" s="203"/>
      <c r="S1263" s="203"/>
      <c r="T1263" s="204"/>
      <c r="AT1263" s="205" t="s">
        <v>156</v>
      </c>
      <c r="AU1263" s="205" t="s">
        <v>87</v>
      </c>
      <c r="AV1263" s="13" t="s">
        <v>87</v>
      </c>
      <c r="AW1263" s="13" t="s">
        <v>37</v>
      </c>
      <c r="AX1263" s="13" t="s">
        <v>77</v>
      </c>
      <c r="AY1263" s="205" t="s">
        <v>144</v>
      </c>
    </row>
    <row r="1264" spans="1:65" s="13" customFormat="1">
      <c r="B1264" s="194"/>
      <c r="C1264" s="195"/>
      <c r="D1264" s="196" t="s">
        <v>156</v>
      </c>
      <c r="E1264" s="197" t="s">
        <v>19</v>
      </c>
      <c r="F1264" s="198" t="s">
        <v>1254</v>
      </c>
      <c r="G1264" s="195"/>
      <c r="H1264" s="199">
        <v>10</v>
      </c>
      <c r="I1264" s="200"/>
      <c r="J1264" s="195"/>
      <c r="K1264" s="195"/>
      <c r="L1264" s="201"/>
      <c r="M1264" s="202"/>
      <c r="N1264" s="203"/>
      <c r="O1264" s="203"/>
      <c r="P1264" s="203"/>
      <c r="Q1264" s="203"/>
      <c r="R1264" s="203"/>
      <c r="S1264" s="203"/>
      <c r="T1264" s="204"/>
      <c r="AT1264" s="205" t="s">
        <v>156</v>
      </c>
      <c r="AU1264" s="205" t="s">
        <v>87</v>
      </c>
      <c r="AV1264" s="13" t="s">
        <v>87</v>
      </c>
      <c r="AW1264" s="13" t="s">
        <v>37</v>
      </c>
      <c r="AX1264" s="13" t="s">
        <v>77</v>
      </c>
      <c r="AY1264" s="205" t="s">
        <v>144</v>
      </c>
    </row>
    <row r="1265" spans="1:65" s="13" customFormat="1">
      <c r="B1265" s="194"/>
      <c r="C1265" s="195"/>
      <c r="D1265" s="196" t="s">
        <v>156</v>
      </c>
      <c r="E1265" s="197" t="s">
        <v>19</v>
      </c>
      <c r="F1265" s="198" t="s">
        <v>1255</v>
      </c>
      <c r="G1265" s="195"/>
      <c r="H1265" s="199">
        <v>10</v>
      </c>
      <c r="I1265" s="200"/>
      <c r="J1265" s="195"/>
      <c r="K1265" s="195"/>
      <c r="L1265" s="201"/>
      <c r="M1265" s="202"/>
      <c r="N1265" s="203"/>
      <c r="O1265" s="203"/>
      <c r="P1265" s="203"/>
      <c r="Q1265" s="203"/>
      <c r="R1265" s="203"/>
      <c r="S1265" s="203"/>
      <c r="T1265" s="204"/>
      <c r="AT1265" s="205" t="s">
        <v>156</v>
      </c>
      <c r="AU1265" s="205" t="s">
        <v>87</v>
      </c>
      <c r="AV1265" s="13" t="s">
        <v>87</v>
      </c>
      <c r="AW1265" s="13" t="s">
        <v>37</v>
      </c>
      <c r="AX1265" s="13" t="s">
        <v>77</v>
      </c>
      <c r="AY1265" s="205" t="s">
        <v>144</v>
      </c>
    </row>
    <row r="1266" spans="1:65" s="13" customFormat="1">
      <c r="B1266" s="194"/>
      <c r="C1266" s="195"/>
      <c r="D1266" s="196" t="s">
        <v>156</v>
      </c>
      <c r="E1266" s="197" t="s">
        <v>19</v>
      </c>
      <c r="F1266" s="198" t="s">
        <v>1256</v>
      </c>
      <c r="G1266" s="195"/>
      <c r="H1266" s="199">
        <v>10</v>
      </c>
      <c r="I1266" s="200"/>
      <c r="J1266" s="195"/>
      <c r="K1266" s="195"/>
      <c r="L1266" s="201"/>
      <c r="M1266" s="202"/>
      <c r="N1266" s="203"/>
      <c r="O1266" s="203"/>
      <c r="P1266" s="203"/>
      <c r="Q1266" s="203"/>
      <c r="R1266" s="203"/>
      <c r="S1266" s="203"/>
      <c r="T1266" s="204"/>
      <c r="AT1266" s="205" t="s">
        <v>156</v>
      </c>
      <c r="AU1266" s="205" t="s">
        <v>87</v>
      </c>
      <c r="AV1266" s="13" t="s">
        <v>87</v>
      </c>
      <c r="AW1266" s="13" t="s">
        <v>37</v>
      </c>
      <c r="AX1266" s="13" t="s">
        <v>77</v>
      </c>
      <c r="AY1266" s="205" t="s">
        <v>144</v>
      </c>
    </row>
    <row r="1267" spans="1:65" s="13" customFormat="1">
      <c r="B1267" s="194"/>
      <c r="C1267" s="195"/>
      <c r="D1267" s="196" t="s">
        <v>156</v>
      </c>
      <c r="E1267" s="197" t="s">
        <v>19</v>
      </c>
      <c r="F1267" s="198" t="s">
        <v>1257</v>
      </c>
      <c r="G1267" s="195"/>
      <c r="H1267" s="199">
        <v>10</v>
      </c>
      <c r="I1267" s="200"/>
      <c r="J1267" s="195"/>
      <c r="K1267" s="195"/>
      <c r="L1267" s="201"/>
      <c r="M1267" s="202"/>
      <c r="N1267" s="203"/>
      <c r="O1267" s="203"/>
      <c r="P1267" s="203"/>
      <c r="Q1267" s="203"/>
      <c r="R1267" s="203"/>
      <c r="S1267" s="203"/>
      <c r="T1267" s="204"/>
      <c r="AT1267" s="205" t="s">
        <v>156</v>
      </c>
      <c r="AU1267" s="205" t="s">
        <v>87</v>
      </c>
      <c r="AV1267" s="13" t="s">
        <v>87</v>
      </c>
      <c r="AW1267" s="13" t="s">
        <v>37</v>
      </c>
      <c r="AX1267" s="13" t="s">
        <v>77</v>
      </c>
      <c r="AY1267" s="205" t="s">
        <v>144</v>
      </c>
    </row>
    <row r="1268" spans="1:65" s="13" customFormat="1">
      <c r="B1268" s="194"/>
      <c r="C1268" s="195"/>
      <c r="D1268" s="196" t="s">
        <v>156</v>
      </c>
      <c r="E1268" s="197" t="s">
        <v>19</v>
      </c>
      <c r="F1268" s="198" t="s">
        <v>1258</v>
      </c>
      <c r="G1268" s="195"/>
      <c r="H1268" s="199">
        <v>10</v>
      </c>
      <c r="I1268" s="200"/>
      <c r="J1268" s="195"/>
      <c r="K1268" s="195"/>
      <c r="L1268" s="201"/>
      <c r="M1268" s="202"/>
      <c r="N1268" s="203"/>
      <c r="O1268" s="203"/>
      <c r="P1268" s="203"/>
      <c r="Q1268" s="203"/>
      <c r="R1268" s="203"/>
      <c r="S1268" s="203"/>
      <c r="T1268" s="204"/>
      <c r="AT1268" s="205" t="s">
        <v>156</v>
      </c>
      <c r="AU1268" s="205" t="s">
        <v>87</v>
      </c>
      <c r="AV1268" s="13" t="s">
        <v>87</v>
      </c>
      <c r="AW1268" s="13" t="s">
        <v>37</v>
      </c>
      <c r="AX1268" s="13" t="s">
        <v>77</v>
      </c>
      <c r="AY1268" s="205" t="s">
        <v>144</v>
      </c>
    </row>
    <row r="1269" spans="1:65" s="13" customFormat="1">
      <c r="B1269" s="194"/>
      <c r="C1269" s="195"/>
      <c r="D1269" s="196" t="s">
        <v>156</v>
      </c>
      <c r="E1269" s="197" t="s">
        <v>19</v>
      </c>
      <c r="F1269" s="198" t="s">
        <v>1259</v>
      </c>
      <c r="G1269" s="195"/>
      <c r="H1269" s="199">
        <v>10</v>
      </c>
      <c r="I1269" s="200"/>
      <c r="J1269" s="195"/>
      <c r="K1269" s="195"/>
      <c r="L1269" s="201"/>
      <c r="M1269" s="202"/>
      <c r="N1269" s="203"/>
      <c r="O1269" s="203"/>
      <c r="P1269" s="203"/>
      <c r="Q1269" s="203"/>
      <c r="R1269" s="203"/>
      <c r="S1269" s="203"/>
      <c r="T1269" s="204"/>
      <c r="AT1269" s="205" t="s">
        <v>156</v>
      </c>
      <c r="AU1269" s="205" t="s">
        <v>87</v>
      </c>
      <c r="AV1269" s="13" t="s">
        <v>87</v>
      </c>
      <c r="AW1269" s="13" t="s">
        <v>37</v>
      </c>
      <c r="AX1269" s="13" t="s">
        <v>77</v>
      </c>
      <c r="AY1269" s="205" t="s">
        <v>144</v>
      </c>
    </row>
    <row r="1270" spans="1:65" s="13" customFormat="1">
      <c r="B1270" s="194"/>
      <c r="C1270" s="195"/>
      <c r="D1270" s="196" t="s">
        <v>156</v>
      </c>
      <c r="E1270" s="197" t="s">
        <v>19</v>
      </c>
      <c r="F1270" s="198" t="s">
        <v>1260</v>
      </c>
      <c r="G1270" s="195"/>
      <c r="H1270" s="199">
        <v>11.925000000000001</v>
      </c>
      <c r="I1270" s="200"/>
      <c r="J1270" s="195"/>
      <c r="K1270" s="195"/>
      <c r="L1270" s="201"/>
      <c r="M1270" s="202"/>
      <c r="N1270" s="203"/>
      <c r="O1270" s="203"/>
      <c r="P1270" s="203"/>
      <c r="Q1270" s="203"/>
      <c r="R1270" s="203"/>
      <c r="S1270" s="203"/>
      <c r="T1270" s="204"/>
      <c r="AT1270" s="205" t="s">
        <v>156</v>
      </c>
      <c r="AU1270" s="205" t="s">
        <v>87</v>
      </c>
      <c r="AV1270" s="13" t="s">
        <v>87</v>
      </c>
      <c r="AW1270" s="13" t="s">
        <v>37</v>
      </c>
      <c r="AX1270" s="13" t="s">
        <v>77</v>
      </c>
      <c r="AY1270" s="205" t="s">
        <v>144</v>
      </c>
    </row>
    <row r="1271" spans="1:65" s="13" customFormat="1">
      <c r="B1271" s="194"/>
      <c r="C1271" s="195"/>
      <c r="D1271" s="196" t="s">
        <v>156</v>
      </c>
      <c r="E1271" s="197" t="s">
        <v>19</v>
      </c>
      <c r="F1271" s="198" t="s">
        <v>1261</v>
      </c>
      <c r="G1271" s="195"/>
      <c r="H1271" s="199">
        <v>10</v>
      </c>
      <c r="I1271" s="200"/>
      <c r="J1271" s="195"/>
      <c r="K1271" s="195"/>
      <c r="L1271" s="201"/>
      <c r="M1271" s="202"/>
      <c r="N1271" s="203"/>
      <c r="O1271" s="203"/>
      <c r="P1271" s="203"/>
      <c r="Q1271" s="203"/>
      <c r="R1271" s="203"/>
      <c r="S1271" s="203"/>
      <c r="T1271" s="204"/>
      <c r="AT1271" s="205" t="s">
        <v>156</v>
      </c>
      <c r="AU1271" s="205" t="s">
        <v>87</v>
      </c>
      <c r="AV1271" s="13" t="s">
        <v>87</v>
      </c>
      <c r="AW1271" s="13" t="s">
        <v>37</v>
      </c>
      <c r="AX1271" s="13" t="s">
        <v>77</v>
      </c>
      <c r="AY1271" s="205" t="s">
        <v>144</v>
      </c>
    </row>
    <row r="1272" spans="1:65" s="13" customFormat="1">
      <c r="B1272" s="194"/>
      <c r="C1272" s="195"/>
      <c r="D1272" s="196" t="s">
        <v>156</v>
      </c>
      <c r="E1272" s="197" t="s">
        <v>19</v>
      </c>
      <c r="F1272" s="198" t="s">
        <v>1262</v>
      </c>
      <c r="G1272" s="195"/>
      <c r="H1272" s="199">
        <v>11.925000000000001</v>
      </c>
      <c r="I1272" s="200"/>
      <c r="J1272" s="195"/>
      <c r="K1272" s="195"/>
      <c r="L1272" s="201"/>
      <c r="M1272" s="202"/>
      <c r="N1272" s="203"/>
      <c r="O1272" s="203"/>
      <c r="P1272" s="203"/>
      <c r="Q1272" s="203"/>
      <c r="R1272" s="203"/>
      <c r="S1272" s="203"/>
      <c r="T1272" s="204"/>
      <c r="AT1272" s="205" t="s">
        <v>156</v>
      </c>
      <c r="AU1272" s="205" t="s">
        <v>87</v>
      </c>
      <c r="AV1272" s="13" t="s">
        <v>87</v>
      </c>
      <c r="AW1272" s="13" t="s">
        <v>37</v>
      </c>
      <c r="AX1272" s="13" t="s">
        <v>77</v>
      </c>
      <c r="AY1272" s="205" t="s">
        <v>144</v>
      </c>
    </row>
    <row r="1273" spans="1:65" s="13" customFormat="1">
      <c r="B1273" s="194"/>
      <c r="C1273" s="195"/>
      <c r="D1273" s="196" t="s">
        <v>156</v>
      </c>
      <c r="E1273" s="197" t="s">
        <v>19</v>
      </c>
      <c r="F1273" s="198" t="s">
        <v>1263</v>
      </c>
      <c r="G1273" s="195"/>
      <c r="H1273" s="199">
        <v>11.925000000000001</v>
      </c>
      <c r="I1273" s="200"/>
      <c r="J1273" s="195"/>
      <c r="K1273" s="195"/>
      <c r="L1273" s="201"/>
      <c r="M1273" s="202"/>
      <c r="N1273" s="203"/>
      <c r="O1273" s="203"/>
      <c r="P1273" s="203"/>
      <c r="Q1273" s="203"/>
      <c r="R1273" s="203"/>
      <c r="S1273" s="203"/>
      <c r="T1273" s="204"/>
      <c r="AT1273" s="205" t="s">
        <v>156</v>
      </c>
      <c r="AU1273" s="205" t="s">
        <v>87</v>
      </c>
      <c r="AV1273" s="13" t="s">
        <v>87</v>
      </c>
      <c r="AW1273" s="13" t="s">
        <v>37</v>
      </c>
      <c r="AX1273" s="13" t="s">
        <v>77</v>
      </c>
      <c r="AY1273" s="205" t="s">
        <v>144</v>
      </c>
    </row>
    <row r="1274" spans="1:65" s="14" customFormat="1">
      <c r="B1274" s="206"/>
      <c r="C1274" s="207"/>
      <c r="D1274" s="196" t="s">
        <v>156</v>
      </c>
      <c r="E1274" s="208" t="s">
        <v>19</v>
      </c>
      <c r="F1274" s="209" t="s">
        <v>158</v>
      </c>
      <c r="G1274" s="207"/>
      <c r="H1274" s="210">
        <v>145.77500000000001</v>
      </c>
      <c r="I1274" s="211"/>
      <c r="J1274" s="207"/>
      <c r="K1274" s="207"/>
      <c r="L1274" s="212"/>
      <c r="M1274" s="213"/>
      <c r="N1274" s="214"/>
      <c r="O1274" s="214"/>
      <c r="P1274" s="214"/>
      <c r="Q1274" s="214"/>
      <c r="R1274" s="214"/>
      <c r="S1274" s="214"/>
      <c r="T1274" s="215"/>
      <c r="AT1274" s="216" t="s">
        <v>156</v>
      </c>
      <c r="AU1274" s="216" t="s">
        <v>87</v>
      </c>
      <c r="AV1274" s="14" t="s">
        <v>152</v>
      </c>
      <c r="AW1274" s="14" t="s">
        <v>37</v>
      </c>
      <c r="AX1274" s="14" t="s">
        <v>85</v>
      </c>
      <c r="AY1274" s="216" t="s">
        <v>144</v>
      </c>
    </row>
    <row r="1275" spans="1:65" s="2" customFormat="1" ht="24.2" customHeight="1">
      <c r="A1275" s="37"/>
      <c r="B1275" s="38"/>
      <c r="C1275" s="176" t="s">
        <v>1264</v>
      </c>
      <c r="D1275" s="176" t="s">
        <v>147</v>
      </c>
      <c r="E1275" s="177" t="s">
        <v>1265</v>
      </c>
      <c r="F1275" s="178" t="s">
        <v>1266</v>
      </c>
      <c r="G1275" s="179" t="s">
        <v>172</v>
      </c>
      <c r="H1275" s="180">
        <v>209.065</v>
      </c>
      <c r="I1275" s="181"/>
      <c r="J1275" s="182">
        <f>ROUND(I1275*H1275,2)</f>
        <v>0</v>
      </c>
      <c r="K1275" s="178" t="s">
        <v>151</v>
      </c>
      <c r="L1275" s="42"/>
      <c r="M1275" s="183" t="s">
        <v>19</v>
      </c>
      <c r="N1275" s="184" t="s">
        <v>48</v>
      </c>
      <c r="O1275" s="67"/>
      <c r="P1275" s="185">
        <f>O1275*H1275</f>
        <v>0</v>
      </c>
      <c r="Q1275" s="185">
        <v>5.0000000000000002E-5</v>
      </c>
      <c r="R1275" s="185">
        <f>Q1275*H1275</f>
        <v>1.0453250000000001E-2</v>
      </c>
      <c r="S1275" s="185">
        <v>0</v>
      </c>
      <c r="T1275" s="186">
        <f>S1275*H1275</f>
        <v>0</v>
      </c>
      <c r="U1275" s="37"/>
      <c r="V1275" s="37"/>
      <c r="W1275" s="37"/>
      <c r="X1275" s="37"/>
      <c r="Y1275" s="37"/>
      <c r="Z1275" s="37"/>
      <c r="AA1275" s="37"/>
      <c r="AB1275" s="37"/>
      <c r="AC1275" s="37"/>
      <c r="AD1275" s="37"/>
      <c r="AE1275" s="37"/>
      <c r="AR1275" s="187" t="s">
        <v>296</v>
      </c>
      <c r="AT1275" s="187" t="s">
        <v>147</v>
      </c>
      <c r="AU1275" s="187" t="s">
        <v>87</v>
      </c>
      <c r="AY1275" s="20" t="s">
        <v>144</v>
      </c>
      <c r="BE1275" s="188">
        <f>IF(N1275="základní",J1275,0)</f>
        <v>0</v>
      </c>
      <c r="BF1275" s="188">
        <f>IF(N1275="snížená",J1275,0)</f>
        <v>0</v>
      </c>
      <c r="BG1275" s="188">
        <f>IF(N1275="zákl. přenesená",J1275,0)</f>
        <v>0</v>
      </c>
      <c r="BH1275" s="188">
        <f>IF(N1275="sníž. přenesená",J1275,0)</f>
        <v>0</v>
      </c>
      <c r="BI1275" s="188">
        <f>IF(N1275="nulová",J1275,0)</f>
        <v>0</v>
      </c>
      <c r="BJ1275" s="20" t="s">
        <v>85</v>
      </c>
      <c r="BK1275" s="188">
        <f>ROUND(I1275*H1275,2)</f>
        <v>0</v>
      </c>
      <c r="BL1275" s="20" t="s">
        <v>296</v>
      </c>
      <c r="BM1275" s="187" t="s">
        <v>1267</v>
      </c>
    </row>
    <row r="1276" spans="1:65" s="2" customFormat="1">
      <c r="A1276" s="37"/>
      <c r="B1276" s="38"/>
      <c r="C1276" s="39"/>
      <c r="D1276" s="189" t="s">
        <v>154</v>
      </c>
      <c r="E1276" s="39"/>
      <c r="F1276" s="190" t="s">
        <v>1268</v>
      </c>
      <c r="G1276" s="39"/>
      <c r="H1276" s="39"/>
      <c r="I1276" s="191"/>
      <c r="J1276" s="39"/>
      <c r="K1276" s="39"/>
      <c r="L1276" s="42"/>
      <c r="M1276" s="192"/>
      <c r="N1276" s="193"/>
      <c r="O1276" s="67"/>
      <c r="P1276" s="67"/>
      <c r="Q1276" s="67"/>
      <c r="R1276" s="67"/>
      <c r="S1276" s="67"/>
      <c r="T1276" s="68"/>
      <c r="U1276" s="37"/>
      <c r="V1276" s="37"/>
      <c r="W1276" s="37"/>
      <c r="X1276" s="37"/>
      <c r="Y1276" s="37"/>
      <c r="Z1276" s="37"/>
      <c r="AA1276" s="37"/>
      <c r="AB1276" s="37"/>
      <c r="AC1276" s="37"/>
      <c r="AD1276" s="37"/>
      <c r="AE1276" s="37"/>
      <c r="AT1276" s="20" t="s">
        <v>154</v>
      </c>
      <c r="AU1276" s="20" t="s">
        <v>87</v>
      </c>
    </row>
    <row r="1277" spans="1:65" s="13" customFormat="1">
      <c r="B1277" s="194"/>
      <c r="C1277" s="195"/>
      <c r="D1277" s="196" t="s">
        <v>156</v>
      </c>
      <c r="E1277" s="197" t="s">
        <v>19</v>
      </c>
      <c r="F1277" s="198" t="s">
        <v>1170</v>
      </c>
      <c r="G1277" s="195"/>
      <c r="H1277" s="199">
        <v>15.06</v>
      </c>
      <c r="I1277" s="200"/>
      <c r="J1277" s="195"/>
      <c r="K1277" s="195"/>
      <c r="L1277" s="201"/>
      <c r="M1277" s="202"/>
      <c r="N1277" s="203"/>
      <c r="O1277" s="203"/>
      <c r="P1277" s="203"/>
      <c r="Q1277" s="203"/>
      <c r="R1277" s="203"/>
      <c r="S1277" s="203"/>
      <c r="T1277" s="204"/>
      <c r="AT1277" s="205" t="s">
        <v>156</v>
      </c>
      <c r="AU1277" s="205" t="s">
        <v>87</v>
      </c>
      <c r="AV1277" s="13" t="s">
        <v>87</v>
      </c>
      <c r="AW1277" s="13" t="s">
        <v>37</v>
      </c>
      <c r="AX1277" s="13" t="s">
        <v>77</v>
      </c>
      <c r="AY1277" s="205" t="s">
        <v>144</v>
      </c>
    </row>
    <row r="1278" spans="1:65" s="13" customFormat="1">
      <c r="B1278" s="194"/>
      <c r="C1278" s="195"/>
      <c r="D1278" s="196" t="s">
        <v>156</v>
      </c>
      <c r="E1278" s="197" t="s">
        <v>19</v>
      </c>
      <c r="F1278" s="198" t="s">
        <v>1171</v>
      </c>
      <c r="G1278" s="195"/>
      <c r="H1278" s="199">
        <v>15.06</v>
      </c>
      <c r="I1278" s="200"/>
      <c r="J1278" s="195"/>
      <c r="K1278" s="195"/>
      <c r="L1278" s="201"/>
      <c r="M1278" s="202"/>
      <c r="N1278" s="203"/>
      <c r="O1278" s="203"/>
      <c r="P1278" s="203"/>
      <c r="Q1278" s="203"/>
      <c r="R1278" s="203"/>
      <c r="S1278" s="203"/>
      <c r="T1278" s="204"/>
      <c r="AT1278" s="205" t="s">
        <v>156</v>
      </c>
      <c r="AU1278" s="205" t="s">
        <v>87</v>
      </c>
      <c r="AV1278" s="13" t="s">
        <v>87</v>
      </c>
      <c r="AW1278" s="13" t="s">
        <v>37</v>
      </c>
      <c r="AX1278" s="13" t="s">
        <v>77</v>
      </c>
      <c r="AY1278" s="205" t="s">
        <v>144</v>
      </c>
    </row>
    <row r="1279" spans="1:65" s="13" customFormat="1">
      <c r="B1279" s="194"/>
      <c r="C1279" s="195"/>
      <c r="D1279" s="196" t="s">
        <v>156</v>
      </c>
      <c r="E1279" s="197" t="s">
        <v>19</v>
      </c>
      <c r="F1279" s="198" t="s">
        <v>1172</v>
      </c>
      <c r="G1279" s="195"/>
      <c r="H1279" s="199">
        <v>14.635</v>
      </c>
      <c r="I1279" s="200"/>
      <c r="J1279" s="195"/>
      <c r="K1279" s="195"/>
      <c r="L1279" s="201"/>
      <c r="M1279" s="202"/>
      <c r="N1279" s="203"/>
      <c r="O1279" s="203"/>
      <c r="P1279" s="203"/>
      <c r="Q1279" s="203"/>
      <c r="R1279" s="203"/>
      <c r="S1279" s="203"/>
      <c r="T1279" s="204"/>
      <c r="AT1279" s="205" t="s">
        <v>156</v>
      </c>
      <c r="AU1279" s="205" t="s">
        <v>87</v>
      </c>
      <c r="AV1279" s="13" t="s">
        <v>87</v>
      </c>
      <c r="AW1279" s="13" t="s">
        <v>37</v>
      </c>
      <c r="AX1279" s="13" t="s">
        <v>77</v>
      </c>
      <c r="AY1279" s="205" t="s">
        <v>144</v>
      </c>
    </row>
    <row r="1280" spans="1:65" s="13" customFormat="1">
      <c r="B1280" s="194"/>
      <c r="C1280" s="195"/>
      <c r="D1280" s="196" t="s">
        <v>156</v>
      </c>
      <c r="E1280" s="197" t="s">
        <v>19</v>
      </c>
      <c r="F1280" s="198" t="s">
        <v>1173</v>
      </c>
      <c r="G1280" s="195"/>
      <c r="H1280" s="199">
        <v>14.56</v>
      </c>
      <c r="I1280" s="200"/>
      <c r="J1280" s="195"/>
      <c r="K1280" s="195"/>
      <c r="L1280" s="201"/>
      <c r="M1280" s="202"/>
      <c r="N1280" s="203"/>
      <c r="O1280" s="203"/>
      <c r="P1280" s="203"/>
      <c r="Q1280" s="203"/>
      <c r="R1280" s="203"/>
      <c r="S1280" s="203"/>
      <c r="T1280" s="204"/>
      <c r="AT1280" s="205" t="s">
        <v>156</v>
      </c>
      <c r="AU1280" s="205" t="s">
        <v>87</v>
      </c>
      <c r="AV1280" s="13" t="s">
        <v>87</v>
      </c>
      <c r="AW1280" s="13" t="s">
        <v>37</v>
      </c>
      <c r="AX1280" s="13" t="s">
        <v>77</v>
      </c>
      <c r="AY1280" s="205" t="s">
        <v>144</v>
      </c>
    </row>
    <row r="1281" spans="1:65" s="13" customFormat="1">
      <c r="B1281" s="194"/>
      <c r="C1281" s="195"/>
      <c r="D1281" s="196" t="s">
        <v>156</v>
      </c>
      <c r="E1281" s="197" t="s">
        <v>19</v>
      </c>
      <c r="F1281" s="198" t="s">
        <v>1174</v>
      </c>
      <c r="G1281" s="195"/>
      <c r="H1281" s="199">
        <v>14.96</v>
      </c>
      <c r="I1281" s="200"/>
      <c r="J1281" s="195"/>
      <c r="K1281" s="195"/>
      <c r="L1281" s="201"/>
      <c r="M1281" s="202"/>
      <c r="N1281" s="203"/>
      <c r="O1281" s="203"/>
      <c r="P1281" s="203"/>
      <c r="Q1281" s="203"/>
      <c r="R1281" s="203"/>
      <c r="S1281" s="203"/>
      <c r="T1281" s="204"/>
      <c r="AT1281" s="205" t="s">
        <v>156</v>
      </c>
      <c r="AU1281" s="205" t="s">
        <v>87</v>
      </c>
      <c r="AV1281" s="13" t="s">
        <v>87</v>
      </c>
      <c r="AW1281" s="13" t="s">
        <v>37</v>
      </c>
      <c r="AX1281" s="13" t="s">
        <v>77</v>
      </c>
      <c r="AY1281" s="205" t="s">
        <v>144</v>
      </c>
    </row>
    <row r="1282" spans="1:65" s="13" customFormat="1">
      <c r="B1282" s="194"/>
      <c r="C1282" s="195"/>
      <c r="D1282" s="196" t="s">
        <v>156</v>
      </c>
      <c r="E1282" s="197" t="s">
        <v>19</v>
      </c>
      <c r="F1282" s="198" t="s">
        <v>1175</v>
      </c>
      <c r="G1282" s="195"/>
      <c r="H1282" s="199">
        <v>15.035</v>
      </c>
      <c r="I1282" s="200"/>
      <c r="J1282" s="195"/>
      <c r="K1282" s="195"/>
      <c r="L1282" s="201"/>
      <c r="M1282" s="202"/>
      <c r="N1282" s="203"/>
      <c r="O1282" s="203"/>
      <c r="P1282" s="203"/>
      <c r="Q1282" s="203"/>
      <c r="R1282" s="203"/>
      <c r="S1282" s="203"/>
      <c r="T1282" s="204"/>
      <c r="AT1282" s="205" t="s">
        <v>156</v>
      </c>
      <c r="AU1282" s="205" t="s">
        <v>87</v>
      </c>
      <c r="AV1282" s="13" t="s">
        <v>87</v>
      </c>
      <c r="AW1282" s="13" t="s">
        <v>37</v>
      </c>
      <c r="AX1282" s="13" t="s">
        <v>77</v>
      </c>
      <c r="AY1282" s="205" t="s">
        <v>144</v>
      </c>
    </row>
    <row r="1283" spans="1:65" s="13" customFormat="1">
      <c r="B1283" s="194"/>
      <c r="C1283" s="195"/>
      <c r="D1283" s="196" t="s">
        <v>156</v>
      </c>
      <c r="E1283" s="197" t="s">
        <v>19</v>
      </c>
      <c r="F1283" s="198" t="s">
        <v>1176</v>
      </c>
      <c r="G1283" s="195"/>
      <c r="H1283" s="199">
        <v>15.11</v>
      </c>
      <c r="I1283" s="200"/>
      <c r="J1283" s="195"/>
      <c r="K1283" s="195"/>
      <c r="L1283" s="201"/>
      <c r="M1283" s="202"/>
      <c r="N1283" s="203"/>
      <c r="O1283" s="203"/>
      <c r="P1283" s="203"/>
      <c r="Q1283" s="203"/>
      <c r="R1283" s="203"/>
      <c r="S1283" s="203"/>
      <c r="T1283" s="204"/>
      <c r="AT1283" s="205" t="s">
        <v>156</v>
      </c>
      <c r="AU1283" s="205" t="s">
        <v>87</v>
      </c>
      <c r="AV1283" s="13" t="s">
        <v>87</v>
      </c>
      <c r="AW1283" s="13" t="s">
        <v>37</v>
      </c>
      <c r="AX1283" s="13" t="s">
        <v>77</v>
      </c>
      <c r="AY1283" s="205" t="s">
        <v>144</v>
      </c>
    </row>
    <row r="1284" spans="1:65" s="13" customFormat="1">
      <c r="B1284" s="194"/>
      <c r="C1284" s="195"/>
      <c r="D1284" s="196" t="s">
        <v>156</v>
      </c>
      <c r="E1284" s="197" t="s">
        <v>19</v>
      </c>
      <c r="F1284" s="198" t="s">
        <v>1177</v>
      </c>
      <c r="G1284" s="195"/>
      <c r="H1284" s="199">
        <v>15.06</v>
      </c>
      <c r="I1284" s="200"/>
      <c r="J1284" s="195"/>
      <c r="K1284" s="195"/>
      <c r="L1284" s="201"/>
      <c r="M1284" s="202"/>
      <c r="N1284" s="203"/>
      <c r="O1284" s="203"/>
      <c r="P1284" s="203"/>
      <c r="Q1284" s="203"/>
      <c r="R1284" s="203"/>
      <c r="S1284" s="203"/>
      <c r="T1284" s="204"/>
      <c r="AT1284" s="205" t="s">
        <v>156</v>
      </c>
      <c r="AU1284" s="205" t="s">
        <v>87</v>
      </c>
      <c r="AV1284" s="13" t="s">
        <v>87</v>
      </c>
      <c r="AW1284" s="13" t="s">
        <v>37</v>
      </c>
      <c r="AX1284" s="13" t="s">
        <v>77</v>
      </c>
      <c r="AY1284" s="205" t="s">
        <v>144</v>
      </c>
    </row>
    <row r="1285" spans="1:65" s="13" customFormat="1">
      <c r="B1285" s="194"/>
      <c r="C1285" s="195"/>
      <c r="D1285" s="196" t="s">
        <v>156</v>
      </c>
      <c r="E1285" s="197" t="s">
        <v>19</v>
      </c>
      <c r="F1285" s="198" t="s">
        <v>1178</v>
      </c>
      <c r="G1285" s="195"/>
      <c r="H1285" s="199">
        <v>14.635</v>
      </c>
      <c r="I1285" s="200"/>
      <c r="J1285" s="195"/>
      <c r="K1285" s="195"/>
      <c r="L1285" s="201"/>
      <c r="M1285" s="202"/>
      <c r="N1285" s="203"/>
      <c r="O1285" s="203"/>
      <c r="P1285" s="203"/>
      <c r="Q1285" s="203"/>
      <c r="R1285" s="203"/>
      <c r="S1285" s="203"/>
      <c r="T1285" s="204"/>
      <c r="AT1285" s="205" t="s">
        <v>156</v>
      </c>
      <c r="AU1285" s="205" t="s">
        <v>87</v>
      </c>
      <c r="AV1285" s="13" t="s">
        <v>87</v>
      </c>
      <c r="AW1285" s="13" t="s">
        <v>37</v>
      </c>
      <c r="AX1285" s="13" t="s">
        <v>77</v>
      </c>
      <c r="AY1285" s="205" t="s">
        <v>144</v>
      </c>
    </row>
    <row r="1286" spans="1:65" s="13" customFormat="1">
      <c r="B1286" s="194"/>
      <c r="C1286" s="195"/>
      <c r="D1286" s="196" t="s">
        <v>156</v>
      </c>
      <c r="E1286" s="197" t="s">
        <v>19</v>
      </c>
      <c r="F1286" s="198" t="s">
        <v>1179</v>
      </c>
      <c r="G1286" s="195"/>
      <c r="H1286" s="199">
        <v>14.56</v>
      </c>
      <c r="I1286" s="200"/>
      <c r="J1286" s="195"/>
      <c r="K1286" s="195"/>
      <c r="L1286" s="201"/>
      <c r="M1286" s="202"/>
      <c r="N1286" s="203"/>
      <c r="O1286" s="203"/>
      <c r="P1286" s="203"/>
      <c r="Q1286" s="203"/>
      <c r="R1286" s="203"/>
      <c r="S1286" s="203"/>
      <c r="T1286" s="204"/>
      <c r="AT1286" s="205" t="s">
        <v>156</v>
      </c>
      <c r="AU1286" s="205" t="s">
        <v>87</v>
      </c>
      <c r="AV1286" s="13" t="s">
        <v>87</v>
      </c>
      <c r="AW1286" s="13" t="s">
        <v>37</v>
      </c>
      <c r="AX1286" s="13" t="s">
        <v>77</v>
      </c>
      <c r="AY1286" s="205" t="s">
        <v>144</v>
      </c>
    </row>
    <row r="1287" spans="1:65" s="13" customFormat="1">
      <c r="B1287" s="194"/>
      <c r="C1287" s="195"/>
      <c r="D1287" s="196" t="s">
        <v>156</v>
      </c>
      <c r="E1287" s="197" t="s">
        <v>19</v>
      </c>
      <c r="F1287" s="198" t="s">
        <v>1180</v>
      </c>
      <c r="G1287" s="195"/>
      <c r="H1287" s="199">
        <v>15.185</v>
      </c>
      <c r="I1287" s="200"/>
      <c r="J1287" s="195"/>
      <c r="K1287" s="195"/>
      <c r="L1287" s="201"/>
      <c r="M1287" s="202"/>
      <c r="N1287" s="203"/>
      <c r="O1287" s="203"/>
      <c r="P1287" s="203"/>
      <c r="Q1287" s="203"/>
      <c r="R1287" s="203"/>
      <c r="S1287" s="203"/>
      <c r="T1287" s="204"/>
      <c r="AT1287" s="205" t="s">
        <v>156</v>
      </c>
      <c r="AU1287" s="205" t="s">
        <v>87</v>
      </c>
      <c r="AV1287" s="13" t="s">
        <v>87</v>
      </c>
      <c r="AW1287" s="13" t="s">
        <v>37</v>
      </c>
      <c r="AX1287" s="13" t="s">
        <v>77</v>
      </c>
      <c r="AY1287" s="205" t="s">
        <v>144</v>
      </c>
    </row>
    <row r="1288" spans="1:65" s="13" customFormat="1">
      <c r="B1288" s="194"/>
      <c r="C1288" s="195"/>
      <c r="D1288" s="196" t="s">
        <v>156</v>
      </c>
      <c r="E1288" s="197" t="s">
        <v>19</v>
      </c>
      <c r="F1288" s="198" t="s">
        <v>1181</v>
      </c>
      <c r="G1288" s="195"/>
      <c r="H1288" s="199">
        <v>15.035</v>
      </c>
      <c r="I1288" s="200"/>
      <c r="J1288" s="195"/>
      <c r="K1288" s="195"/>
      <c r="L1288" s="201"/>
      <c r="M1288" s="202"/>
      <c r="N1288" s="203"/>
      <c r="O1288" s="203"/>
      <c r="P1288" s="203"/>
      <c r="Q1288" s="203"/>
      <c r="R1288" s="203"/>
      <c r="S1288" s="203"/>
      <c r="T1288" s="204"/>
      <c r="AT1288" s="205" t="s">
        <v>156</v>
      </c>
      <c r="AU1288" s="205" t="s">
        <v>87</v>
      </c>
      <c r="AV1288" s="13" t="s">
        <v>87</v>
      </c>
      <c r="AW1288" s="13" t="s">
        <v>37</v>
      </c>
      <c r="AX1288" s="13" t="s">
        <v>77</v>
      </c>
      <c r="AY1288" s="205" t="s">
        <v>144</v>
      </c>
    </row>
    <row r="1289" spans="1:65" s="13" customFormat="1">
      <c r="B1289" s="194"/>
      <c r="C1289" s="195"/>
      <c r="D1289" s="196" t="s">
        <v>156</v>
      </c>
      <c r="E1289" s="197" t="s">
        <v>19</v>
      </c>
      <c r="F1289" s="198" t="s">
        <v>1182</v>
      </c>
      <c r="G1289" s="195"/>
      <c r="H1289" s="199">
        <v>15.035</v>
      </c>
      <c r="I1289" s="200"/>
      <c r="J1289" s="195"/>
      <c r="K1289" s="195"/>
      <c r="L1289" s="201"/>
      <c r="M1289" s="202"/>
      <c r="N1289" s="203"/>
      <c r="O1289" s="203"/>
      <c r="P1289" s="203"/>
      <c r="Q1289" s="203"/>
      <c r="R1289" s="203"/>
      <c r="S1289" s="203"/>
      <c r="T1289" s="204"/>
      <c r="AT1289" s="205" t="s">
        <v>156</v>
      </c>
      <c r="AU1289" s="205" t="s">
        <v>87</v>
      </c>
      <c r="AV1289" s="13" t="s">
        <v>87</v>
      </c>
      <c r="AW1289" s="13" t="s">
        <v>37</v>
      </c>
      <c r="AX1289" s="13" t="s">
        <v>77</v>
      </c>
      <c r="AY1289" s="205" t="s">
        <v>144</v>
      </c>
    </row>
    <row r="1290" spans="1:65" s="13" customFormat="1">
      <c r="B1290" s="194"/>
      <c r="C1290" s="195"/>
      <c r="D1290" s="196" t="s">
        <v>156</v>
      </c>
      <c r="E1290" s="197" t="s">
        <v>19</v>
      </c>
      <c r="F1290" s="198" t="s">
        <v>1183</v>
      </c>
      <c r="G1290" s="195"/>
      <c r="H1290" s="199">
        <v>15.135</v>
      </c>
      <c r="I1290" s="200"/>
      <c r="J1290" s="195"/>
      <c r="K1290" s="195"/>
      <c r="L1290" s="201"/>
      <c r="M1290" s="202"/>
      <c r="N1290" s="203"/>
      <c r="O1290" s="203"/>
      <c r="P1290" s="203"/>
      <c r="Q1290" s="203"/>
      <c r="R1290" s="203"/>
      <c r="S1290" s="203"/>
      <c r="T1290" s="204"/>
      <c r="AT1290" s="205" t="s">
        <v>156</v>
      </c>
      <c r="AU1290" s="205" t="s">
        <v>87</v>
      </c>
      <c r="AV1290" s="13" t="s">
        <v>87</v>
      </c>
      <c r="AW1290" s="13" t="s">
        <v>37</v>
      </c>
      <c r="AX1290" s="13" t="s">
        <v>77</v>
      </c>
      <c r="AY1290" s="205" t="s">
        <v>144</v>
      </c>
    </row>
    <row r="1291" spans="1:65" s="14" customFormat="1">
      <c r="B1291" s="206"/>
      <c r="C1291" s="207"/>
      <c r="D1291" s="196" t="s">
        <v>156</v>
      </c>
      <c r="E1291" s="208" t="s">
        <v>19</v>
      </c>
      <c r="F1291" s="209" t="s">
        <v>158</v>
      </c>
      <c r="G1291" s="207"/>
      <c r="H1291" s="210">
        <v>209.065</v>
      </c>
      <c r="I1291" s="211"/>
      <c r="J1291" s="207"/>
      <c r="K1291" s="207"/>
      <c r="L1291" s="212"/>
      <c r="M1291" s="213"/>
      <c r="N1291" s="214"/>
      <c r="O1291" s="214"/>
      <c r="P1291" s="214"/>
      <c r="Q1291" s="214"/>
      <c r="R1291" s="214"/>
      <c r="S1291" s="214"/>
      <c r="T1291" s="215"/>
      <c r="AT1291" s="216" t="s">
        <v>156</v>
      </c>
      <c r="AU1291" s="216" t="s">
        <v>87</v>
      </c>
      <c r="AV1291" s="14" t="s">
        <v>152</v>
      </c>
      <c r="AW1291" s="14" t="s">
        <v>37</v>
      </c>
      <c r="AX1291" s="14" t="s">
        <v>85</v>
      </c>
      <c r="AY1291" s="216" t="s">
        <v>144</v>
      </c>
    </row>
    <row r="1292" spans="1:65" s="2" customFormat="1" ht="49.15" customHeight="1">
      <c r="A1292" s="37"/>
      <c r="B1292" s="38"/>
      <c r="C1292" s="176" t="s">
        <v>1269</v>
      </c>
      <c r="D1292" s="176" t="s">
        <v>147</v>
      </c>
      <c r="E1292" s="177" t="s">
        <v>1270</v>
      </c>
      <c r="F1292" s="178" t="s">
        <v>1271</v>
      </c>
      <c r="G1292" s="179" t="s">
        <v>150</v>
      </c>
      <c r="H1292" s="180">
        <v>6.9749999999999996</v>
      </c>
      <c r="I1292" s="181"/>
      <c r="J1292" s="182">
        <f>ROUND(I1292*H1292,2)</f>
        <v>0</v>
      </c>
      <c r="K1292" s="178" t="s">
        <v>151</v>
      </c>
      <c r="L1292" s="42"/>
      <c r="M1292" s="183" t="s">
        <v>19</v>
      </c>
      <c r="N1292" s="184" t="s">
        <v>48</v>
      </c>
      <c r="O1292" s="67"/>
      <c r="P1292" s="185">
        <f>O1292*H1292</f>
        <v>0</v>
      </c>
      <c r="Q1292" s="185">
        <v>0</v>
      </c>
      <c r="R1292" s="185">
        <f>Q1292*H1292</f>
        <v>0</v>
      </c>
      <c r="S1292" s="185">
        <v>0</v>
      </c>
      <c r="T1292" s="186">
        <f>S1292*H1292</f>
        <v>0</v>
      </c>
      <c r="U1292" s="37"/>
      <c r="V1292" s="37"/>
      <c r="W1292" s="37"/>
      <c r="X1292" s="37"/>
      <c r="Y1292" s="37"/>
      <c r="Z1292" s="37"/>
      <c r="AA1292" s="37"/>
      <c r="AB1292" s="37"/>
      <c r="AC1292" s="37"/>
      <c r="AD1292" s="37"/>
      <c r="AE1292" s="37"/>
      <c r="AR1292" s="187" t="s">
        <v>296</v>
      </c>
      <c r="AT1292" s="187" t="s">
        <v>147</v>
      </c>
      <c r="AU1292" s="187" t="s">
        <v>87</v>
      </c>
      <c r="AY1292" s="20" t="s">
        <v>144</v>
      </c>
      <c r="BE1292" s="188">
        <f>IF(N1292="základní",J1292,0)</f>
        <v>0</v>
      </c>
      <c r="BF1292" s="188">
        <f>IF(N1292="snížená",J1292,0)</f>
        <v>0</v>
      </c>
      <c r="BG1292" s="188">
        <f>IF(N1292="zákl. přenesená",J1292,0)</f>
        <v>0</v>
      </c>
      <c r="BH1292" s="188">
        <f>IF(N1292="sníž. přenesená",J1292,0)</f>
        <v>0</v>
      </c>
      <c r="BI1292" s="188">
        <f>IF(N1292="nulová",J1292,0)</f>
        <v>0</v>
      </c>
      <c r="BJ1292" s="20" t="s">
        <v>85</v>
      </c>
      <c r="BK1292" s="188">
        <f>ROUND(I1292*H1292,2)</f>
        <v>0</v>
      </c>
      <c r="BL1292" s="20" t="s">
        <v>296</v>
      </c>
      <c r="BM1292" s="187" t="s">
        <v>1272</v>
      </c>
    </row>
    <row r="1293" spans="1:65" s="2" customFormat="1">
      <c r="A1293" s="37"/>
      <c r="B1293" s="38"/>
      <c r="C1293" s="39"/>
      <c r="D1293" s="189" t="s">
        <v>154</v>
      </c>
      <c r="E1293" s="39"/>
      <c r="F1293" s="190" t="s">
        <v>1273</v>
      </c>
      <c r="G1293" s="39"/>
      <c r="H1293" s="39"/>
      <c r="I1293" s="191"/>
      <c r="J1293" s="39"/>
      <c r="K1293" s="39"/>
      <c r="L1293" s="42"/>
      <c r="M1293" s="192"/>
      <c r="N1293" s="193"/>
      <c r="O1293" s="67"/>
      <c r="P1293" s="67"/>
      <c r="Q1293" s="67"/>
      <c r="R1293" s="67"/>
      <c r="S1293" s="67"/>
      <c r="T1293" s="68"/>
      <c r="U1293" s="37"/>
      <c r="V1293" s="37"/>
      <c r="W1293" s="37"/>
      <c r="X1293" s="37"/>
      <c r="Y1293" s="37"/>
      <c r="Z1293" s="37"/>
      <c r="AA1293" s="37"/>
      <c r="AB1293" s="37"/>
      <c r="AC1293" s="37"/>
      <c r="AD1293" s="37"/>
      <c r="AE1293" s="37"/>
      <c r="AT1293" s="20" t="s">
        <v>154</v>
      </c>
      <c r="AU1293" s="20" t="s">
        <v>87</v>
      </c>
    </row>
    <row r="1294" spans="1:65" s="12" customFormat="1" ht="22.9" customHeight="1">
      <c r="B1294" s="160"/>
      <c r="C1294" s="161"/>
      <c r="D1294" s="162" t="s">
        <v>76</v>
      </c>
      <c r="E1294" s="174" t="s">
        <v>512</v>
      </c>
      <c r="F1294" s="174" t="s">
        <v>513</v>
      </c>
      <c r="G1294" s="161"/>
      <c r="H1294" s="161"/>
      <c r="I1294" s="164"/>
      <c r="J1294" s="175">
        <f>BK1294</f>
        <v>0</v>
      </c>
      <c r="K1294" s="161"/>
      <c r="L1294" s="166"/>
      <c r="M1294" s="167"/>
      <c r="N1294" s="168"/>
      <c r="O1294" s="168"/>
      <c r="P1294" s="169">
        <f>SUM(P1295:P1327)</f>
        <v>0</v>
      </c>
      <c r="Q1294" s="168"/>
      <c r="R1294" s="169">
        <f>SUM(R1295:R1327)</f>
        <v>0.5591005</v>
      </c>
      <c r="S1294" s="168"/>
      <c r="T1294" s="170">
        <f>SUM(T1295:T1327)</f>
        <v>0</v>
      </c>
      <c r="AR1294" s="171" t="s">
        <v>87</v>
      </c>
      <c r="AT1294" s="172" t="s">
        <v>76</v>
      </c>
      <c r="AU1294" s="172" t="s">
        <v>85</v>
      </c>
      <c r="AY1294" s="171" t="s">
        <v>144</v>
      </c>
      <c r="BK1294" s="173">
        <f>SUM(BK1295:BK1327)</f>
        <v>0</v>
      </c>
    </row>
    <row r="1295" spans="1:65" s="2" customFormat="1" ht="24.2" customHeight="1">
      <c r="A1295" s="37"/>
      <c r="B1295" s="38"/>
      <c r="C1295" s="176" t="s">
        <v>1274</v>
      </c>
      <c r="D1295" s="176" t="s">
        <v>147</v>
      </c>
      <c r="E1295" s="177" t="s">
        <v>1275</v>
      </c>
      <c r="F1295" s="178" t="s">
        <v>1276</v>
      </c>
      <c r="G1295" s="179" t="s">
        <v>172</v>
      </c>
      <c r="H1295" s="180">
        <v>1118.201</v>
      </c>
      <c r="I1295" s="181"/>
      <c r="J1295" s="182">
        <f>ROUND(I1295*H1295,2)</f>
        <v>0</v>
      </c>
      <c r="K1295" s="178" t="s">
        <v>151</v>
      </c>
      <c r="L1295" s="42"/>
      <c r="M1295" s="183" t="s">
        <v>19</v>
      </c>
      <c r="N1295" s="184" t="s">
        <v>48</v>
      </c>
      <c r="O1295" s="67"/>
      <c r="P1295" s="185">
        <f>O1295*H1295</f>
        <v>0</v>
      </c>
      <c r="Q1295" s="185">
        <v>0</v>
      </c>
      <c r="R1295" s="185">
        <f>Q1295*H1295</f>
        <v>0</v>
      </c>
      <c r="S1295" s="185">
        <v>0</v>
      </c>
      <c r="T1295" s="186">
        <f>S1295*H1295</f>
        <v>0</v>
      </c>
      <c r="U1295" s="37"/>
      <c r="V1295" s="37"/>
      <c r="W1295" s="37"/>
      <c r="X1295" s="37"/>
      <c r="Y1295" s="37"/>
      <c r="Z1295" s="37"/>
      <c r="AA1295" s="37"/>
      <c r="AB1295" s="37"/>
      <c r="AC1295" s="37"/>
      <c r="AD1295" s="37"/>
      <c r="AE1295" s="37"/>
      <c r="AR1295" s="187" t="s">
        <v>296</v>
      </c>
      <c r="AT1295" s="187" t="s">
        <v>147</v>
      </c>
      <c r="AU1295" s="187" t="s">
        <v>87</v>
      </c>
      <c r="AY1295" s="20" t="s">
        <v>144</v>
      </c>
      <c r="BE1295" s="188">
        <f>IF(N1295="základní",J1295,0)</f>
        <v>0</v>
      </c>
      <c r="BF1295" s="188">
        <f>IF(N1295="snížená",J1295,0)</f>
        <v>0</v>
      </c>
      <c r="BG1295" s="188">
        <f>IF(N1295="zákl. přenesená",J1295,0)</f>
        <v>0</v>
      </c>
      <c r="BH1295" s="188">
        <f>IF(N1295="sníž. přenesená",J1295,0)</f>
        <v>0</v>
      </c>
      <c r="BI1295" s="188">
        <f>IF(N1295="nulová",J1295,0)</f>
        <v>0</v>
      </c>
      <c r="BJ1295" s="20" t="s">
        <v>85</v>
      </c>
      <c r="BK1295" s="188">
        <f>ROUND(I1295*H1295,2)</f>
        <v>0</v>
      </c>
      <c r="BL1295" s="20" t="s">
        <v>296</v>
      </c>
      <c r="BM1295" s="187" t="s">
        <v>1277</v>
      </c>
    </row>
    <row r="1296" spans="1:65" s="2" customFormat="1">
      <c r="A1296" s="37"/>
      <c r="B1296" s="38"/>
      <c r="C1296" s="39"/>
      <c r="D1296" s="189" t="s">
        <v>154</v>
      </c>
      <c r="E1296" s="39"/>
      <c r="F1296" s="190" t="s">
        <v>1278</v>
      </c>
      <c r="G1296" s="39"/>
      <c r="H1296" s="39"/>
      <c r="I1296" s="191"/>
      <c r="J1296" s="39"/>
      <c r="K1296" s="39"/>
      <c r="L1296" s="42"/>
      <c r="M1296" s="192"/>
      <c r="N1296" s="193"/>
      <c r="O1296" s="67"/>
      <c r="P1296" s="67"/>
      <c r="Q1296" s="67"/>
      <c r="R1296" s="67"/>
      <c r="S1296" s="67"/>
      <c r="T1296" s="68"/>
      <c r="U1296" s="37"/>
      <c r="V1296" s="37"/>
      <c r="W1296" s="37"/>
      <c r="X1296" s="37"/>
      <c r="Y1296" s="37"/>
      <c r="Z1296" s="37"/>
      <c r="AA1296" s="37"/>
      <c r="AB1296" s="37"/>
      <c r="AC1296" s="37"/>
      <c r="AD1296" s="37"/>
      <c r="AE1296" s="37"/>
      <c r="AT1296" s="20" t="s">
        <v>154</v>
      </c>
      <c r="AU1296" s="20" t="s">
        <v>87</v>
      </c>
    </row>
    <row r="1297" spans="1:65" s="13" customFormat="1">
      <c r="B1297" s="194"/>
      <c r="C1297" s="195"/>
      <c r="D1297" s="196" t="s">
        <v>156</v>
      </c>
      <c r="E1297" s="197" t="s">
        <v>19</v>
      </c>
      <c r="F1297" s="198" t="s">
        <v>1279</v>
      </c>
      <c r="G1297" s="195"/>
      <c r="H1297" s="199">
        <v>68.162000000000006</v>
      </c>
      <c r="I1297" s="200"/>
      <c r="J1297" s="195"/>
      <c r="K1297" s="195"/>
      <c r="L1297" s="201"/>
      <c r="M1297" s="202"/>
      <c r="N1297" s="203"/>
      <c r="O1297" s="203"/>
      <c r="P1297" s="203"/>
      <c r="Q1297" s="203"/>
      <c r="R1297" s="203"/>
      <c r="S1297" s="203"/>
      <c r="T1297" s="204"/>
      <c r="AT1297" s="205" t="s">
        <v>156</v>
      </c>
      <c r="AU1297" s="205" t="s">
        <v>87</v>
      </c>
      <c r="AV1297" s="13" t="s">
        <v>87</v>
      </c>
      <c r="AW1297" s="13" t="s">
        <v>37</v>
      </c>
      <c r="AX1297" s="13" t="s">
        <v>77</v>
      </c>
      <c r="AY1297" s="205" t="s">
        <v>144</v>
      </c>
    </row>
    <row r="1298" spans="1:65" s="13" customFormat="1">
      <c r="B1298" s="194"/>
      <c r="C1298" s="195"/>
      <c r="D1298" s="196" t="s">
        <v>156</v>
      </c>
      <c r="E1298" s="197" t="s">
        <v>19</v>
      </c>
      <c r="F1298" s="198" t="s">
        <v>1280</v>
      </c>
      <c r="G1298" s="195"/>
      <c r="H1298" s="199">
        <v>79.457999999999998</v>
      </c>
      <c r="I1298" s="200"/>
      <c r="J1298" s="195"/>
      <c r="K1298" s="195"/>
      <c r="L1298" s="201"/>
      <c r="M1298" s="202"/>
      <c r="N1298" s="203"/>
      <c r="O1298" s="203"/>
      <c r="P1298" s="203"/>
      <c r="Q1298" s="203"/>
      <c r="R1298" s="203"/>
      <c r="S1298" s="203"/>
      <c r="T1298" s="204"/>
      <c r="AT1298" s="205" t="s">
        <v>156</v>
      </c>
      <c r="AU1298" s="205" t="s">
        <v>87</v>
      </c>
      <c r="AV1298" s="13" t="s">
        <v>87</v>
      </c>
      <c r="AW1298" s="13" t="s">
        <v>37</v>
      </c>
      <c r="AX1298" s="13" t="s">
        <v>77</v>
      </c>
      <c r="AY1298" s="205" t="s">
        <v>144</v>
      </c>
    </row>
    <row r="1299" spans="1:65" s="13" customFormat="1">
      <c r="B1299" s="194"/>
      <c r="C1299" s="195"/>
      <c r="D1299" s="196" t="s">
        <v>156</v>
      </c>
      <c r="E1299" s="197" t="s">
        <v>19</v>
      </c>
      <c r="F1299" s="198" t="s">
        <v>1281</v>
      </c>
      <c r="G1299" s="195"/>
      <c r="H1299" s="199">
        <v>355.16</v>
      </c>
      <c r="I1299" s="200"/>
      <c r="J1299" s="195"/>
      <c r="K1299" s="195"/>
      <c r="L1299" s="201"/>
      <c r="M1299" s="202"/>
      <c r="N1299" s="203"/>
      <c r="O1299" s="203"/>
      <c r="P1299" s="203"/>
      <c r="Q1299" s="203"/>
      <c r="R1299" s="203"/>
      <c r="S1299" s="203"/>
      <c r="T1299" s="204"/>
      <c r="AT1299" s="205" t="s">
        <v>156</v>
      </c>
      <c r="AU1299" s="205" t="s">
        <v>87</v>
      </c>
      <c r="AV1299" s="13" t="s">
        <v>87</v>
      </c>
      <c r="AW1299" s="13" t="s">
        <v>37</v>
      </c>
      <c r="AX1299" s="13" t="s">
        <v>77</v>
      </c>
      <c r="AY1299" s="205" t="s">
        <v>144</v>
      </c>
    </row>
    <row r="1300" spans="1:65" s="13" customFormat="1">
      <c r="B1300" s="194"/>
      <c r="C1300" s="195"/>
      <c r="D1300" s="196" t="s">
        <v>156</v>
      </c>
      <c r="E1300" s="197" t="s">
        <v>19</v>
      </c>
      <c r="F1300" s="198" t="s">
        <v>1282</v>
      </c>
      <c r="G1300" s="195"/>
      <c r="H1300" s="199">
        <v>150.66</v>
      </c>
      <c r="I1300" s="200"/>
      <c r="J1300" s="195"/>
      <c r="K1300" s="195"/>
      <c r="L1300" s="201"/>
      <c r="M1300" s="202"/>
      <c r="N1300" s="203"/>
      <c r="O1300" s="203"/>
      <c r="P1300" s="203"/>
      <c r="Q1300" s="203"/>
      <c r="R1300" s="203"/>
      <c r="S1300" s="203"/>
      <c r="T1300" s="204"/>
      <c r="AT1300" s="205" t="s">
        <v>156</v>
      </c>
      <c r="AU1300" s="205" t="s">
        <v>87</v>
      </c>
      <c r="AV1300" s="13" t="s">
        <v>87</v>
      </c>
      <c r="AW1300" s="13" t="s">
        <v>37</v>
      </c>
      <c r="AX1300" s="13" t="s">
        <v>77</v>
      </c>
      <c r="AY1300" s="205" t="s">
        <v>144</v>
      </c>
    </row>
    <row r="1301" spans="1:65" s="13" customFormat="1">
      <c r="B1301" s="194"/>
      <c r="C1301" s="195"/>
      <c r="D1301" s="196" t="s">
        <v>156</v>
      </c>
      <c r="E1301" s="197" t="s">
        <v>19</v>
      </c>
      <c r="F1301" s="198" t="s">
        <v>1283</v>
      </c>
      <c r="G1301" s="195"/>
      <c r="H1301" s="199">
        <v>534.90599999999995</v>
      </c>
      <c r="I1301" s="200"/>
      <c r="J1301" s="195"/>
      <c r="K1301" s="195"/>
      <c r="L1301" s="201"/>
      <c r="M1301" s="202"/>
      <c r="N1301" s="203"/>
      <c r="O1301" s="203"/>
      <c r="P1301" s="203"/>
      <c r="Q1301" s="203"/>
      <c r="R1301" s="203"/>
      <c r="S1301" s="203"/>
      <c r="T1301" s="204"/>
      <c r="AT1301" s="205" t="s">
        <v>156</v>
      </c>
      <c r="AU1301" s="205" t="s">
        <v>87</v>
      </c>
      <c r="AV1301" s="13" t="s">
        <v>87</v>
      </c>
      <c r="AW1301" s="13" t="s">
        <v>37</v>
      </c>
      <c r="AX1301" s="13" t="s">
        <v>77</v>
      </c>
      <c r="AY1301" s="205" t="s">
        <v>144</v>
      </c>
    </row>
    <row r="1302" spans="1:65" s="13" customFormat="1">
      <c r="B1302" s="194"/>
      <c r="C1302" s="195"/>
      <c r="D1302" s="196" t="s">
        <v>156</v>
      </c>
      <c r="E1302" s="197" t="s">
        <v>19</v>
      </c>
      <c r="F1302" s="198" t="s">
        <v>1284</v>
      </c>
      <c r="G1302" s="195"/>
      <c r="H1302" s="199">
        <v>2.835</v>
      </c>
      <c r="I1302" s="200"/>
      <c r="J1302" s="195"/>
      <c r="K1302" s="195"/>
      <c r="L1302" s="201"/>
      <c r="M1302" s="202"/>
      <c r="N1302" s="203"/>
      <c r="O1302" s="203"/>
      <c r="P1302" s="203"/>
      <c r="Q1302" s="203"/>
      <c r="R1302" s="203"/>
      <c r="S1302" s="203"/>
      <c r="T1302" s="204"/>
      <c r="AT1302" s="205" t="s">
        <v>156</v>
      </c>
      <c r="AU1302" s="205" t="s">
        <v>87</v>
      </c>
      <c r="AV1302" s="13" t="s">
        <v>87</v>
      </c>
      <c r="AW1302" s="13" t="s">
        <v>37</v>
      </c>
      <c r="AX1302" s="13" t="s">
        <v>77</v>
      </c>
      <c r="AY1302" s="205" t="s">
        <v>144</v>
      </c>
    </row>
    <row r="1303" spans="1:65" s="13" customFormat="1">
      <c r="B1303" s="194"/>
      <c r="C1303" s="195"/>
      <c r="D1303" s="196" t="s">
        <v>156</v>
      </c>
      <c r="E1303" s="197" t="s">
        <v>19</v>
      </c>
      <c r="F1303" s="198" t="s">
        <v>1285</v>
      </c>
      <c r="G1303" s="195"/>
      <c r="H1303" s="199">
        <v>136.08500000000001</v>
      </c>
      <c r="I1303" s="200"/>
      <c r="J1303" s="195"/>
      <c r="K1303" s="195"/>
      <c r="L1303" s="201"/>
      <c r="M1303" s="202"/>
      <c r="N1303" s="203"/>
      <c r="O1303" s="203"/>
      <c r="P1303" s="203"/>
      <c r="Q1303" s="203"/>
      <c r="R1303" s="203"/>
      <c r="S1303" s="203"/>
      <c r="T1303" s="204"/>
      <c r="AT1303" s="205" t="s">
        <v>156</v>
      </c>
      <c r="AU1303" s="205" t="s">
        <v>87</v>
      </c>
      <c r="AV1303" s="13" t="s">
        <v>87</v>
      </c>
      <c r="AW1303" s="13" t="s">
        <v>37</v>
      </c>
      <c r="AX1303" s="13" t="s">
        <v>77</v>
      </c>
      <c r="AY1303" s="205" t="s">
        <v>144</v>
      </c>
    </row>
    <row r="1304" spans="1:65" s="13" customFormat="1">
      <c r="B1304" s="194"/>
      <c r="C1304" s="195"/>
      <c r="D1304" s="196" t="s">
        <v>156</v>
      </c>
      <c r="E1304" s="197" t="s">
        <v>19</v>
      </c>
      <c r="F1304" s="198" t="s">
        <v>1286</v>
      </c>
      <c r="G1304" s="195"/>
      <c r="H1304" s="199">
        <v>-209.065</v>
      </c>
      <c r="I1304" s="200"/>
      <c r="J1304" s="195"/>
      <c r="K1304" s="195"/>
      <c r="L1304" s="201"/>
      <c r="M1304" s="202"/>
      <c r="N1304" s="203"/>
      <c r="O1304" s="203"/>
      <c r="P1304" s="203"/>
      <c r="Q1304" s="203"/>
      <c r="R1304" s="203"/>
      <c r="S1304" s="203"/>
      <c r="T1304" s="204"/>
      <c r="AT1304" s="205" t="s">
        <v>156</v>
      </c>
      <c r="AU1304" s="205" t="s">
        <v>87</v>
      </c>
      <c r="AV1304" s="13" t="s">
        <v>87</v>
      </c>
      <c r="AW1304" s="13" t="s">
        <v>37</v>
      </c>
      <c r="AX1304" s="13" t="s">
        <v>77</v>
      </c>
      <c r="AY1304" s="205" t="s">
        <v>144</v>
      </c>
    </row>
    <row r="1305" spans="1:65" s="14" customFormat="1">
      <c r="B1305" s="206"/>
      <c r="C1305" s="207"/>
      <c r="D1305" s="196" t="s">
        <v>156</v>
      </c>
      <c r="E1305" s="208" t="s">
        <v>19</v>
      </c>
      <c r="F1305" s="209" t="s">
        <v>158</v>
      </c>
      <c r="G1305" s="207"/>
      <c r="H1305" s="210">
        <v>1118.201</v>
      </c>
      <c r="I1305" s="211"/>
      <c r="J1305" s="207"/>
      <c r="K1305" s="207"/>
      <c r="L1305" s="212"/>
      <c r="M1305" s="213"/>
      <c r="N1305" s="214"/>
      <c r="O1305" s="214"/>
      <c r="P1305" s="214"/>
      <c r="Q1305" s="214"/>
      <c r="R1305" s="214"/>
      <c r="S1305" s="214"/>
      <c r="T1305" s="215"/>
      <c r="AT1305" s="216" t="s">
        <v>156</v>
      </c>
      <c r="AU1305" s="216" t="s">
        <v>87</v>
      </c>
      <c r="AV1305" s="14" t="s">
        <v>152</v>
      </c>
      <c r="AW1305" s="14" t="s">
        <v>37</v>
      </c>
      <c r="AX1305" s="14" t="s">
        <v>85</v>
      </c>
      <c r="AY1305" s="216" t="s">
        <v>144</v>
      </c>
    </row>
    <row r="1306" spans="1:65" s="2" customFormat="1" ht="33" customHeight="1">
      <c r="A1306" s="37"/>
      <c r="B1306" s="38"/>
      <c r="C1306" s="176" t="s">
        <v>1287</v>
      </c>
      <c r="D1306" s="176" t="s">
        <v>147</v>
      </c>
      <c r="E1306" s="177" t="s">
        <v>1288</v>
      </c>
      <c r="F1306" s="178" t="s">
        <v>1289</v>
      </c>
      <c r="G1306" s="179" t="s">
        <v>172</v>
      </c>
      <c r="H1306" s="180">
        <v>1118.201</v>
      </c>
      <c r="I1306" s="181"/>
      <c r="J1306" s="182">
        <f>ROUND(I1306*H1306,2)</f>
        <v>0</v>
      </c>
      <c r="K1306" s="178" t="s">
        <v>151</v>
      </c>
      <c r="L1306" s="42"/>
      <c r="M1306" s="183" t="s">
        <v>19</v>
      </c>
      <c r="N1306" s="184" t="s">
        <v>48</v>
      </c>
      <c r="O1306" s="67"/>
      <c r="P1306" s="185">
        <f>O1306*H1306</f>
        <v>0</v>
      </c>
      <c r="Q1306" s="185">
        <v>2.1000000000000001E-4</v>
      </c>
      <c r="R1306" s="185">
        <f>Q1306*H1306</f>
        <v>0.23482221</v>
      </c>
      <c r="S1306" s="185">
        <v>0</v>
      </c>
      <c r="T1306" s="186">
        <f>S1306*H1306</f>
        <v>0</v>
      </c>
      <c r="U1306" s="37"/>
      <c r="V1306" s="37"/>
      <c r="W1306" s="37"/>
      <c r="X1306" s="37"/>
      <c r="Y1306" s="37"/>
      <c r="Z1306" s="37"/>
      <c r="AA1306" s="37"/>
      <c r="AB1306" s="37"/>
      <c r="AC1306" s="37"/>
      <c r="AD1306" s="37"/>
      <c r="AE1306" s="37"/>
      <c r="AR1306" s="187" t="s">
        <v>296</v>
      </c>
      <c r="AT1306" s="187" t="s">
        <v>147</v>
      </c>
      <c r="AU1306" s="187" t="s">
        <v>87</v>
      </c>
      <c r="AY1306" s="20" t="s">
        <v>144</v>
      </c>
      <c r="BE1306" s="188">
        <f>IF(N1306="základní",J1306,0)</f>
        <v>0</v>
      </c>
      <c r="BF1306" s="188">
        <f>IF(N1306="snížená",J1306,0)</f>
        <v>0</v>
      </c>
      <c r="BG1306" s="188">
        <f>IF(N1306="zákl. přenesená",J1306,0)</f>
        <v>0</v>
      </c>
      <c r="BH1306" s="188">
        <f>IF(N1306="sníž. přenesená",J1306,0)</f>
        <v>0</v>
      </c>
      <c r="BI1306" s="188">
        <f>IF(N1306="nulová",J1306,0)</f>
        <v>0</v>
      </c>
      <c r="BJ1306" s="20" t="s">
        <v>85</v>
      </c>
      <c r="BK1306" s="188">
        <f>ROUND(I1306*H1306,2)</f>
        <v>0</v>
      </c>
      <c r="BL1306" s="20" t="s">
        <v>296</v>
      </c>
      <c r="BM1306" s="187" t="s">
        <v>1290</v>
      </c>
    </row>
    <row r="1307" spans="1:65" s="2" customFormat="1">
      <c r="A1307" s="37"/>
      <c r="B1307" s="38"/>
      <c r="C1307" s="39"/>
      <c r="D1307" s="189" t="s">
        <v>154</v>
      </c>
      <c r="E1307" s="39"/>
      <c r="F1307" s="190" t="s">
        <v>1291</v>
      </c>
      <c r="G1307" s="39"/>
      <c r="H1307" s="39"/>
      <c r="I1307" s="191"/>
      <c r="J1307" s="39"/>
      <c r="K1307" s="39"/>
      <c r="L1307" s="42"/>
      <c r="M1307" s="192"/>
      <c r="N1307" s="193"/>
      <c r="O1307" s="67"/>
      <c r="P1307" s="67"/>
      <c r="Q1307" s="67"/>
      <c r="R1307" s="67"/>
      <c r="S1307" s="67"/>
      <c r="T1307" s="68"/>
      <c r="U1307" s="37"/>
      <c r="V1307" s="37"/>
      <c r="W1307" s="37"/>
      <c r="X1307" s="37"/>
      <c r="Y1307" s="37"/>
      <c r="Z1307" s="37"/>
      <c r="AA1307" s="37"/>
      <c r="AB1307" s="37"/>
      <c r="AC1307" s="37"/>
      <c r="AD1307" s="37"/>
      <c r="AE1307" s="37"/>
      <c r="AT1307" s="20" t="s">
        <v>154</v>
      </c>
      <c r="AU1307" s="20" t="s">
        <v>87</v>
      </c>
    </row>
    <row r="1308" spans="1:65" s="13" customFormat="1">
      <c r="B1308" s="194"/>
      <c r="C1308" s="195"/>
      <c r="D1308" s="196" t="s">
        <v>156</v>
      </c>
      <c r="E1308" s="197" t="s">
        <v>19</v>
      </c>
      <c r="F1308" s="198" t="s">
        <v>1279</v>
      </c>
      <c r="G1308" s="195"/>
      <c r="H1308" s="199">
        <v>68.162000000000006</v>
      </c>
      <c r="I1308" s="200"/>
      <c r="J1308" s="195"/>
      <c r="K1308" s="195"/>
      <c r="L1308" s="201"/>
      <c r="M1308" s="202"/>
      <c r="N1308" s="203"/>
      <c r="O1308" s="203"/>
      <c r="P1308" s="203"/>
      <c r="Q1308" s="203"/>
      <c r="R1308" s="203"/>
      <c r="S1308" s="203"/>
      <c r="T1308" s="204"/>
      <c r="AT1308" s="205" t="s">
        <v>156</v>
      </c>
      <c r="AU1308" s="205" t="s">
        <v>87</v>
      </c>
      <c r="AV1308" s="13" t="s">
        <v>87</v>
      </c>
      <c r="AW1308" s="13" t="s">
        <v>37</v>
      </c>
      <c r="AX1308" s="13" t="s">
        <v>77</v>
      </c>
      <c r="AY1308" s="205" t="s">
        <v>144</v>
      </c>
    </row>
    <row r="1309" spans="1:65" s="13" customFormat="1">
      <c r="B1309" s="194"/>
      <c r="C1309" s="195"/>
      <c r="D1309" s="196" t="s">
        <v>156</v>
      </c>
      <c r="E1309" s="197" t="s">
        <v>19</v>
      </c>
      <c r="F1309" s="198" t="s">
        <v>1280</v>
      </c>
      <c r="G1309" s="195"/>
      <c r="H1309" s="199">
        <v>79.457999999999998</v>
      </c>
      <c r="I1309" s="200"/>
      <c r="J1309" s="195"/>
      <c r="K1309" s="195"/>
      <c r="L1309" s="201"/>
      <c r="M1309" s="202"/>
      <c r="N1309" s="203"/>
      <c r="O1309" s="203"/>
      <c r="P1309" s="203"/>
      <c r="Q1309" s="203"/>
      <c r="R1309" s="203"/>
      <c r="S1309" s="203"/>
      <c r="T1309" s="204"/>
      <c r="AT1309" s="205" t="s">
        <v>156</v>
      </c>
      <c r="AU1309" s="205" t="s">
        <v>87</v>
      </c>
      <c r="AV1309" s="13" t="s">
        <v>87</v>
      </c>
      <c r="AW1309" s="13" t="s">
        <v>37</v>
      </c>
      <c r="AX1309" s="13" t="s">
        <v>77</v>
      </c>
      <c r="AY1309" s="205" t="s">
        <v>144</v>
      </c>
    </row>
    <row r="1310" spans="1:65" s="13" customFormat="1">
      <c r="B1310" s="194"/>
      <c r="C1310" s="195"/>
      <c r="D1310" s="196" t="s">
        <v>156</v>
      </c>
      <c r="E1310" s="197" t="s">
        <v>19</v>
      </c>
      <c r="F1310" s="198" t="s">
        <v>1281</v>
      </c>
      <c r="G1310" s="195"/>
      <c r="H1310" s="199">
        <v>355.16</v>
      </c>
      <c r="I1310" s="200"/>
      <c r="J1310" s="195"/>
      <c r="K1310" s="195"/>
      <c r="L1310" s="201"/>
      <c r="M1310" s="202"/>
      <c r="N1310" s="203"/>
      <c r="O1310" s="203"/>
      <c r="P1310" s="203"/>
      <c r="Q1310" s="203"/>
      <c r="R1310" s="203"/>
      <c r="S1310" s="203"/>
      <c r="T1310" s="204"/>
      <c r="AT1310" s="205" t="s">
        <v>156</v>
      </c>
      <c r="AU1310" s="205" t="s">
        <v>87</v>
      </c>
      <c r="AV1310" s="13" t="s">
        <v>87</v>
      </c>
      <c r="AW1310" s="13" t="s">
        <v>37</v>
      </c>
      <c r="AX1310" s="13" t="s">
        <v>77</v>
      </c>
      <c r="AY1310" s="205" t="s">
        <v>144</v>
      </c>
    </row>
    <row r="1311" spans="1:65" s="13" customFormat="1">
      <c r="B1311" s="194"/>
      <c r="C1311" s="195"/>
      <c r="D1311" s="196" t="s">
        <v>156</v>
      </c>
      <c r="E1311" s="197" t="s">
        <v>19</v>
      </c>
      <c r="F1311" s="198" t="s">
        <v>1282</v>
      </c>
      <c r="G1311" s="195"/>
      <c r="H1311" s="199">
        <v>150.66</v>
      </c>
      <c r="I1311" s="200"/>
      <c r="J1311" s="195"/>
      <c r="K1311" s="195"/>
      <c r="L1311" s="201"/>
      <c r="M1311" s="202"/>
      <c r="N1311" s="203"/>
      <c r="O1311" s="203"/>
      <c r="P1311" s="203"/>
      <c r="Q1311" s="203"/>
      <c r="R1311" s="203"/>
      <c r="S1311" s="203"/>
      <c r="T1311" s="204"/>
      <c r="AT1311" s="205" t="s">
        <v>156</v>
      </c>
      <c r="AU1311" s="205" t="s">
        <v>87</v>
      </c>
      <c r="AV1311" s="13" t="s">
        <v>87</v>
      </c>
      <c r="AW1311" s="13" t="s">
        <v>37</v>
      </c>
      <c r="AX1311" s="13" t="s">
        <v>77</v>
      </c>
      <c r="AY1311" s="205" t="s">
        <v>144</v>
      </c>
    </row>
    <row r="1312" spans="1:65" s="13" customFormat="1">
      <c r="B1312" s="194"/>
      <c r="C1312" s="195"/>
      <c r="D1312" s="196" t="s">
        <v>156</v>
      </c>
      <c r="E1312" s="197" t="s">
        <v>19</v>
      </c>
      <c r="F1312" s="198" t="s">
        <v>1283</v>
      </c>
      <c r="G1312" s="195"/>
      <c r="H1312" s="199">
        <v>534.90599999999995</v>
      </c>
      <c r="I1312" s="200"/>
      <c r="J1312" s="195"/>
      <c r="K1312" s="195"/>
      <c r="L1312" s="201"/>
      <c r="M1312" s="202"/>
      <c r="N1312" s="203"/>
      <c r="O1312" s="203"/>
      <c r="P1312" s="203"/>
      <c r="Q1312" s="203"/>
      <c r="R1312" s="203"/>
      <c r="S1312" s="203"/>
      <c r="T1312" s="204"/>
      <c r="AT1312" s="205" t="s">
        <v>156</v>
      </c>
      <c r="AU1312" s="205" t="s">
        <v>87</v>
      </c>
      <c r="AV1312" s="13" t="s">
        <v>87</v>
      </c>
      <c r="AW1312" s="13" t="s">
        <v>37</v>
      </c>
      <c r="AX1312" s="13" t="s">
        <v>77</v>
      </c>
      <c r="AY1312" s="205" t="s">
        <v>144</v>
      </c>
    </row>
    <row r="1313" spans="1:65" s="13" customFormat="1">
      <c r="B1313" s="194"/>
      <c r="C1313" s="195"/>
      <c r="D1313" s="196" t="s">
        <v>156</v>
      </c>
      <c r="E1313" s="197" t="s">
        <v>19</v>
      </c>
      <c r="F1313" s="198" t="s">
        <v>1284</v>
      </c>
      <c r="G1313" s="195"/>
      <c r="H1313" s="199">
        <v>2.835</v>
      </c>
      <c r="I1313" s="200"/>
      <c r="J1313" s="195"/>
      <c r="K1313" s="195"/>
      <c r="L1313" s="201"/>
      <c r="M1313" s="202"/>
      <c r="N1313" s="203"/>
      <c r="O1313" s="203"/>
      <c r="P1313" s="203"/>
      <c r="Q1313" s="203"/>
      <c r="R1313" s="203"/>
      <c r="S1313" s="203"/>
      <c r="T1313" s="204"/>
      <c r="AT1313" s="205" t="s">
        <v>156</v>
      </c>
      <c r="AU1313" s="205" t="s">
        <v>87</v>
      </c>
      <c r="AV1313" s="13" t="s">
        <v>87</v>
      </c>
      <c r="AW1313" s="13" t="s">
        <v>37</v>
      </c>
      <c r="AX1313" s="13" t="s">
        <v>77</v>
      </c>
      <c r="AY1313" s="205" t="s">
        <v>144</v>
      </c>
    </row>
    <row r="1314" spans="1:65" s="13" customFormat="1">
      <c r="B1314" s="194"/>
      <c r="C1314" s="195"/>
      <c r="D1314" s="196" t="s">
        <v>156</v>
      </c>
      <c r="E1314" s="197" t="s">
        <v>19</v>
      </c>
      <c r="F1314" s="198" t="s">
        <v>1285</v>
      </c>
      <c r="G1314" s="195"/>
      <c r="H1314" s="199">
        <v>136.08500000000001</v>
      </c>
      <c r="I1314" s="200"/>
      <c r="J1314" s="195"/>
      <c r="K1314" s="195"/>
      <c r="L1314" s="201"/>
      <c r="M1314" s="202"/>
      <c r="N1314" s="203"/>
      <c r="O1314" s="203"/>
      <c r="P1314" s="203"/>
      <c r="Q1314" s="203"/>
      <c r="R1314" s="203"/>
      <c r="S1314" s="203"/>
      <c r="T1314" s="204"/>
      <c r="AT1314" s="205" t="s">
        <v>156</v>
      </c>
      <c r="AU1314" s="205" t="s">
        <v>87</v>
      </c>
      <c r="AV1314" s="13" t="s">
        <v>87</v>
      </c>
      <c r="AW1314" s="13" t="s">
        <v>37</v>
      </c>
      <c r="AX1314" s="13" t="s">
        <v>77</v>
      </c>
      <c r="AY1314" s="205" t="s">
        <v>144</v>
      </c>
    </row>
    <row r="1315" spans="1:65" s="13" customFormat="1">
      <c r="B1315" s="194"/>
      <c r="C1315" s="195"/>
      <c r="D1315" s="196" t="s">
        <v>156</v>
      </c>
      <c r="E1315" s="197" t="s">
        <v>19</v>
      </c>
      <c r="F1315" s="198" t="s">
        <v>1286</v>
      </c>
      <c r="G1315" s="195"/>
      <c r="H1315" s="199">
        <v>-209.065</v>
      </c>
      <c r="I1315" s="200"/>
      <c r="J1315" s="195"/>
      <c r="K1315" s="195"/>
      <c r="L1315" s="201"/>
      <c r="M1315" s="202"/>
      <c r="N1315" s="203"/>
      <c r="O1315" s="203"/>
      <c r="P1315" s="203"/>
      <c r="Q1315" s="203"/>
      <c r="R1315" s="203"/>
      <c r="S1315" s="203"/>
      <c r="T1315" s="204"/>
      <c r="AT1315" s="205" t="s">
        <v>156</v>
      </c>
      <c r="AU1315" s="205" t="s">
        <v>87</v>
      </c>
      <c r="AV1315" s="13" t="s">
        <v>87</v>
      </c>
      <c r="AW1315" s="13" t="s">
        <v>37</v>
      </c>
      <c r="AX1315" s="13" t="s">
        <v>77</v>
      </c>
      <c r="AY1315" s="205" t="s">
        <v>144</v>
      </c>
    </row>
    <row r="1316" spans="1:65" s="14" customFormat="1">
      <c r="B1316" s="206"/>
      <c r="C1316" s="207"/>
      <c r="D1316" s="196" t="s">
        <v>156</v>
      </c>
      <c r="E1316" s="208" t="s">
        <v>19</v>
      </c>
      <c r="F1316" s="209" t="s">
        <v>158</v>
      </c>
      <c r="G1316" s="207"/>
      <c r="H1316" s="210">
        <v>1118.201</v>
      </c>
      <c r="I1316" s="211"/>
      <c r="J1316" s="207"/>
      <c r="K1316" s="207"/>
      <c r="L1316" s="212"/>
      <c r="M1316" s="213"/>
      <c r="N1316" s="214"/>
      <c r="O1316" s="214"/>
      <c r="P1316" s="214"/>
      <c r="Q1316" s="214"/>
      <c r="R1316" s="214"/>
      <c r="S1316" s="214"/>
      <c r="T1316" s="215"/>
      <c r="AT1316" s="216" t="s">
        <v>156</v>
      </c>
      <c r="AU1316" s="216" t="s">
        <v>87</v>
      </c>
      <c r="AV1316" s="14" t="s">
        <v>152</v>
      </c>
      <c r="AW1316" s="14" t="s">
        <v>37</v>
      </c>
      <c r="AX1316" s="14" t="s">
        <v>85</v>
      </c>
      <c r="AY1316" s="216" t="s">
        <v>144</v>
      </c>
    </row>
    <row r="1317" spans="1:65" s="2" customFormat="1" ht="37.9" customHeight="1">
      <c r="A1317" s="37"/>
      <c r="B1317" s="38"/>
      <c r="C1317" s="176" t="s">
        <v>1292</v>
      </c>
      <c r="D1317" s="176" t="s">
        <v>147</v>
      </c>
      <c r="E1317" s="177" t="s">
        <v>1293</v>
      </c>
      <c r="F1317" s="178" t="s">
        <v>1294</v>
      </c>
      <c r="G1317" s="179" t="s">
        <v>172</v>
      </c>
      <c r="H1317" s="180">
        <v>1118.201</v>
      </c>
      <c r="I1317" s="181"/>
      <c r="J1317" s="182">
        <f>ROUND(I1317*H1317,2)</f>
        <v>0</v>
      </c>
      <c r="K1317" s="178" t="s">
        <v>151</v>
      </c>
      <c r="L1317" s="42"/>
      <c r="M1317" s="183" t="s">
        <v>19</v>
      </c>
      <c r="N1317" s="184" t="s">
        <v>48</v>
      </c>
      <c r="O1317" s="67"/>
      <c r="P1317" s="185">
        <f>O1317*H1317</f>
        <v>0</v>
      </c>
      <c r="Q1317" s="185">
        <v>2.9E-4</v>
      </c>
      <c r="R1317" s="185">
        <f>Q1317*H1317</f>
        <v>0.32427829000000002</v>
      </c>
      <c r="S1317" s="185">
        <v>0</v>
      </c>
      <c r="T1317" s="186">
        <f>S1317*H1317</f>
        <v>0</v>
      </c>
      <c r="U1317" s="37"/>
      <c r="V1317" s="37"/>
      <c r="W1317" s="37"/>
      <c r="X1317" s="37"/>
      <c r="Y1317" s="37"/>
      <c r="Z1317" s="37"/>
      <c r="AA1317" s="37"/>
      <c r="AB1317" s="37"/>
      <c r="AC1317" s="37"/>
      <c r="AD1317" s="37"/>
      <c r="AE1317" s="37"/>
      <c r="AR1317" s="187" t="s">
        <v>296</v>
      </c>
      <c r="AT1317" s="187" t="s">
        <v>147</v>
      </c>
      <c r="AU1317" s="187" t="s">
        <v>87</v>
      </c>
      <c r="AY1317" s="20" t="s">
        <v>144</v>
      </c>
      <c r="BE1317" s="188">
        <f>IF(N1317="základní",J1317,0)</f>
        <v>0</v>
      </c>
      <c r="BF1317" s="188">
        <f>IF(N1317="snížená",J1317,0)</f>
        <v>0</v>
      </c>
      <c r="BG1317" s="188">
        <f>IF(N1317="zákl. přenesená",J1317,0)</f>
        <v>0</v>
      </c>
      <c r="BH1317" s="188">
        <f>IF(N1317="sníž. přenesená",J1317,0)</f>
        <v>0</v>
      </c>
      <c r="BI1317" s="188">
        <f>IF(N1317="nulová",J1317,0)</f>
        <v>0</v>
      </c>
      <c r="BJ1317" s="20" t="s">
        <v>85</v>
      </c>
      <c r="BK1317" s="188">
        <f>ROUND(I1317*H1317,2)</f>
        <v>0</v>
      </c>
      <c r="BL1317" s="20" t="s">
        <v>296</v>
      </c>
      <c r="BM1317" s="187" t="s">
        <v>1295</v>
      </c>
    </row>
    <row r="1318" spans="1:65" s="2" customFormat="1">
      <c r="A1318" s="37"/>
      <c r="B1318" s="38"/>
      <c r="C1318" s="39"/>
      <c r="D1318" s="189" t="s">
        <v>154</v>
      </c>
      <c r="E1318" s="39"/>
      <c r="F1318" s="190" t="s">
        <v>1296</v>
      </c>
      <c r="G1318" s="39"/>
      <c r="H1318" s="39"/>
      <c r="I1318" s="191"/>
      <c r="J1318" s="39"/>
      <c r="K1318" s="39"/>
      <c r="L1318" s="42"/>
      <c r="M1318" s="192"/>
      <c r="N1318" s="193"/>
      <c r="O1318" s="67"/>
      <c r="P1318" s="67"/>
      <c r="Q1318" s="67"/>
      <c r="R1318" s="67"/>
      <c r="S1318" s="67"/>
      <c r="T1318" s="68"/>
      <c r="U1318" s="37"/>
      <c r="V1318" s="37"/>
      <c r="W1318" s="37"/>
      <c r="X1318" s="37"/>
      <c r="Y1318" s="37"/>
      <c r="Z1318" s="37"/>
      <c r="AA1318" s="37"/>
      <c r="AB1318" s="37"/>
      <c r="AC1318" s="37"/>
      <c r="AD1318" s="37"/>
      <c r="AE1318" s="37"/>
      <c r="AT1318" s="20" t="s">
        <v>154</v>
      </c>
      <c r="AU1318" s="20" t="s">
        <v>87</v>
      </c>
    </row>
    <row r="1319" spans="1:65" s="13" customFormat="1">
      <c r="B1319" s="194"/>
      <c r="C1319" s="195"/>
      <c r="D1319" s="196" t="s">
        <v>156</v>
      </c>
      <c r="E1319" s="197" t="s">
        <v>19</v>
      </c>
      <c r="F1319" s="198" t="s">
        <v>1279</v>
      </c>
      <c r="G1319" s="195"/>
      <c r="H1319" s="199">
        <v>68.162000000000006</v>
      </c>
      <c r="I1319" s="200"/>
      <c r="J1319" s="195"/>
      <c r="K1319" s="195"/>
      <c r="L1319" s="201"/>
      <c r="M1319" s="202"/>
      <c r="N1319" s="203"/>
      <c r="O1319" s="203"/>
      <c r="P1319" s="203"/>
      <c r="Q1319" s="203"/>
      <c r="R1319" s="203"/>
      <c r="S1319" s="203"/>
      <c r="T1319" s="204"/>
      <c r="AT1319" s="205" t="s">
        <v>156</v>
      </c>
      <c r="AU1319" s="205" t="s">
        <v>87</v>
      </c>
      <c r="AV1319" s="13" t="s">
        <v>87</v>
      </c>
      <c r="AW1319" s="13" t="s">
        <v>37</v>
      </c>
      <c r="AX1319" s="13" t="s">
        <v>77</v>
      </c>
      <c r="AY1319" s="205" t="s">
        <v>144</v>
      </c>
    </row>
    <row r="1320" spans="1:65" s="13" customFormat="1">
      <c r="B1320" s="194"/>
      <c r="C1320" s="195"/>
      <c r="D1320" s="196" t="s">
        <v>156</v>
      </c>
      <c r="E1320" s="197" t="s">
        <v>19</v>
      </c>
      <c r="F1320" s="198" t="s">
        <v>1280</v>
      </c>
      <c r="G1320" s="195"/>
      <c r="H1320" s="199">
        <v>79.457999999999998</v>
      </c>
      <c r="I1320" s="200"/>
      <c r="J1320" s="195"/>
      <c r="K1320" s="195"/>
      <c r="L1320" s="201"/>
      <c r="M1320" s="202"/>
      <c r="N1320" s="203"/>
      <c r="O1320" s="203"/>
      <c r="P1320" s="203"/>
      <c r="Q1320" s="203"/>
      <c r="R1320" s="203"/>
      <c r="S1320" s="203"/>
      <c r="T1320" s="204"/>
      <c r="AT1320" s="205" t="s">
        <v>156</v>
      </c>
      <c r="AU1320" s="205" t="s">
        <v>87</v>
      </c>
      <c r="AV1320" s="13" t="s">
        <v>87</v>
      </c>
      <c r="AW1320" s="13" t="s">
        <v>37</v>
      </c>
      <c r="AX1320" s="13" t="s">
        <v>77</v>
      </c>
      <c r="AY1320" s="205" t="s">
        <v>144</v>
      </c>
    </row>
    <row r="1321" spans="1:65" s="13" customFormat="1">
      <c r="B1321" s="194"/>
      <c r="C1321" s="195"/>
      <c r="D1321" s="196" t="s">
        <v>156</v>
      </c>
      <c r="E1321" s="197" t="s">
        <v>19</v>
      </c>
      <c r="F1321" s="198" t="s">
        <v>1281</v>
      </c>
      <c r="G1321" s="195"/>
      <c r="H1321" s="199">
        <v>355.16</v>
      </c>
      <c r="I1321" s="200"/>
      <c r="J1321" s="195"/>
      <c r="K1321" s="195"/>
      <c r="L1321" s="201"/>
      <c r="M1321" s="202"/>
      <c r="N1321" s="203"/>
      <c r="O1321" s="203"/>
      <c r="P1321" s="203"/>
      <c r="Q1321" s="203"/>
      <c r="R1321" s="203"/>
      <c r="S1321" s="203"/>
      <c r="T1321" s="204"/>
      <c r="AT1321" s="205" t="s">
        <v>156</v>
      </c>
      <c r="AU1321" s="205" t="s">
        <v>87</v>
      </c>
      <c r="AV1321" s="13" t="s">
        <v>87</v>
      </c>
      <c r="AW1321" s="13" t="s">
        <v>37</v>
      </c>
      <c r="AX1321" s="13" t="s">
        <v>77</v>
      </c>
      <c r="AY1321" s="205" t="s">
        <v>144</v>
      </c>
    </row>
    <row r="1322" spans="1:65" s="13" customFormat="1">
      <c r="B1322" s="194"/>
      <c r="C1322" s="195"/>
      <c r="D1322" s="196" t="s">
        <v>156</v>
      </c>
      <c r="E1322" s="197" t="s">
        <v>19</v>
      </c>
      <c r="F1322" s="198" t="s">
        <v>1282</v>
      </c>
      <c r="G1322" s="195"/>
      <c r="H1322" s="199">
        <v>150.66</v>
      </c>
      <c r="I1322" s="200"/>
      <c r="J1322" s="195"/>
      <c r="K1322" s="195"/>
      <c r="L1322" s="201"/>
      <c r="M1322" s="202"/>
      <c r="N1322" s="203"/>
      <c r="O1322" s="203"/>
      <c r="P1322" s="203"/>
      <c r="Q1322" s="203"/>
      <c r="R1322" s="203"/>
      <c r="S1322" s="203"/>
      <c r="T1322" s="204"/>
      <c r="AT1322" s="205" t="s">
        <v>156</v>
      </c>
      <c r="AU1322" s="205" t="s">
        <v>87</v>
      </c>
      <c r="AV1322" s="13" t="s">
        <v>87</v>
      </c>
      <c r="AW1322" s="13" t="s">
        <v>37</v>
      </c>
      <c r="AX1322" s="13" t="s">
        <v>77</v>
      </c>
      <c r="AY1322" s="205" t="s">
        <v>144</v>
      </c>
    </row>
    <row r="1323" spans="1:65" s="13" customFormat="1">
      <c r="B1323" s="194"/>
      <c r="C1323" s="195"/>
      <c r="D1323" s="196" t="s">
        <v>156</v>
      </c>
      <c r="E1323" s="197" t="s">
        <v>19</v>
      </c>
      <c r="F1323" s="198" t="s">
        <v>1283</v>
      </c>
      <c r="G1323" s="195"/>
      <c r="H1323" s="199">
        <v>534.90599999999995</v>
      </c>
      <c r="I1323" s="200"/>
      <c r="J1323" s="195"/>
      <c r="K1323" s="195"/>
      <c r="L1323" s="201"/>
      <c r="M1323" s="202"/>
      <c r="N1323" s="203"/>
      <c r="O1323" s="203"/>
      <c r="P1323" s="203"/>
      <c r="Q1323" s="203"/>
      <c r="R1323" s="203"/>
      <c r="S1323" s="203"/>
      <c r="T1323" s="204"/>
      <c r="AT1323" s="205" t="s">
        <v>156</v>
      </c>
      <c r="AU1323" s="205" t="s">
        <v>87</v>
      </c>
      <c r="AV1323" s="13" t="s">
        <v>87</v>
      </c>
      <c r="AW1323" s="13" t="s">
        <v>37</v>
      </c>
      <c r="AX1323" s="13" t="s">
        <v>77</v>
      </c>
      <c r="AY1323" s="205" t="s">
        <v>144</v>
      </c>
    </row>
    <row r="1324" spans="1:65" s="13" customFormat="1">
      <c r="B1324" s="194"/>
      <c r="C1324" s="195"/>
      <c r="D1324" s="196" t="s">
        <v>156</v>
      </c>
      <c r="E1324" s="197" t="s">
        <v>19</v>
      </c>
      <c r="F1324" s="198" t="s">
        <v>1284</v>
      </c>
      <c r="G1324" s="195"/>
      <c r="H1324" s="199">
        <v>2.835</v>
      </c>
      <c r="I1324" s="200"/>
      <c r="J1324" s="195"/>
      <c r="K1324" s="195"/>
      <c r="L1324" s="201"/>
      <c r="M1324" s="202"/>
      <c r="N1324" s="203"/>
      <c r="O1324" s="203"/>
      <c r="P1324" s="203"/>
      <c r="Q1324" s="203"/>
      <c r="R1324" s="203"/>
      <c r="S1324" s="203"/>
      <c r="T1324" s="204"/>
      <c r="AT1324" s="205" t="s">
        <v>156</v>
      </c>
      <c r="AU1324" s="205" t="s">
        <v>87</v>
      </c>
      <c r="AV1324" s="13" t="s">
        <v>87</v>
      </c>
      <c r="AW1324" s="13" t="s">
        <v>37</v>
      </c>
      <c r="AX1324" s="13" t="s">
        <v>77</v>
      </c>
      <c r="AY1324" s="205" t="s">
        <v>144</v>
      </c>
    </row>
    <row r="1325" spans="1:65" s="13" customFormat="1">
      <c r="B1325" s="194"/>
      <c r="C1325" s="195"/>
      <c r="D1325" s="196" t="s">
        <v>156</v>
      </c>
      <c r="E1325" s="197" t="s">
        <v>19</v>
      </c>
      <c r="F1325" s="198" t="s">
        <v>1285</v>
      </c>
      <c r="G1325" s="195"/>
      <c r="H1325" s="199">
        <v>136.08500000000001</v>
      </c>
      <c r="I1325" s="200"/>
      <c r="J1325" s="195"/>
      <c r="K1325" s="195"/>
      <c r="L1325" s="201"/>
      <c r="M1325" s="202"/>
      <c r="N1325" s="203"/>
      <c r="O1325" s="203"/>
      <c r="P1325" s="203"/>
      <c r="Q1325" s="203"/>
      <c r="R1325" s="203"/>
      <c r="S1325" s="203"/>
      <c r="T1325" s="204"/>
      <c r="AT1325" s="205" t="s">
        <v>156</v>
      </c>
      <c r="AU1325" s="205" t="s">
        <v>87</v>
      </c>
      <c r="AV1325" s="13" t="s">
        <v>87</v>
      </c>
      <c r="AW1325" s="13" t="s">
        <v>37</v>
      </c>
      <c r="AX1325" s="13" t="s">
        <v>77</v>
      </c>
      <c r="AY1325" s="205" t="s">
        <v>144</v>
      </c>
    </row>
    <row r="1326" spans="1:65" s="13" customFormat="1">
      <c r="B1326" s="194"/>
      <c r="C1326" s="195"/>
      <c r="D1326" s="196" t="s">
        <v>156</v>
      </c>
      <c r="E1326" s="197" t="s">
        <v>19</v>
      </c>
      <c r="F1326" s="198" t="s">
        <v>1286</v>
      </c>
      <c r="G1326" s="195"/>
      <c r="H1326" s="199">
        <v>-209.065</v>
      </c>
      <c r="I1326" s="200"/>
      <c r="J1326" s="195"/>
      <c r="K1326" s="195"/>
      <c r="L1326" s="201"/>
      <c r="M1326" s="202"/>
      <c r="N1326" s="203"/>
      <c r="O1326" s="203"/>
      <c r="P1326" s="203"/>
      <c r="Q1326" s="203"/>
      <c r="R1326" s="203"/>
      <c r="S1326" s="203"/>
      <c r="T1326" s="204"/>
      <c r="AT1326" s="205" t="s">
        <v>156</v>
      </c>
      <c r="AU1326" s="205" t="s">
        <v>87</v>
      </c>
      <c r="AV1326" s="13" t="s">
        <v>87</v>
      </c>
      <c r="AW1326" s="13" t="s">
        <v>37</v>
      </c>
      <c r="AX1326" s="13" t="s">
        <v>77</v>
      </c>
      <c r="AY1326" s="205" t="s">
        <v>144</v>
      </c>
    </row>
    <row r="1327" spans="1:65" s="14" customFormat="1">
      <c r="B1327" s="206"/>
      <c r="C1327" s="207"/>
      <c r="D1327" s="196" t="s">
        <v>156</v>
      </c>
      <c r="E1327" s="208" t="s">
        <v>19</v>
      </c>
      <c r="F1327" s="209" t="s">
        <v>158</v>
      </c>
      <c r="G1327" s="207"/>
      <c r="H1327" s="210">
        <v>1118.201</v>
      </c>
      <c r="I1327" s="211"/>
      <c r="J1327" s="207"/>
      <c r="K1327" s="207"/>
      <c r="L1327" s="212"/>
      <c r="M1327" s="238"/>
      <c r="N1327" s="239"/>
      <c r="O1327" s="239"/>
      <c r="P1327" s="239"/>
      <c r="Q1327" s="239"/>
      <c r="R1327" s="239"/>
      <c r="S1327" s="239"/>
      <c r="T1327" s="240"/>
      <c r="AT1327" s="216" t="s">
        <v>156</v>
      </c>
      <c r="AU1327" s="216" t="s">
        <v>87</v>
      </c>
      <c r="AV1327" s="14" t="s">
        <v>152</v>
      </c>
      <c r="AW1327" s="14" t="s">
        <v>37</v>
      </c>
      <c r="AX1327" s="14" t="s">
        <v>85</v>
      </c>
      <c r="AY1327" s="216" t="s">
        <v>144</v>
      </c>
    </row>
    <row r="1328" spans="1:65" s="2" customFormat="1" ht="6.95" customHeight="1">
      <c r="A1328" s="37"/>
      <c r="B1328" s="50"/>
      <c r="C1328" s="51"/>
      <c r="D1328" s="51"/>
      <c r="E1328" s="51"/>
      <c r="F1328" s="51"/>
      <c r="G1328" s="51"/>
      <c r="H1328" s="51"/>
      <c r="I1328" s="51"/>
      <c r="J1328" s="51"/>
      <c r="K1328" s="51"/>
      <c r="L1328" s="42"/>
      <c r="M1328" s="37"/>
      <c r="O1328" s="37"/>
      <c r="P1328" s="37"/>
      <c r="Q1328" s="37"/>
      <c r="R1328" s="37"/>
      <c r="S1328" s="37"/>
      <c r="T1328" s="37"/>
      <c r="U1328" s="37"/>
      <c r="V1328" s="37"/>
      <c r="W1328" s="37"/>
      <c r="X1328" s="37"/>
      <c r="Y1328" s="37"/>
      <c r="Z1328" s="37"/>
      <c r="AA1328" s="37"/>
      <c r="AB1328" s="37"/>
      <c r="AC1328" s="37"/>
      <c r="AD1328" s="37"/>
      <c r="AE1328" s="37"/>
    </row>
  </sheetData>
  <sheetProtection algorithmName="SHA-512" hashValue="m8RjXjTeuWuw4qefhlGJkM5GB4LRbeEpyellMyVRhESFHiO5j7ra/Ftg5ExzJtgmrGJ1ThhKUYlaFYleujd2QA==" saltValue="PvxuptqEGJOjMsKhto/PIjP0QQWioum5QeJjUDxQSonpCUi55er6+n43zpP/VWe5Dqh0gYyokKd5JXKNcMV9Jw==" spinCount="100000" sheet="1" objects="1" scenarios="1" formatColumns="0" formatRows="0" autoFilter="0"/>
  <autoFilter ref="C94:K1327" xr:uid="{00000000-0009-0000-0000-000002000000}"/>
  <mergeCells count="9">
    <mergeCell ref="E50:H50"/>
    <mergeCell ref="E85:H85"/>
    <mergeCell ref="E87:H87"/>
    <mergeCell ref="L2:V2"/>
    <mergeCell ref="E7:H7"/>
    <mergeCell ref="E9:H9"/>
    <mergeCell ref="E18:H18"/>
    <mergeCell ref="E27:H27"/>
    <mergeCell ref="E48:H48"/>
  </mergeCells>
  <hyperlinks>
    <hyperlink ref="F99" r:id="rId1" xr:uid="{00000000-0004-0000-0200-000000000000}"/>
    <hyperlink ref="F103" r:id="rId2" xr:uid="{00000000-0004-0000-0200-000001000000}"/>
    <hyperlink ref="F110" r:id="rId3" xr:uid="{00000000-0004-0000-0200-000002000000}"/>
    <hyperlink ref="F127" r:id="rId4" xr:uid="{00000000-0004-0000-0200-000003000000}"/>
    <hyperlink ref="F155" r:id="rId5" xr:uid="{00000000-0004-0000-0200-000004000000}"/>
    <hyperlink ref="F168" r:id="rId6" xr:uid="{00000000-0004-0000-0200-000005000000}"/>
    <hyperlink ref="F186" r:id="rId7" xr:uid="{00000000-0004-0000-0200-000006000000}"/>
    <hyperlink ref="F214" r:id="rId8" xr:uid="{00000000-0004-0000-0200-000007000000}"/>
    <hyperlink ref="F231" r:id="rId9" xr:uid="{00000000-0004-0000-0200-000008000000}"/>
    <hyperlink ref="F263" r:id="rId10" xr:uid="{00000000-0004-0000-0200-000009000000}"/>
    <hyperlink ref="F280" r:id="rId11" xr:uid="{00000000-0004-0000-0200-00000A000000}"/>
    <hyperlink ref="F299" r:id="rId12" xr:uid="{00000000-0004-0000-0200-00000B000000}"/>
    <hyperlink ref="F346" r:id="rId13" xr:uid="{00000000-0004-0000-0200-00000C000000}"/>
    <hyperlink ref="F399" r:id="rId14" xr:uid="{00000000-0004-0000-0200-00000D000000}"/>
    <hyperlink ref="F403" r:id="rId15" xr:uid="{00000000-0004-0000-0200-00000E000000}"/>
    <hyperlink ref="F437" r:id="rId16" xr:uid="{00000000-0004-0000-0200-00000F000000}"/>
    <hyperlink ref="F440" r:id="rId17" xr:uid="{00000000-0004-0000-0200-000010000000}"/>
    <hyperlink ref="F447" r:id="rId18" xr:uid="{00000000-0004-0000-0200-000011000000}"/>
    <hyperlink ref="F452" r:id="rId19" xr:uid="{00000000-0004-0000-0200-000012000000}"/>
    <hyperlink ref="F457" r:id="rId20" xr:uid="{00000000-0004-0000-0200-000013000000}"/>
    <hyperlink ref="F468" r:id="rId21" xr:uid="{00000000-0004-0000-0200-000014000000}"/>
    <hyperlink ref="F474" r:id="rId22" xr:uid="{00000000-0004-0000-0200-000015000000}"/>
    <hyperlink ref="F480" r:id="rId23" xr:uid="{00000000-0004-0000-0200-000016000000}"/>
    <hyperlink ref="F486" r:id="rId24" xr:uid="{00000000-0004-0000-0200-000017000000}"/>
    <hyperlink ref="F504" r:id="rId25" xr:uid="{00000000-0004-0000-0200-000018000000}"/>
    <hyperlink ref="F537" r:id="rId26" xr:uid="{00000000-0004-0000-0200-000019000000}"/>
    <hyperlink ref="F555" r:id="rId27" xr:uid="{00000000-0004-0000-0200-00001A000000}"/>
    <hyperlink ref="F603" r:id="rId28" xr:uid="{00000000-0004-0000-0200-00001B000000}"/>
    <hyperlink ref="F653" r:id="rId29" xr:uid="{00000000-0004-0000-0200-00001C000000}"/>
    <hyperlink ref="F671" r:id="rId30" xr:uid="{00000000-0004-0000-0200-00001D000000}"/>
    <hyperlink ref="F674" r:id="rId31" xr:uid="{00000000-0004-0000-0200-00001E000000}"/>
    <hyperlink ref="F712" r:id="rId32" xr:uid="{00000000-0004-0000-0200-00001F000000}"/>
    <hyperlink ref="F750" r:id="rId33" xr:uid="{00000000-0004-0000-0200-000020000000}"/>
    <hyperlink ref="F788" r:id="rId34" xr:uid="{00000000-0004-0000-0200-000021000000}"/>
    <hyperlink ref="F826" r:id="rId35" xr:uid="{00000000-0004-0000-0200-000022000000}"/>
    <hyperlink ref="F844" r:id="rId36" xr:uid="{00000000-0004-0000-0200-000023000000}"/>
    <hyperlink ref="F862" r:id="rId37" xr:uid="{00000000-0004-0000-0200-000024000000}"/>
    <hyperlink ref="F880" r:id="rId38" xr:uid="{00000000-0004-0000-0200-000025000000}"/>
    <hyperlink ref="F887" r:id="rId39" xr:uid="{00000000-0004-0000-0200-000026000000}"/>
    <hyperlink ref="F932" r:id="rId40" xr:uid="{00000000-0004-0000-0200-000027000000}"/>
    <hyperlink ref="F960" r:id="rId41" xr:uid="{00000000-0004-0000-0200-000028000000}"/>
    <hyperlink ref="F998" r:id="rId42" xr:uid="{00000000-0004-0000-0200-000029000000}"/>
    <hyperlink ref="F1003" r:id="rId43" xr:uid="{00000000-0004-0000-0200-00002A000000}"/>
    <hyperlink ref="F1006" r:id="rId44" xr:uid="{00000000-0004-0000-0200-00002B000000}"/>
    <hyperlink ref="F1024" r:id="rId45" xr:uid="{00000000-0004-0000-0200-00002C000000}"/>
    <hyperlink ref="F1042" r:id="rId46" xr:uid="{00000000-0004-0000-0200-00002D000000}"/>
    <hyperlink ref="F1060" r:id="rId47" xr:uid="{00000000-0004-0000-0200-00002E000000}"/>
    <hyperlink ref="F1078" r:id="rId48" xr:uid="{00000000-0004-0000-0200-00002F000000}"/>
    <hyperlink ref="F1099" r:id="rId49" xr:uid="{00000000-0004-0000-0200-000030000000}"/>
    <hyperlink ref="F1120" r:id="rId50" xr:uid="{00000000-0004-0000-0200-000031000000}"/>
    <hyperlink ref="F1141" r:id="rId51" xr:uid="{00000000-0004-0000-0200-000032000000}"/>
    <hyperlink ref="F1162" r:id="rId52" xr:uid="{00000000-0004-0000-0200-000033000000}"/>
    <hyperlink ref="F1165" r:id="rId53" xr:uid="{00000000-0004-0000-0200-000034000000}"/>
    <hyperlink ref="F1182" r:id="rId54" xr:uid="{00000000-0004-0000-0200-000035000000}"/>
    <hyperlink ref="F1199" r:id="rId55" xr:uid="{00000000-0004-0000-0200-000036000000}"/>
    <hyperlink ref="F1216" r:id="rId56" xr:uid="{00000000-0004-0000-0200-000037000000}"/>
    <hyperlink ref="F1233" r:id="rId57" xr:uid="{00000000-0004-0000-0200-000038000000}"/>
    <hyperlink ref="F1253" r:id="rId58" xr:uid="{00000000-0004-0000-0200-000039000000}"/>
    <hyperlink ref="F1259" r:id="rId59" xr:uid="{00000000-0004-0000-0200-00003A000000}"/>
    <hyperlink ref="F1276" r:id="rId60" xr:uid="{00000000-0004-0000-0200-00003B000000}"/>
    <hyperlink ref="F1293" r:id="rId61" xr:uid="{00000000-0004-0000-0200-00003C000000}"/>
    <hyperlink ref="F1296" r:id="rId62" xr:uid="{00000000-0004-0000-0200-00003D000000}"/>
    <hyperlink ref="F1307" r:id="rId63" xr:uid="{00000000-0004-0000-0200-00003E000000}"/>
    <hyperlink ref="F1318" r:id="rId64" xr:uid="{00000000-0004-0000-0200-00003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43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AT2" s="20" t="s">
        <v>93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91" t="str">
        <f>'Rekapitulace stavby'!K6</f>
        <v>Změna užívání části přízemí objektu koleje blok E</v>
      </c>
      <c r="F7" s="392"/>
      <c r="G7" s="392"/>
      <c r="H7" s="392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3" t="s">
        <v>1297</v>
      </c>
      <c r="F9" s="394"/>
      <c r="G9" s="394"/>
      <c r="H9" s="394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26. 2. 2025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5" t="str">
        <f>'Rekapitulace stavby'!E14</f>
        <v>Vyplň údaj</v>
      </c>
      <c r="F18" s="396"/>
      <c r="G18" s="396"/>
      <c r="H18" s="396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7" t="s">
        <v>19</v>
      </c>
      <c r="F27" s="397"/>
      <c r="G27" s="397"/>
      <c r="H27" s="39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ROUND(J81,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ROUND((SUM(BE81:BE142)),  2)</f>
        <v>0</v>
      </c>
      <c r="G33" s="37"/>
      <c r="H33" s="37"/>
      <c r="I33" s="121">
        <v>0.21</v>
      </c>
      <c r="J33" s="120">
        <f>ROUND(((SUM(BE81:BE142))*I33),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ROUND((SUM(BF81:BF142)),  2)</f>
        <v>0</v>
      </c>
      <c r="G34" s="37"/>
      <c r="H34" s="37"/>
      <c r="I34" s="121">
        <v>0.12</v>
      </c>
      <c r="J34" s="120">
        <f>ROUND(((SUM(BF81:BF142))*I34),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ROUND((SUM(BG81:BG142)),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ROUND((SUM(BH81:BH142)),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ROUND((SUM(BI81:BI142)),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9" t="str">
        <f>E7</f>
        <v>Změna užívání části přízemí objektu koleje blok E</v>
      </c>
      <c r="F48" s="390"/>
      <c r="G48" s="390"/>
      <c r="H48" s="390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77" t="str">
        <f>E9</f>
        <v>03 - Truhlářské práce</v>
      </c>
      <c r="F50" s="388"/>
      <c r="G50" s="388"/>
      <c r="H50" s="388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Jeseniova 355/212, 130 00 Praha 3</v>
      </c>
      <c r="G52" s="39"/>
      <c r="H52" s="39"/>
      <c r="I52" s="32" t="s">
        <v>23</v>
      </c>
      <c r="J52" s="62" t="str">
        <f>IF(J12="","",J12)</f>
        <v>26. 2. 2025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J81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120</v>
      </c>
      <c r="E60" s="140"/>
      <c r="F60" s="140"/>
      <c r="G60" s="140"/>
      <c r="H60" s="140"/>
      <c r="I60" s="140"/>
      <c r="J60" s="141">
        <f>J82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122</v>
      </c>
      <c r="E61" s="146"/>
      <c r="F61" s="146"/>
      <c r="G61" s="146"/>
      <c r="H61" s="146"/>
      <c r="I61" s="146"/>
      <c r="J61" s="147">
        <f>J83</f>
        <v>0</v>
      </c>
      <c r="K61" s="144"/>
      <c r="L61" s="148"/>
    </row>
    <row r="62" spans="1:47" s="2" customFormat="1" ht="21.7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09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6.95" customHeight="1">
      <c r="A63" s="37"/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109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7" spans="1:31" s="2" customFormat="1" ht="6.95" customHeight="1">
      <c r="A67" s="37"/>
      <c r="B67" s="52"/>
      <c r="C67" s="53"/>
      <c r="D67" s="53"/>
      <c r="E67" s="53"/>
      <c r="F67" s="53"/>
      <c r="G67" s="53"/>
      <c r="H67" s="53"/>
      <c r="I67" s="53"/>
      <c r="J67" s="53"/>
      <c r="K67" s="53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31" s="2" customFormat="1" ht="24.95" customHeight="1">
      <c r="A68" s="37"/>
      <c r="B68" s="38"/>
      <c r="C68" s="26" t="s">
        <v>129</v>
      </c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6.95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12" customHeight="1">
      <c r="A70" s="37"/>
      <c r="B70" s="38"/>
      <c r="C70" s="32" t="s">
        <v>16</v>
      </c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16.5" customHeight="1">
      <c r="A71" s="37"/>
      <c r="B71" s="38"/>
      <c r="C71" s="39"/>
      <c r="D71" s="39"/>
      <c r="E71" s="389" t="str">
        <f>E7</f>
        <v>Změna užívání části přízemí objektu koleje blok E</v>
      </c>
      <c r="F71" s="390"/>
      <c r="G71" s="390"/>
      <c r="H71" s="390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2" customHeight="1">
      <c r="A72" s="37"/>
      <c r="B72" s="38"/>
      <c r="C72" s="32" t="s">
        <v>107</v>
      </c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6.5" customHeight="1">
      <c r="A73" s="37"/>
      <c r="B73" s="38"/>
      <c r="C73" s="39"/>
      <c r="D73" s="39"/>
      <c r="E73" s="377" t="str">
        <f>E9</f>
        <v>03 - Truhlářské práce</v>
      </c>
      <c r="F73" s="388"/>
      <c r="G73" s="388"/>
      <c r="H73" s="388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6.95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2" customHeight="1">
      <c r="A75" s="37"/>
      <c r="B75" s="38"/>
      <c r="C75" s="32" t="s">
        <v>21</v>
      </c>
      <c r="D75" s="39"/>
      <c r="E75" s="39"/>
      <c r="F75" s="30" t="str">
        <f>F12</f>
        <v>Jeseniova 355/212, 130 00 Praha 3</v>
      </c>
      <c r="G75" s="39"/>
      <c r="H75" s="39"/>
      <c r="I75" s="32" t="s">
        <v>23</v>
      </c>
      <c r="J75" s="62" t="str">
        <f>IF(J12="","",J12)</f>
        <v>26. 2. 2025</v>
      </c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25.7" customHeight="1">
      <c r="A77" s="37"/>
      <c r="B77" s="38"/>
      <c r="C77" s="32" t="s">
        <v>25</v>
      </c>
      <c r="D77" s="39"/>
      <c r="E77" s="39"/>
      <c r="F77" s="30" t="str">
        <f>E15</f>
        <v>Vysoká škola ekonomická v Praze</v>
      </c>
      <c r="G77" s="39"/>
      <c r="H77" s="39"/>
      <c r="I77" s="32" t="s">
        <v>33</v>
      </c>
      <c r="J77" s="35" t="str">
        <f>E21</f>
        <v>DROBNÝ ARCHITECTS, s.r.o.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5.2" customHeight="1">
      <c r="A78" s="37"/>
      <c r="B78" s="38"/>
      <c r="C78" s="32" t="s">
        <v>31</v>
      </c>
      <c r="D78" s="39"/>
      <c r="E78" s="39"/>
      <c r="F78" s="30" t="str">
        <f>IF(E18="","",E18)</f>
        <v>Vyplň údaj</v>
      </c>
      <c r="G78" s="39"/>
      <c r="H78" s="39"/>
      <c r="I78" s="32" t="s">
        <v>38</v>
      </c>
      <c r="J78" s="35" t="str">
        <f>E24</f>
        <v>Ing. Jaroslav Stolička</v>
      </c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0.3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11" customFormat="1" ht="29.25" customHeight="1">
      <c r="A80" s="149"/>
      <c r="B80" s="150"/>
      <c r="C80" s="151" t="s">
        <v>130</v>
      </c>
      <c r="D80" s="152" t="s">
        <v>62</v>
      </c>
      <c r="E80" s="152" t="s">
        <v>58</v>
      </c>
      <c r="F80" s="152" t="s">
        <v>59</v>
      </c>
      <c r="G80" s="152" t="s">
        <v>131</v>
      </c>
      <c r="H80" s="152" t="s">
        <v>132</v>
      </c>
      <c r="I80" s="152" t="s">
        <v>133</v>
      </c>
      <c r="J80" s="152" t="s">
        <v>111</v>
      </c>
      <c r="K80" s="153" t="s">
        <v>134</v>
      </c>
      <c r="L80" s="154"/>
      <c r="M80" s="71" t="s">
        <v>19</v>
      </c>
      <c r="N80" s="72" t="s">
        <v>47</v>
      </c>
      <c r="O80" s="72" t="s">
        <v>135</v>
      </c>
      <c r="P80" s="72" t="s">
        <v>136</v>
      </c>
      <c r="Q80" s="72" t="s">
        <v>137</v>
      </c>
      <c r="R80" s="72" t="s">
        <v>138</v>
      </c>
      <c r="S80" s="72" t="s">
        <v>139</v>
      </c>
      <c r="T80" s="73" t="s">
        <v>140</v>
      </c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</row>
    <row r="81" spans="1:65" s="2" customFormat="1" ht="22.9" customHeight="1">
      <c r="A81" s="37"/>
      <c r="B81" s="38"/>
      <c r="C81" s="78" t="s">
        <v>141</v>
      </c>
      <c r="D81" s="39"/>
      <c r="E81" s="39"/>
      <c r="F81" s="39"/>
      <c r="G81" s="39"/>
      <c r="H81" s="39"/>
      <c r="I81" s="39"/>
      <c r="J81" s="155">
        <f>BK81</f>
        <v>0</v>
      </c>
      <c r="K81" s="39"/>
      <c r="L81" s="42"/>
      <c r="M81" s="74"/>
      <c r="N81" s="156"/>
      <c r="O81" s="75"/>
      <c r="P81" s="157">
        <f>P82</f>
        <v>0</v>
      </c>
      <c r="Q81" s="75"/>
      <c r="R81" s="157">
        <f>R82</f>
        <v>0</v>
      </c>
      <c r="S81" s="75"/>
      <c r="T81" s="158">
        <f>T82</f>
        <v>0</v>
      </c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T81" s="20" t="s">
        <v>76</v>
      </c>
      <c r="AU81" s="20" t="s">
        <v>112</v>
      </c>
      <c r="BK81" s="159">
        <f>BK82</f>
        <v>0</v>
      </c>
    </row>
    <row r="82" spans="1:65" s="12" customFormat="1" ht="25.9" customHeight="1">
      <c r="B82" s="160"/>
      <c r="C82" s="161"/>
      <c r="D82" s="162" t="s">
        <v>76</v>
      </c>
      <c r="E82" s="163" t="s">
        <v>357</v>
      </c>
      <c r="F82" s="163" t="s">
        <v>358</v>
      </c>
      <c r="G82" s="161"/>
      <c r="H82" s="161"/>
      <c r="I82" s="164"/>
      <c r="J82" s="165">
        <f>BK82</f>
        <v>0</v>
      </c>
      <c r="K82" s="161"/>
      <c r="L82" s="166"/>
      <c r="M82" s="167"/>
      <c r="N82" s="168"/>
      <c r="O82" s="168"/>
      <c r="P82" s="169">
        <f>P83</f>
        <v>0</v>
      </c>
      <c r="Q82" s="168"/>
      <c r="R82" s="169">
        <f>R83</f>
        <v>0</v>
      </c>
      <c r="S82" s="168"/>
      <c r="T82" s="170">
        <f>T83</f>
        <v>0</v>
      </c>
      <c r="AR82" s="171" t="s">
        <v>87</v>
      </c>
      <c r="AT82" s="172" t="s">
        <v>76</v>
      </c>
      <c r="AU82" s="172" t="s">
        <v>77</v>
      </c>
      <c r="AY82" s="171" t="s">
        <v>144</v>
      </c>
      <c r="BK82" s="173">
        <f>BK83</f>
        <v>0</v>
      </c>
    </row>
    <row r="83" spans="1:65" s="12" customFormat="1" ht="22.9" customHeight="1">
      <c r="B83" s="160"/>
      <c r="C83" s="161"/>
      <c r="D83" s="162" t="s">
        <v>76</v>
      </c>
      <c r="E83" s="174" t="s">
        <v>369</v>
      </c>
      <c r="F83" s="174" t="s">
        <v>370</v>
      </c>
      <c r="G83" s="161"/>
      <c r="H83" s="161"/>
      <c r="I83" s="164"/>
      <c r="J83" s="175">
        <f>BK83</f>
        <v>0</v>
      </c>
      <c r="K83" s="161"/>
      <c r="L83" s="166"/>
      <c r="M83" s="167"/>
      <c r="N83" s="168"/>
      <c r="O83" s="168"/>
      <c r="P83" s="169">
        <f>SUM(P84:P142)</f>
        <v>0</v>
      </c>
      <c r="Q83" s="168"/>
      <c r="R83" s="169">
        <f>SUM(R84:R142)</f>
        <v>0</v>
      </c>
      <c r="S83" s="168"/>
      <c r="T83" s="170">
        <f>SUM(T84:T142)</f>
        <v>0</v>
      </c>
      <c r="AR83" s="171" t="s">
        <v>87</v>
      </c>
      <c r="AT83" s="172" t="s">
        <v>76</v>
      </c>
      <c r="AU83" s="172" t="s">
        <v>85</v>
      </c>
      <c r="AY83" s="171" t="s">
        <v>144</v>
      </c>
      <c r="BK83" s="173">
        <f>SUM(BK84:BK142)</f>
        <v>0</v>
      </c>
    </row>
    <row r="84" spans="1:65" s="2" customFormat="1" ht="16.5" customHeight="1">
      <c r="A84" s="37"/>
      <c r="B84" s="38"/>
      <c r="C84" s="176" t="s">
        <v>85</v>
      </c>
      <c r="D84" s="176" t="s">
        <v>147</v>
      </c>
      <c r="E84" s="177" t="s">
        <v>1298</v>
      </c>
      <c r="F84" s="178" t="s">
        <v>1299</v>
      </c>
      <c r="G84" s="179" t="s">
        <v>374</v>
      </c>
      <c r="H84" s="180">
        <v>25</v>
      </c>
      <c r="I84" s="181"/>
      <c r="J84" s="182">
        <f>ROUND(I84*H84,2)</f>
        <v>0</v>
      </c>
      <c r="K84" s="178" t="s">
        <v>19</v>
      </c>
      <c r="L84" s="42"/>
      <c r="M84" s="183" t="s">
        <v>19</v>
      </c>
      <c r="N84" s="184" t="s">
        <v>48</v>
      </c>
      <c r="O84" s="67"/>
      <c r="P84" s="185">
        <f>O84*H84</f>
        <v>0</v>
      </c>
      <c r="Q84" s="185">
        <v>0</v>
      </c>
      <c r="R84" s="185">
        <f>Q84*H84</f>
        <v>0</v>
      </c>
      <c r="S84" s="185">
        <v>0</v>
      </c>
      <c r="T84" s="186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187" t="s">
        <v>296</v>
      </c>
      <c r="AT84" s="187" t="s">
        <v>147</v>
      </c>
      <c r="AU84" s="187" t="s">
        <v>87</v>
      </c>
      <c r="AY84" s="20" t="s">
        <v>144</v>
      </c>
      <c r="BE84" s="188">
        <f>IF(N84="základní",J84,0)</f>
        <v>0</v>
      </c>
      <c r="BF84" s="188">
        <f>IF(N84="snížená",J84,0)</f>
        <v>0</v>
      </c>
      <c r="BG84" s="188">
        <f>IF(N84="zákl. přenesená",J84,0)</f>
        <v>0</v>
      </c>
      <c r="BH84" s="188">
        <f>IF(N84="sníž. přenesená",J84,0)</f>
        <v>0</v>
      </c>
      <c r="BI84" s="188">
        <f>IF(N84="nulová",J84,0)</f>
        <v>0</v>
      </c>
      <c r="BJ84" s="20" t="s">
        <v>85</v>
      </c>
      <c r="BK84" s="188">
        <f>ROUND(I84*H84,2)</f>
        <v>0</v>
      </c>
      <c r="BL84" s="20" t="s">
        <v>296</v>
      </c>
      <c r="BM84" s="187" t="s">
        <v>1300</v>
      </c>
    </row>
    <row r="85" spans="1:65" s="13" customFormat="1">
      <c r="B85" s="194"/>
      <c r="C85" s="195"/>
      <c r="D85" s="196" t="s">
        <v>156</v>
      </c>
      <c r="E85" s="197" t="s">
        <v>19</v>
      </c>
      <c r="F85" s="198" t="s">
        <v>379</v>
      </c>
      <c r="G85" s="195"/>
      <c r="H85" s="199">
        <v>25</v>
      </c>
      <c r="I85" s="200"/>
      <c r="J85" s="195"/>
      <c r="K85" s="195"/>
      <c r="L85" s="201"/>
      <c r="M85" s="202"/>
      <c r="N85" s="203"/>
      <c r="O85" s="203"/>
      <c r="P85" s="203"/>
      <c r="Q85" s="203"/>
      <c r="R85" s="203"/>
      <c r="S85" s="203"/>
      <c r="T85" s="204"/>
      <c r="AT85" s="205" t="s">
        <v>156</v>
      </c>
      <c r="AU85" s="205" t="s">
        <v>87</v>
      </c>
      <c r="AV85" s="13" t="s">
        <v>87</v>
      </c>
      <c r="AW85" s="13" t="s">
        <v>37</v>
      </c>
      <c r="AX85" s="13" t="s">
        <v>77</v>
      </c>
      <c r="AY85" s="205" t="s">
        <v>144</v>
      </c>
    </row>
    <row r="86" spans="1:65" s="14" customFormat="1">
      <c r="B86" s="206"/>
      <c r="C86" s="207"/>
      <c r="D86" s="196" t="s">
        <v>156</v>
      </c>
      <c r="E86" s="208" t="s">
        <v>19</v>
      </c>
      <c r="F86" s="209" t="s">
        <v>158</v>
      </c>
      <c r="G86" s="207"/>
      <c r="H86" s="210">
        <v>25</v>
      </c>
      <c r="I86" s="211"/>
      <c r="J86" s="207"/>
      <c r="K86" s="207"/>
      <c r="L86" s="212"/>
      <c r="M86" s="213"/>
      <c r="N86" s="214"/>
      <c r="O86" s="214"/>
      <c r="P86" s="214"/>
      <c r="Q86" s="214"/>
      <c r="R86" s="214"/>
      <c r="S86" s="214"/>
      <c r="T86" s="215"/>
      <c r="AT86" s="216" t="s">
        <v>156</v>
      </c>
      <c r="AU86" s="216" t="s">
        <v>87</v>
      </c>
      <c r="AV86" s="14" t="s">
        <v>152</v>
      </c>
      <c r="AW86" s="14" t="s">
        <v>37</v>
      </c>
      <c r="AX86" s="14" t="s">
        <v>85</v>
      </c>
      <c r="AY86" s="216" t="s">
        <v>144</v>
      </c>
    </row>
    <row r="87" spans="1:65" s="2" customFormat="1" ht="16.5" customHeight="1">
      <c r="A87" s="37"/>
      <c r="B87" s="38"/>
      <c r="C87" s="176" t="s">
        <v>87</v>
      </c>
      <c r="D87" s="176" t="s">
        <v>147</v>
      </c>
      <c r="E87" s="177" t="s">
        <v>1301</v>
      </c>
      <c r="F87" s="178" t="s">
        <v>1302</v>
      </c>
      <c r="G87" s="179" t="s">
        <v>374</v>
      </c>
      <c r="H87" s="180">
        <v>22</v>
      </c>
      <c r="I87" s="181"/>
      <c r="J87" s="182">
        <f>ROUND(I87*H87,2)</f>
        <v>0</v>
      </c>
      <c r="K87" s="178" t="s">
        <v>19</v>
      </c>
      <c r="L87" s="42"/>
      <c r="M87" s="183" t="s">
        <v>19</v>
      </c>
      <c r="N87" s="184" t="s">
        <v>48</v>
      </c>
      <c r="O87" s="67"/>
      <c r="P87" s="185">
        <f>O87*H87</f>
        <v>0</v>
      </c>
      <c r="Q87" s="185">
        <v>0</v>
      </c>
      <c r="R87" s="185">
        <f>Q87*H87</f>
        <v>0</v>
      </c>
      <c r="S87" s="185">
        <v>0</v>
      </c>
      <c r="T87" s="186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296</v>
      </c>
      <c r="AT87" s="187" t="s">
        <v>147</v>
      </c>
      <c r="AU87" s="187" t="s">
        <v>87</v>
      </c>
      <c r="AY87" s="20" t="s">
        <v>144</v>
      </c>
      <c r="BE87" s="188">
        <f>IF(N87="základní",J87,0)</f>
        <v>0</v>
      </c>
      <c r="BF87" s="188">
        <f>IF(N87="snížená",J87,0)</f>
        <v>0</v>
      </c>
      <c r="BG87" s="188">
        <f>IF(N87="zákl. přenesená",J87,0)</f>
        <v>0</v>
      </c>
      <c r="BH87" s="188">
        <f>IF(N87="sníž. přenesená",J87,0)</f>
        <v>0</v>
      </c>
      <c r="BI87" s="188">
        <f>IF(N87="nulová",J87,0)</f>
        <v>0</v>
      </c>
      <c r="BJ87" s="20" t="s">
        <v>85</v>
      </c>
      <c r="BK87" s="188">
        <f>ROUND(I87*H87,2)</f>
        <v>0</v>
      </c>
      <c r="BL87" s="20" t="s">
        <v>296</v>
      </c>
      <c r="BM87" s="187" t="s">
        <v>1303</v>
      </c>
    </row>
    <row r="88" spans="1:65" s="13" customFormat="1">
      <c r="B88" s="194"/>
      <c r="C88" s="195"/>
      <c r="D88" s="196" t="s">
        <v>156</v>
      </c>
      <c r="E88" s="197" t="s">
        <v>19</v>
      </c>
      <c r="F88" s="198" t="s">
        <v>352</v>
      </c>
      <c r="G88" s="195"/>
      <c r="H88" s="199">
        <v>22</v>
      </c>
      <c r="I88" s="200"/>
      <c r="J88" s="195"/>
      <c r="K88" s="195"/>
      <c r="L88" s="201"/>
      <c r="M88" s="202"/>
      <c r="N88" s="203"/>
      <c r="O88" s="203"/>
      <c r="P88" s="203"/>
      <c r="Q88" s="203"/>
      <c r="R88" s="203"/>
      <c r="S88" s="203"/>
      <c r="T88" s="204"/>
      <c r="AT88" s="205" t="s">
        <v>156</v>
      </c>
      <c r="AU88" s="205" t="s">
        <v>87</v>
      </c>
      <c r="AV88" s="13" t="s">
        <v>87</v>
      </c>
      <c r="AW88" s="13" t="s">
        <v>37</v>
      </c>
      <c r="AX88" s="13" t="s">
        <v>77</v>
      </c>
      <c r="AY88" s="205" t="s">
        <v>144</v>
      </c>
    </row>
    <row r="89" spans="1:65" s="14" customFormat="1">
      <c r="B89" s="206"/>
      <c r="C89" s="207"/>
      <c r="D89" s="196" t="s">
        <v>156</v>
      </c>
      <c r="E89" s="208" t="s">
        <v>19</v>
      </c>
      <c r="F89" s="209" t="s">
        <v>158</v>
      </c>
      <c r="G89" s="207"/>
      <c r="H89" s="210">
        <v>22</v>
      </c>
      <c r="I89" s="211"/>
      <c r="J89" s="207"/>
      <c r="K89" s="207"/>
      <c r="L89" s="212"/>
      <c r="M89" s="213"/>
      <c r="N89" s="214"/>
      <c r="O89" s="214"/>
      <c r="P89" s="214"/>
      <c r="Q89" s="214"/>
      <c r="R89" s="214"/>
      <c r="S89" s="214"/>
      <c r="T89" s="215"/>
      <c r="AT89" s="216" t="s">
        <v>156</v>
      </c>
      <c r="AU89" s="216" t="s">
        <v>87</v>
      </c>
      <c r="AV89" s="14" t="s">
        <v>152</v>
      </c>
      <c r="AW89" s="14" t="s">
        <v>37</v>
      </c>
      <c r="AX89" s="14" t="s">
        <v>85</v>
      </c>
      <c r="AY89" s="216" t="s">
        <v>144</v>
      </c>
    </row>
    <row r="90" spans="1:65" s="2" customFormat="1" ht="16.5" customHeight="1">
      <c r="A90" s="37"/>
      <c r="B90" s="38"/>
      <c r="C90" s="176" t="s">
        <v>145</v>
      </c>
      <c r="D90" s="176" t="s">
        <v>147</v>
      </c>
      <c r="E90" s="177" t="s">
        <v>1304</v>
      </c>
      <c r="F90" s="178" t="s">
        <v>1305</v>
      </c>
      <c r="G90" s="179" t="s">
        <v>374</v>
      </c>
      <c r="H90" s="180">
        <v>3</v>
      </c>
      <c r="I90" s="181"/>
      <c r="J90" s="182">
        <f>ROUND(I90*H90,2)</f>
        <v>0</v>
      </c>
      <c r="K90" s="178" t="s">
        <v>19</v>
      </c>
      <c r="L90" s="42"/>
      <c r="M90" s="183" t="s">
        <v>19</v>
      </c>
      <c r="N90" s="184" t="s">
        <v>48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296</v>
      </c>
      <c r="AT90" s="187" t="s">
        <v>147</v>
      </c>
      <c r="AU90" s="187" t="s">
        <v>87</v>
      </c>
      <c r="AY90" s="20" t="s">
        <v>144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85</v>
      </c>
      <c r="BK90" s="188">
        <f>ROUND(I90*H90,2)</f>
        <v>0</v>
      </c>
      <c r="BL90" s="20" t="s">
        <v>296</v>
      </c>
      <c r="BM90" s="187" t="s">
        <v>1306</v>
      </c>
    </row>
    <row r="91" spans="1:65" s="13" customFormat="1">
      <c r="B91" s="194"/>
      <c r="C91" s="195"/>
      <c r="D91" s="196" t="s">
        <v>156</v>
      </c>
      <c r="E91" s="197" t="s">
        <v>19</v>
      </c>
      <c r="F91" s="198" t="s">
        <v>145</v>
      </c>
      <c r="G91" s="195"/>
      <c r="H91" s="199">
        <v>3</v>
      </c>
      <c r="I91" s="200"/>
      <c r="J91" s="195"/>
      <c r="K91" s="195"/>
      <c r="L91" s="201"/>
      <c r="M91" s="202"/>
      <c r="N91" s="203"/>
      <c r="O91" s="203"/>
      <c r="P91" s="203"/>
      <c r="Q91" s="203"/>
      <c r="R91" s="203"/>
      <c r="S91" s="203"/>
      <c r="T91" s="204"/>
      <c r="AT91" s="205" t="s">
        <v>156</v>
      </c>
      <c r="AU91" s="205" t="s">
        <v>87</v>
      </c>
      <c r="AV91" s="13" t="s">
        <v>87</v>
      </c>
      <c r="AW91" s="13" t="s">
        <v>37</v>
      </c>
      <c r="AX91" s="13" t="s">
        <v>77</v>
      </c>
      <c r="AY91" s="205" t="s">
        <v>144</v>
      </c>
    </row>
    <row r="92" spans="1:65" s="14" customFormat="1">
      <c r="B92" s="206"/>
      <c r="C92" s="207"/>
      <c r="D92" s="196" t="s">
        <v>156</v>
      </c>
      <c r="E92" s="208" t="s">
        <v>19</v>
      </c>
      <c r="F92" s="209" t="s">
        <v>158</v>
      </c>
      <c r="G92" s="207"/>
      <c r="H92" s="210">
        <v>3</v>
      </c>
      <c r="I92" s="211"/>
      <c r="J92" s="207"/>
      <c r="K92" s="207"/>
      <c r="L92" s="212"/>
      <c r="M92" s="213"/>
      <c r="N92" s="214"/>
      <c r="O92" s="214"/>
      <c r="P92" s="214"/>
      <c r="Q92" s="214"/>
      <c r="R92" s="214"/>
      <c r="S92" s="214"/>
      <c r="T92" s="215"/>
      <c r="AT92" s="216" t="s">
        <v>156</v>
      </c>
      <c r="AU92" s="216" t="s">
        <v>87</v>
      </c>
      <c r="AV92" s="14" t="s">
        <v>152</v>
      </c>
      <c r="AW92" s="14" t="s">
        <v>37</v>
      </c>
      <c r="AX92" s="14" t="s">
        <v>85</v>
      </c>
      <c r="AY92" s="216" t="s">
        <v>144</v>
      </c>
    </row>
    <row r="93" spans="1:65" s="2" customFormat="1" ht="16.5" customHeight="1">
      <c r="A93" s="37"/>
      <c r="B93" s="38"/>
      <c r="C93" s="176" t="s">
        <v>152</v>
      </c>
      <c r="D93" s="176" t="s">
        <v>147</v>
      </c>
      <c r="E93" s="177" t="s">
        <v>1307</v>
      </c>
      <c r="F93" s="178" t="s">
        <v>1308</v>
      </c>
      <c r="G93" s="179" t="s">
        <v>374</v>
      </c>
      <c r="H93" s="180">
        <v>14</v>
      </c>
      <c r="I93" s="181"/>
      <c r="J93" s="182">
        <f>ROUND(I93*H93,2)</f>
        <v>0</v>
      </c>
      <c r="K93" s="178" t="s">
        <v>19</v>
      </c>
      <c r="L93" s="42"/>
      <c r="M93" s="183" t="s">
        <v>19</v>
      </c>
      <c r="N93" s="184" t="s">
        <v>48</v>
      </c>
      <c r="O93" s="67"/>
      <c r="P93" s="185">
        <f>O93*H93</f>
        <v>0</v>
      </c>
      <c r="Q93" s="185">
        <v>0</v>
      </c>
      <c r="R93" s="185">
        <f>Q93*H93</f>
        <v>0</v>
      </c>
      <c r="S93" s="185">
        <v>0</v>
      </c>
      <c r="T93" s="186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296</v>
      </c>
      <c r="AT93" s="187" t="s">
        <v>147</v>
      </c>
      <c r="AU93" s="187" t="s">
        <v>87</v>
      </c>
      <c r="AY93" s="20" t="s">
        <v>144</v>
      </c>
      <c r="BE93" s="188">
        <f>IF(N93="základní",J93,0)</f>
        <v>0</v>
      </c>
      <c r="BF93" s="188">
        <f>IF(N93="snížená",J93,0)</f>
        <v>0</v>
      </c>
      <c r="BG93" s="188">
        <f>IF(N93="zákl. přenesená",J93,0)</f>
        <v>0</v>
      </c>
      <c r="BH93" s="188">
        <f>IF(N93="sníž. přenesená",J93,0)</f>
        <v>0</v>
      </c>
      <c r="BI93" s="188">
        <f>IF(N93="nulová",J93,0)</f>
        <v>0</v>
      </c>
      <c r="BJ93" s="20" t="s">
        <v>85</v>
      </c>
      <c r="BK93" s="188">
        <f>ROUND(I93*H93,2)</f>
        <v>0</v>
      </c>
      <c r="BL93" s="20" t="s">
        <v>296</v>
      </c>
      <c r="BM93" s="187" t="s">
        <v>1309</v>
      </c>
    </row>
    <row r="94" spans="1:65" s="13" customFormat="1">
      <c r="B94" s="194"/>
      <c r="C94" s="195"/>
      <c r="D94" s="196" t="s">
        <v>156</v>
      </c>
      <c r="E94" s="197" t="s">
        <v>19</v>
      </c>
      <c r="F94" s="198" t="s">
        <v>257</v>
      </c>
      <c r="G94" s="195"/>
      <c r="H94" s="199">
        <v>14</v>
      </c>
      <c r="I94" s="200"/>
      <c r="J94" s="195"/>
      <c r="K94" s="195"/>
      <c r="L94" s="201"/>
      <c r="M94" s="202"/>
      <c r="N94" s="203"/>
      <c r="O94" s="203"/>
      <c r="P94" s="203"/>
      <c r="Q94" s="203"/>
      <c r="R94" s="203"/>
      <c r="S94" s="203"/>
      <c r="T94" s="204"/>
      <c r="AT94" s="205" t="s">
        <v>156</v>
      </c>
      <c r="AU94" s="205" t="s">
        <v>87</v>
      </c>
      <c r="AV94" s="13" t="s">
        <v>87</v>
      </c>
      <c r="AW94" s="13" t="s">
        <v>37</v>
      </c>
      <c r="AX94" s="13" t="s">
        <v>77</v>
      </c>
      <c r="AY94" s="205" t="s">
        <v>144</v>
      </c>
    </row>
    <row r="95" spans="1:65" s="14" customFormat="1">
      <c r="B95" s="206"/>
      <c r="C95" s="207"/>
      <c r="D95" s="196" t="s">
        <v>156</v>
      </c>
      <c r="E95" s="208" t="s">
        <v>19</v>
      </c>
      <c r="F95" s="209" t="s">
        <v>158</v>
      </c>
      <c r="G95" s="207"/>
      <c r="H95" s="210">
        <v>14</v>
      </c>
      <c r="I95" s="211"/>
      <c r="J95" s="207"/>
      <c r="K95" s="207"/>
      <c r="L95" s="212"/>
      <c r="M95" s="213"/>
      <c r="N95" s="214"/>
      <c r="O95" s="214"/>
      <c r="P95" s="214"/>
      <c r="Q95" s="214"/>
      <c r="R95" s="214"/>
      <c r="S95" s="214"/>
      <c r="T95" s="215"/>
      <c r="AT95" s="216" t="s">
        <v>156</v>
      </c>
      <c r="AU95" s="216" t="s">
        <v>87</v>
      </c>
      <c r="AV95" s="14" t="s">
        <v>152</v>
      </c>
      <c r="AW95" s="14" t="s">
        <v>37</v>
      </c>
      <c r="AX95" s="14" t="s">
        <v>85</v>
      </c>
      <c r="AY95" s="216" t="s">
        <v>144</v>
      </c>
    </row>
    <row r="96" spans="1:65" s="2" customFormat="1" ht="16.5" customHeight="1">
      <c r="A96" s="37"/>
      <c r="B96" s="38"/>
      <c r="C96" s="176" t="s">
        <v>177</v>
      </c>
      <c r="D96" s="176" t="s">
        <v>147</v>
      </c>
      <c r="E96" s="177" t="s">
        <v>1310</v>
      </c>
      <c r="F96" s="178" t="s">
        <v>1311</v>
      </c>
      <c r="G96" s="179" t="s">
        <v>374</v>
      </c>
      <c r="H96" s="180">
        <v>14</v>
      </c>
      <c r="I96" s="181"/>
      <c r="J96" s="182">
        <f>ROUND(I96*H96,2)</f>
        <v>0</v>
      </c>
      <c r="K96" s="178" t="s">
        <v>19</v>
      </c>
      <c r="L96" s="42"/>
      <c r="M96" s="183" t="s">
        <v>19</v>
      </c>
      <c r="N96" s="184" t="s">
        <v>48</v>
      </c>
      <c r="O96" s="67"/>
      <c r="P96" s="185">
        <f>O96*H96</f>
        <v>0</v>
      </c>
      <c r="Q96" s="185">
        <v>0</v>
      </c>
      <c r="R96" s="185">
        <f>Q96*H96</f>
        <v>0</v>
      </c>
      <c r="S96" s="185">
        <v>0</v>
      </c>
      <c r="T96" s="186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296</v>
      </c>
      <c r="AT96" s="187" t="s">
        <v>147</v>
      </c>
      <c r="AU96" s="187" t="s">
        <v>87</v>
      </c>
      <c r="AY96" s="20" t="s">
        <v>144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20" t="s">
        <v>85</v>
      </c>
      <c r="BK96" s="188">
        <f>ROUND(I96*H96,2)</f>
        <v>0</v>
      </c>
      <c r="BL96" s="20" t="s">
        <v>296</v>
      </c>
      <c r="BM96" s="187" t="s">
        <v>1312</v>
      </c>
    </row>
    <row r="97" spans="1:65" s="13" customFormat="1">
      <c r="B97" s="194"/>
      <c r="C97" s="195"/>
      <c r="D97" s="196" t="s">
        <v>156</v>
      </c>
      <c r="E97" s="197" t="s">
        <v>19</v>
      </c>
      <c r="F97" s="198" t="s">
        <v>257</v>
      </c>
      <c r="G97" s="195"/>
      <c r="H97" s="199">
        <v>14</v>
      </c>
      <c r="I97" s="200"/>
      <c r="J97" s="195"/>
      <c r="K97" s="195"/>
      <c r="L97" s="201"/>
      <c r="M97" s="202"/>
      <c r="N97" s="203"/>
      <c r="O97" s="203"/>
      <c r="P97" s="203"/>
      <c r="Q97" s="203"/>
      <c r="R97" s="203"/>
      <c r="S97" s="203"/>
      <c r="T97" s="204"/>
      <c r="AT97" s="205" t="s">
        <v>156</v>
      </c>
      <c r="AU97" s="205" t="s">
        <v>87</v>
      </c>
      <c r="AV97" s="13" t="s">
        <v>87</v>
      </c>
      <c r="AW97" s="13" t="s">
        <v>37</v>
      </c>
      <c r="AX97" s="13" t="s">
        <v>77</v>
      </c>
      <c r="AY97" s="205" t="s">
        <v>144</v>
      </c>
    </row>
    <row r="98" spans="1:65" s="14" customFormat="1">
      <c r="B98" s="206"/>
      <c r="C98" s="207"/>
      <c r="D98" s="196" t="s">
        <v>156</v>
      </c>
      <c r="E98" s="208" t="s">
        <v>19</v>
      </c>
      <c r="F98" s="209" t="s">
        <v>158</v>
      </c>
      <c r="G98" s="207"/>
      <c r="H98" s="210">
        <v>14</v>
      </c>
      <c r="I98" s="211"/>
      <c r="J98" s="207"/>
      <c r="K98" s="207"/>
      <c r="L98" s="212"/>
      <c r="M98" s="213"/>
      <c r="N98" s="214"/>
      <c r="O98" s="214"/>
      <c r="P98" s="214"/>
      <c r="Q98" s="214"/>
      <c r="R98" s="214"/>
      <c r="S98" s="214"/>
      <c r="T98" s="215"/>
      <c r="AT98" s="216" t="s">
        <v>156</v>
      </c>
      <c r="AU98" s="216" t="s">
        <v>87</v>
      </c>
      <c r="AV98" s="14" t="s">
        <v>152</v>
      </c>
      <c r="AW98" s="14" t="s">
        <v>37</v>
      </c>
      <c r="AX98" s="14" t="s">
        <v>85</v>
      </c>
      <c r="AY98" s="216" t="s">
        <v>144</v>
      </c>
    </row>
    <row r="99" spans="1:65" s="2" customFormat="1" ht="16.5" customHeight="1">
      <c r="A99" s="37"/>
      <c r="B99" s="38"/>
      <c r="C99" s="176" t="s">
        <v>187</v>
      </c>
      <c r="D99" s="176" t="s">
        <v>147</v>
      </c>
      <c r="E99" s="177" t="s">
        <v>1313</v>
      </c>
      <c r="F99" s="178" t="s">
        <v>1314</v>
      </c>
      <c r="G99" s="179" t="s">
        <v>374</v>
      </c>
      <c r="H99" s="180">
        <v>8</v>
      </c>
      <c r="I99" s="181"/>
      <c r="J99" s="182">
        <f>ROUND(I99*H99,2)</f>
        <v>0</v>
      </c>
      <c r="K99" s="178" t="s">
        <v>19</v>
      </c>
      <c r="L99" s="42"/>
      <c r="M99" s="183" t="s">
        <v>19</v>
      </c>
      <c r="N99" s="184" t="s">
        <v>48</v>
      </c>
      <c r="O99" s="67"/>
      <c r="P99" s="185">
        <f>O99*H99</f>
        <v>0</v>
      </c>
      <c r="Q99" s="185">
        <v>0</v>
      </c>
      <c r="R99" s="185">
        <f>Q99*H99</f>
        <v>0</v>
      </c>
      <c r="S99" s="185">
        <v>0</v>
      </c>
      <c r="T99" s="186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296</v>
      </c>
      <c r="AT99" s="187" t="s">
        <v>147</v>
      </c>
      <c r="AU99" s="187" t="s">
        <v>87</v>
      </c>
      <c r="AY99" s="20" t="s">
        <v>144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20" t="s">
        <v>85</v>
      </c>
      <c r="BK99" s="188">
        <f>ROUND(I99*H99,2)</f>
        <v>0</v>
      </c>
      <c r="BL99" s="20" t="s">
        <v>296</v>
      </c>
      <c r="BM99" s="187" t="s">
        <v>1315</v>
      </c>
    </row>
    <row r="100" spans="1:65" s="13" customFormat="1">
      <c r="B100" s="194"/>
      <c r="C100" s="195"/>
      <c r="D100" s="196" t="s">
        <v>156</v>
      </c>
      <c r="E100" s="197" t="s">
        <v>19</v>
      </c>
      <c r="F100" s="198" t="s">
        <v>204</v>
      </c>
      <c r="G100" s="195"/>
      <c r="H100" s="199">
        <v>8</v>
      </c>
      <c r="I100" s="200"/>
      <c r="J100" s="195"/>
      <c r="K100" s="195"/>
      <c r="L100" s="201"/>
      <c r="M100" s="202"/>
      <c r="N100" s="203"/>
      <c r="O100" s="203"/>
      <c r="P100" s="203"/>
      <c r="Q100" s="203"/>
      <c r="R100" s="203"/>
      <c r="S100" s="203"/>
      <c r="T100" s="204"/>
      <c r="AT100" s="205" t="s">
        <v>156</v>
      </c>
      <c r="AU100" s="205" t="s">
        <v>87</v>
      </c>
      <c r="AV100" s="13" t="s">
        <v>87</v>
      </c>
      <c r="AW100" s="13" t="s">
        <v>37</v>
      </c>
      <c r="AX100" s="13" t="s">
        <v>77</v>
      </c>
      <c r="AY100" s="205" t="s">
        <v>144</v>
      </c>
    </row>
    <row r="101" spans="1:65" s="14" customFormat="1">
      <c r="B101" s="206"/>
      <c r="C101" s="207"/>
      <c r="D101" s="196" t="s">
        <v>156</v>
      </c>
      <c r="E101" s="208" t="s">
        <v>19</v>
      </c>
      <c r="F101" s="209" t="s">
        <v>158</v>
      </c>
      <c r="G101" s="207"/>
      <c r="H101" s="210">
        <v>8</v>
      </c>
      <c r="I101" s="211"/>
      <c r="J101" s="207"/>
      <c r="K101" s="207"/>
      <c r="L101" s="212"/>
      <c r="M101" s="213"/>
      <c r="N101" s="214"/>
      <c r="O101" s="214"/>
      <c r="P101" s="214"/>
      <c r="Q101" s="214"/>
      <c r="R101" s="214"/>
      <c r="S101" s="214"/>
      <c r="T101" s="215"/>
      <c r="AT101" s="216" t="s">
        <v>156</v>
      </c>
      <c r="AU101" s="216" t="s">
        <v>87</v>
      </c>
      <c r="AV101" s="14" t="s">
        <v>152</v>
      </c>
      <c r="AW101" s="14" t="s">
        <v>37</v>
      </c>
      <c r="AX101" s="14" t="s">
        <v>85</v>
      </c>
      <c r="AY101" s="216" t="s">
        <v>144</v>
      </c>
    </row>
    <row r="102" spans="1:65" s="2" customFormat="1" ht="16.5" customHeight="1">
      <c r="A102" s="37"/>
      <c r="B102" s="38"/>
      <c r="C102" s="176" t="s">
        <v>196</v>
      </c>
      <c r="D102" s="176" t="s">
        <v>147</v>
      </c>
      <c r="E102" s="177" t="s">
        <v>1316</v>
      </c>
      <c r="F102" s="178" t="s">
        <v>1317</v>
      </c>
      <c r="G102" s="179" t="s">
        <v>374</v>
      </c>
      <c r="H102" s="180">
        <v>6</v>
      </c>
      <c r="I102" s="181"/>
      <c r="J102" s="182">
        <f>ROUND(I102*H102,2)</f>
        <v>0</v>
      </c>
      <c r="K102" s="178" t="s">
        <v>19</v>
      </c>
      <c r="L102" s="42"/>
      <c r="M102" s="183" t="s">
        <v>19</v>
      </c>
      <c r="N102" s="184" t="s">
        <v>48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296</v>
      </c>
      <c r="AT102" s="187" t="s">
        <v>147</v>
      </c>
      <c r="AU102" s="187" t="s">
        <v>87</v>
      </c>
      <c r="AY102" s="20" t="s">
        <v>144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85</v>
      </c>
      <c r="BK102" s="188">
        <f>ROUND(I102*H102,2)</f>
        <v>0</v>
      </c>
      <c r="BL102" s="20" t="s">
        <v>296</v>
      </c>
      <c r="BM102" s="187" t="s">
        <v>1318</v>
      </c>
    </row>
    <row r="103" spans="1:65" s="13" customFormat="1">
      <c r="B103" s="194"/>
      <c r="C103" s="195"/>
      <c r="D103" s="196" t="s">
        <v>156</v>
      </c>
      <c r="E103" s="197" t="s">
        <v>19</v>
      </c>
      <c r="F103" s="198" t="s">
        <v>187</v>
      </c>
      <c r="G103" s="195"/>
      <c r="H103" s="199">
        <v>6</v>
      </c>
      <c r="I103" s="200"/>
      <c r="J103" s="195"/>
      <c r="K103" s="195"/>
      <c r="L103" s="201"/>
      <c r="M103" s="202"/>
      <c r="N103" s="203"/>
      <c r="O103" s="203"/>
      <c r="P103" s="203"/>
      <c r="Q103" s="203"/>
      <c r="R103" s="203"/>
      <c r="S103" s="203"/>
      <c r="T103" s="204"/>
      <c r="AT103" s="205" t="s">
        <v>156</v>
      </c>
      <c r="AU103" s="205" t="s">
        <v>87</v>
      </c>
      <c r="AV103" s="13" t="s">
        <v>87</v>
      </c>
      <c r="AW103" s="13" t="s">
        <v>37</v>
      </c>
      <c r="AX103" s="13" t="s">
        <v>77</v>
      </c>
      <c r="AY103" s="205" t="s">
        <v>144</v>
      </c>
    </row>
    <row r="104" spans="1:65" s="14" customFormat="1">
      <c r="B104" s="206"/>
      <c r="C104" s="207"/>
      <c r="D104" s="196" t="s">
        <v>156</v>
      </c>
      <c r="E104" s="208" t="s">
        <v>19</v>
      </c>
      <c r="F104" s="209" t="s">
        <v>158</v>
      </c>
      <c r="G104" s="207"/>
      <c r="H104" s="210">
        <v>6</v>
      </c>
      <c r="I104" s="211"/>
      <c r="J104" s="207"/>
      <c r="K104" s="207"/>
      <c r="L104" s="212"/>
      <c r="M104" s="213"/>
      <c r="N104" s="214"/>
      <c r="O104" s="214"/>
      <c r="P104" s="214"/>
      <c r="Q104" s="214"/>
      <c r="R104" s="214"/>
      <c r="S104" s="214"/>
      <c r="T104" s="215"/>
      <c r="AT104" s="216" t="s">
        <v>156</v>
      </c>
      <c r="AU104" s="216" t="s">
        <v>87</v>
      </c>
      <c r="AV104" s="14" t="s">
        <v>152</v>
      </c>
      <c r="AW104" s="14" t="s">
        <v>37</v>
      </c>
      <c r="AX104" s="14" t="s">
        <v>85</v>
      </c>
      <c r="AY104" s="216" t="s">
        <v>144</v>
      </c>
    </row>
    <row r="105" spans="1:65" s="2" customFormat="1" ht="24.2" customHeight="1">
      <c r="A105" s="37"/>
      <c r="B105" s="38"/>
      <c r="C105" s="176" t="s">
        <v>204</v>
      </c>
      <c r="D105" s="176" t="s">
        <v>147</v>
      </c>
      <c r="E105" s="177" t="s">
        <v>1319</v>
      </c>
      <c r="F105" s="178" t="s">
        <v>1320</v>
      </c>
      <c r="G105" s="179" t="s">
        <v>374</v>
      </c>
      <c r="H105" s="180">
        <v>8</v>
      </c>
      <c r="I105" s="181"/>
      <c r="J105" s="182">
        <f>ROUND(I105*H105,2)</f>
        <v>0</v>
      </c>
      <c r="K105" s="178" t="s">
        <v>19</v>
      </c>
      <c r="L105" s="42"/>
      <c r="M105" s="183" t="s">
        <v>19</v>
      </c>
      <c r="N105" s="184" t="s">
        <v>48</v>
      </c>
      <c r="O105" s="67"/>
      <c r="P105" s="185">
        <f>O105*H105</f>
        <v>0</v>
      </c>
      <c r="Q105" s="185">
        <v>0</v>
      </c>
      <c r="R105" s="185">
        <f>Q105*H105</f>
        <v>0</v>
      </c>
      <c r="S105" s="185">
        <v>0</v>
      </c>
      <c r="T105" s="186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296</v>
      </c>
      <c r="AT105" s="187" t="s">
        <v>147</v>
      </c>
      <c r="AU105" s="187" t="s">
        <v>87</v>
      </c>
      <c r="AY105" s="20" t="s">
        <v>144</v>
      </c>
      <c r="BE105" s="188">
        <f>IF(N105="základní",J105,0)</f>
        <v>0</v>
      </c>
      <c r="BF105" s="188">
        <f>IF(N105="snížená",J105,0)</f>
        <v>0</v>
      </c>
      <c r="BG105" s="188">
        <f>IF(N105="zákl. přenesená",J105,0)</f>
        <v>0</v>
      </c>
      <c r="BH105" s="188">
        <f>IF(N105="sníž. přenesená",J105,0)</f>
        <v>0</v>
      </c>
      <c r="BI105" s="188">
        <f>IF(N105="nulová",J105,0)</f>
        <v>0</v>
      </c>
      <c r="BJ105" s="20" t="s">
        <v>85</v>
      </c>
      <c r="BK105" s="188">
        <f>ROUND(I105*H105,2)</f>
        <v>0</v>
      </c>
      <c r="BL105" s="20" t="s">
        <v>296</v>
      </c>
      <c r="BM105" s="187" t="s">
        <v>1321</v>
      </c>
    </row>
    <row r="106" spans="1:65" s="13" customFormat="1">
      <c r="B106" s="194"/>
      <c r="C106" s="195"/>
      <c r="D106" s="196" t="s">
        <v>156</v>
      </c>
      <c r="E106" s="197" t="s">
        <v>19</v>
      </c>
      <c r="F106" s="198" t="s">
        <v>204</v>
      </c>
      <c r="G106" s="195"/>
      <c r="H106" s="199">
        <v>8</v>
      </c>
      <c r="I106" s="200"/>
      <c r="J106" s="195"/>
      <c r="K106" s="195"/>
      <c r="L106" s="201"/>
      <c r="M106" s="202"/>
      <c r="N106" s="203"/>
      <c r="O106" s="203"/>
      <c r="P106" s="203"/>
      <c r="Q106" s="203"/>
      <c r="R106" s="203"/>
      <c r="S106" s="203"/>
      <c r="T106" s="204"/>
      <c r="AT106" s="205" t="s">
        <v>156</v>
      </c>
      <c r="AU106" s="205" t="s">
        <v>87</v>
      </c>
      <c r="AV106" s="13" t="s">
        <v>87</v>
      </c>
      <c r="AW106" s="13" t="s">
        <v>37</v>
      </c>
      <c r="AX106" s="13" t="s">
        <v>77</v>
      </c>
      <c r="AY106" s="205" t="s">
        <v>144</v>
      </c>
    </row>
    <row r="107" spans="1:65" s="14" customFormat="1">
      <c r="B107" s="206"/>
      <c r="C107" s="207"/>
      <c r="D107" s="196" t="s">
        <v>156</v>
      </c>
      <c r="E107" s="208" t="s">
        <v>19</v>
      </c>
      <c r="F107" s="209" t="s">
        <v>158</v>
      </c>
      <c r="G107" s="207"/>
      <c r="H107" s="210">
        <v>8</v>
      </c>
      <c r="I107" s="211"/>
      <c r="J107" s="207"/>
      <c r="K107" s="207"/>
      <c r="L107" s="212"/>
      <c r="M107" s="213"/>
      <c r="N107" s="214"/>
      <c r="O107" s="214"/>
      <c r="P107" s="214"/>
      <c r="Q107" s="214"/>
      <c r="R107" s="214"/>
      <c r="S107" s="214"/>
      <c r="T107" s="215"/>
      <c r="AT107" s="216" t="s">
        <v>156</v>
      </c>
      <c r="AU107" s="216" t="s">
        <v>87</v>
      </c>
      <c r="AV107" s="14" t="s">
        <v>152</v>
      </c>
      <c r="AW107" s="14" t="s">
        <v>37</v>
      </c>
      <c r="AX107" s="14" t="s">
        <v>85</v>
      </c>
      <c r="AY107" s="216" t="s">
        <v>144</v>
      </c>
    </row>
    <row r="108" spans="1:65" s="2" customFormat="1" ht="24.2" customHeight="1">
      <c r="A108" s="37"/>
      <c r="B108" s="38"/>
      <c r="C108" s="176" t="s">
        <v>183</v>
      </c>
      <c r="D108" s="176" t="s">
        <v>147</v>
      </c>
      <c r="E108" s="177" t="s">
        <v>1322</v>
      </c>
      <c r="F108" s="178" t="s">
        <v>1323</v>
      </c>
      <c r="G108" s="179" t="s">
        <v>374</v>
      </c>
      <c r="H108" s="180">
        <v>6</v>
      </c>
      <c r="I108" s="181"/>
      <c r="J108" s="182">
        <f>ROUND(I108*H108,2)</f>
        <v>0</v>
      </c>
      <c r="K108" s="178" t="s">
        <v>19</v>
      </c>
      <c r="L108" s="42"/>
      <c r="M108" s="183" t="s">
        <v>19</v>
      </c>
      <c r="N108" s="184" t="s">
        <v>48</v>
      </c>
      <c r="O108" s="67"/>
      <c r="P108" s="185">
        <f>O108*H108</f>
        <v>0</v>
      </c>
      <c r="Q108" s="185">
        <v>0</v>
      </c>
      <c r="R108" s="185">
        <f>Q108*H108</f>
        <v>0</v>
      </c>
      <c r="S108" s="185">
        <v>0</v>
      </c>
      <c r="T108" s="186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296</v>
      </c>
      <c r="AT108" s="187" t="s">
        <v>147</v>
      </c>
      <c r="AU108" s="187" t="s">
        <v>87</v>
      </c>
      <c r="AY108" s="20" t="s">
        <v>144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20" t="s">
        <v>85</v>
      </c>
      <c r="BK108" s="188">
        <f>ROUND(I108*H108,2)</f>
        <v>0</v>
      </c>
      <c r="BL108" s="20" t="s">
        <v>296</v>
      </c>
      <c r="BM108" s="187" t="s">
        <v>1324</v>
      </c>
    </row>
    <row r="109" spans="1:65" s="13" customFormat="1">
      <c r="B109" s="194"/>
      <c r="C109" s="195"/>
      <c r="D109" s="196" t="s">
        <v>156</v>
      </c>
      <c r="E109" s="197" t="s">
        <v>19</v>
      </c>
      <c r="F109" s="198" t="s">
        <v>187</v>
      </c>
      <c r="G109" s="195"/>
      <c r="H109" s="199">
        <v>6</v>
      </c>
      <c r="I109" s="200"/>
      <c r="J109" s="195"/>
      <c r="K109" s="195"/>
      <c r="L109" s="201"/>
      <c r="M109" s="202"/>
      <c r="N109" s="203"/>
      <c r="O109" s="203"/>
      <c r="P109" s="203"/>
      <c r="Q109" s="203"/>
      <c r="R109" s="203"/>
      <c r="S109" s="203"/>
      <c r="T109" s="204"/>
      <c r="AT109" s="205" t="s">
        <v>156</v>
      </c>
      <c r="AU109" s="205" t="s">
        <v>87</v>
      </c>
      <c r="AV109" s="13" t="s">
        <v>87</v>
      </c>
      <c r="AW109" s="13" t="s">
        <v>37</v>
      </c>
      <c r="AX109" s="13" t="s">
        <v>77</v>
      </c>
      <c r="AY109" s="205" t="s">
        <v>144</v>
      </c>
    </row>
    <row r="110" spans="1:65" s="14" customFormat="1">
      <c r="B110" s="206"/>
      <c r="C110" s="207"/>
      <c r="D110" s="196" t="s">
        <v>156</v>
      </c>
      <c r="E110" s="208" t="s">
        <v>19</v>
      </c>
      <c r="F110" s="209" t="s">
        <v>158</v>
      </c>
      <c r="G110" s="207"/>
      <c r="H110" s="210">
        <v>6</v>
      </c>
      <c r="I110" s="211"/>
      <c r="J110" s="207"/>
      <c r="K110" s="207"/>
      <c r="L110" s="212"/>
      <c r="M110" s="213"/>
      <c r="N110" s="214"/>
      <c r="O110" s="214"/>
      <c r="P110" s="214"/>
      <c r="Q110" s="214"/>
      <c r="R110" s="214"/>
      <c r="S110" s="214"/>
      <c r="T110" s="215"/>
      <c r="AT110" s="216" t="s">
        <v>156</v>
      </c>
      <c r="AU110" s="216" t="s">
        <v>87</v>
      </c>
      <c r="AV110" s="14" t="s">
        <v>152</v>
      </c>
      <c r="AW110" s="14" t="s">
        <v>37</v>
      </c>
      <c r="AX110" s="14" t="s">
        <v>85</v>
      </c>
      <c r="AY110" s="216" t="s">
        <v>144</v>
      </c>
    </row>
    <row r="111" spans="1:65" s="2" customFormat="1" ht="16.5" customHeight="1">
      <c r="A111" s="37"/>
      <c r="B111" s="38"/>
      <c r="C111" s="176" t="s">
        <v>221</v>
      </c>
      <c r="D111" s="176" t="s">
        <v>147</v>
      </c>
      <c r="E111" s="177" t="s">
        <v>1325</v>
      </c>
      <c r="F111" s="178" t="s">
        <v>1326</v>
      </c>
      <c r="G111" s="179" t="s">
        <v>374</v>
      </c>
      <c r="H111" s="180">
        <v>14</v>
      </c>
      <c r="I111" s="181"/>
      <c r="J111" s="182">
        <f>ROUND(I111*H111,2)</f>
        <v>0</v>
      </c>
      <c r="K111" s="178" t="s">
        <v>19</v>
      </c>
      <c r="L111" s="42"/>
      <c r="M111" s="183" t="s">
        <v>19</v>
      </c>
      <c r="N111" s="184" t="s">
        <v>48</v>
      </c>
      <c r="O111" s="67"/>
      <c r="P111" s="185">
        <f>O111*H111</f>
        <v>0</v>
      </c>
      <c r="Q111" s="185">
        <v>0</v>
      </c>
      <c r="R111" s="185">
        <f>Q111*H111</f>
        <v>0</v>
      </c>
      <c r="S111" s="185">
        <v>0</v>
      </c>
      <c r="T111" s="186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296</v>
      </c>
      <c r="AT111" s="187" t="s">
        <v>147</v>
      </c>
      <c r="AU111" s="187" t="s">
        <v>87</v>
      </c>
      <c r="AY111" s="20" t="s">
        <v>144</v>
      </c>
      <c r="BE111" s="188">
        <f>IF(N111="základní",J111,0)</f>
        <v>0</v>
      </c>
      <c r="BF111" s="188">
        <f>IF(N111="snížená",J111,0)</f>
        <v>0</v>
      </c>
      <c r="BG111" s="188">
        <f>IF(N111="zákl. přenesená",J111,0)</f>
        <v>0</v>
      </c>
      <c r="BH111" s="188">
        <f>IF(N111="sníž. přenesená",J111,0)</f>
        <v>0</v>
      </c>
      <c r="BI111" s="188">
        <f>IF(N111="nulová",J111,0)</f>
        <v>0</v>
      </c>
      <c r="BJ111" s="20" t="s">
        <v>85</v>
      </c>
      <c r="BK111" s="188">
        <f>ROUND(I111*H111,2)</f>
        <v>0</v>
      </c>
      <c r="BL111" s="20" t="s">
        <v>296</v>
      </c>
      <c r="BM111" s="187" t="s">
        <v>1327</v>
      </c>
    </row>
    <row r="112" spans="1:65" s="13" customFormat="1">
      <c r="B112" s="194"/>
      <c r="C112" s="195"/>
      <c r="D112" s="196" t="s">
        <v>156</v>
      </c>
      <c r="E112" s="197" t="s">
        <v>19</v>
      </c>
      <c r="F112" s="198" t="s">
        <v>257</v>
      </c>
      <c r="G112" s="195"/>
      <c r="H112" s="199">
        <v>14</v>
      </c>
      <c r="I112" s="200"/>
      <c r="J112" s="195"/>
      <c r="K112" s="195"/>
      <c r="L112" s="201"/>
      <c r="M112" s="202"/>
      <c r="N112" s="203"/>
      <c r="O112" s="203"/>
      <c r="P112" s="203"/>
      <c r="Q112" s="203"/>
      <c r="R112" s="203"/>
      <c r="S112" s="203"/>
      <c r="T112" s="204"/>
      <c r="AT112" s="205" t="s">
        <v>156</v>
      </c>
      <c r="AU112" s="205" t="s">
        <v>87</v>
      </c>
      <c r="AV112" s="13" t="s">
        <v>87</v>
      </c>
      <c r="AW112" s="13" t="s">
        <v>37</v>
      </c>
      <c r="AX112" s="13" t="s">
        <v>77</v>
      </c>
      <c r="AY112" s="205" t="s">
        <v>144</v>
      </c>
    </row>
    <row r="113" spans="1:65" s="14" customFormat="1">
      <c r="B113" s="206"/>
      <c r="C113" s="207"/>
      <c r="D113" s="196" t="s">
        <v>156</v>
      </c>
      <c r="E113" s="208" t="s">
        <v>19</v>
      </c>
      <c r="F113" s="209" t="s">
        <v>158</v>
      </c>
      <c r="G113" s="207"/>
      <c r="H113" s="210">
        <v>14</v>
      </c>
      <c r="I113" s="211"/>
      <c r="J113" s="207"/>
      <c r="K113" s="207"/>
      <c r="L113" s="212"/>
      <c r="M113" s="213"/>
      <c r="N113" s="214"/>
      <c r="O113" s="214"/>
      <c r="P113" s="214"/>
      <c r="Q113" s="214"/>
      <c r="R113" s="214"/>
      <c r="S113" s="214"/>
      <c r="T113" s="215"/>
      <c r="AT113" s="216" t="s">
        <v>156</v>
      </c>
      <c r="AU113" s="216" t="s">
        <v>87</v>
      </c>
      <c r="AV113" s="14" t="s">
        <v>152</v>
      </c>
      <c r="AW113" s="14" t="s">
        <v>37</v>
      </c>
      <c r="AX113" s="14" t="s">
        <v>85</v>
      </c>
      <c r="AY113" s="216" t="s">
        <v>144</v>
      </c>
    </row>
    <row r="114" spans="1:65" s="2" customFormat="1" ht="16.5" customHeight="1">
      <c r="A114" s="37"/>
      <c r="B114" s="38"/>
      <c r="C114" s="176" t="s">
        <v>228</v>
      </c>
      <c r="D114" s="176" t="s">
        <v>147</v>
      </c>
      <c r="E114" s="177" t="s">
        <v>1328</v>
      </c>
      <c r="F114" s="178" t="s">
        <v>1329</v>
      </c>
      <c r="G114" s="179" t="s">
        <v>374</v>
      </c>
      <c r="H114" s="180">
        <v>14</v>
      </c>
      <c r="I114" s="181"/>
      <c r="J114" s="182">
        <f>ROUND(I114*H114,2)</f>
        <v>0</v>
      </c>
      <c r="K114" s="178" t="s">
        <v>19</v>
      </c>
      <c r="L114" s="42"/>
      <c r="M114" s="183" t="s">
        <v>19</v>
      </c>
      <c r="N114" s="184" t="s">
        <v>48</v>
      </c>
      <c r="O114" s="67"/>
      <c r="P114" s="185">
        <f>O114*H114</f>
        <v>0</v>
      </c>
      <c r="Q114" s="185">
        <v>0</v>
      </c>
      <c r="R114" s="185">
        <f>Q114*H114</f>
        <v>0</v>
      </c>
      <c r="S114" s="185">
        <v>0</v>
      </c>
      <c r="T114" s="186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296</v>
      </c>
      <c r="AT114" s="187" t="s">
        <v>147</v>
      </c>
      <c r="AU114" s="187" t="s">
        <v>87</v>
      </c>
      <c r="AY114" s="20" t="s">
        <v>144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20" t="s">
        <v>85</v>
      </c>
      <c r="BK114" s="188">
        <f>ROUND(I114*H114,2)</f>
        <v>0</v>
      </c>
      <c r="BL114" s="20" t="s">
        <v>296</v>
      </c>
      <c r="BM114" s="187" t="s">
        <v>1330</v>
      </c>
    </row>
    <row r="115" spans="1:65" s="13" customFormat="1">
      <c r="B115" s="194"/>
      <c r="C115" s="195"/>
      <c r="D115" s="196" t="s">
        <v>156</v>
      </c>
      <c r="E115" s="197" t="s">
        <v>19</v>
      </c>
      <c r="F115" s="198" t="s">
        <v>257</v>
      </c>
      <c r="G115" s="195"/>
      <c r="H115" s="199">
        <v>14</v>
      </c>
      <c r="I115" s="200"/>
      <c r="J115" s="195"/>
      <c r="K115" s="195"/>
      <c r="L115" s="201"/>
      <c r="M115" s="202"/>
      <c r="N115" s="203"/>
      <c r="O115" s="203"/>
      <c r="P115" s="203"/>
      <c r="Q115" s="203"/>
      <c r="R115" s="203"/>
      <c r="S115" s="203"/>
      <c r="T115" s="204"/>
      <c r="AT115" s="205" t="s">
        <v>156</v>
      </c>
      <c r="AU115" s="205" t="s">
        <v>87</v>
      </c>
      <c r="AV115" s="13" t="s">
        <v>87</v>
      </c>
      <c r="AW115" s="13" t="s">
        <v>37</v>
      </c>
      <c r="AX115" s="13" t="s">
        <v>77</v>
      </c>
      <c r="AY115" s="205" t="s">
        <v>144</v>
      </c>
    </row>
    <row r="116" spans="1:65" s="14" customFormat="1">
      <c r="B116" s="206"/>
      <c r="C116" s="207"/>
      <c r="D116" s="196" t="s">
        <v>156</v>
      </c>
      <c r="E116" s="208" t="s">
        <v>19</v>
      </c>
      <c r="F116" s="209" t="s">
        <v>158</v>
      </c>
      <c r="G116" s="207"/>
      <c r="H116" s="210">
        <v>14</v>
      </c>
      <c r="I116" s="211"/>
      <c r="J116" s="207"/>
      <c r="K116" s="207"/>
      <c r="L116" s="212"/>
      <c r="M116" s="213"/>
      <c r="N116" s="214"/>
      <c r="O116" s="214"/>
      <c r="P116" s="214"/>
      <c r="Q116" s="214"/>
      <c r="R116" s="214"/>
      <c r="S116" s="214"/>
      <c r="T116" s="215"/>
      <c r="AT116" s="216" t="s">
        <v>156</v>
      </c>
      <c r="AU116" s="216" t="s">
        <v>87</v>
      </c>
      <c r="AV116" s="14" t="s">
        <v>152</v>
      </c>
      <c r="AW116" s="14" t="s">
        <v>37</v>
      </c>
      <c r="AX116" s="14" t="s">
        <v>85</v>
      </c>
      <c r="AY116" s="216" t="s">
        <v>144</v>
      </c>
    </row>
    <row r="117" spans="1:65" s="2" customFormat="1" ht="16.5" customHeight="1">
      <c r="A117" s="37"/>
      <c r="B117" s="38"/>
      <c r="C117" s="176" t="s">
        <v>8</v>
      </c>
      <c r="D117" s="176" t="s">
        <v>147</v>
      </c>
      <c r="E117" s="177" t="s">
        <v>1331</v>
      </c>
      <c r="F117" s="178" t="s">
        <v>1332</v>
      </c>
      <c r="G117" s="179" t="s">
        <v>374</v>
      </c>
      <c r="H117" s="180">
        <v>14</v>
      </c>
      <c r="I117" s="181"/>
      <c r="J117" s="182">
        <f>ROUND(I117*H117,2)</f>
        <v>0</v>
      </c>
      <c r="K117" s="178" t="s">
        <v>19</v>
      </c>
      <c r="L117" s="42"/>
      <c r="M117" s="183" t="s">
        <v>19</v>
      </c>
      <c r="N117" s="184" t="s">
        <v>48</v>
      </c>
      <c r="O117" s="67"/>
      <c r="P117" s="185">
        <f>O117*H117</f>
        <v>0</v>
      </c>
      <c r="Q117" s="185">
        <v>0</v>
      </c>
      <c r="R117" s="185">
        <f>Q117*H117</f>
        <v>0</v>
      </c>
      <c r="S117" s="185">
        <v>0</v>
      </c>
      <c r="T117" s="186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296</v>
      </c>
      <c r="AT117" s="187" t="s">
        <v>147</v>
      </c>
      <c r="AU117" s="187" t="s">
        <v>87</v>
      </c>
      <c r="AY117" s="20" t="s">
        <v>144</v>
      </c>
      <c r="BE117" s="188">
        <f>IF(N117="základní",J117,0)</f>
        <v>0</v>
      </c>
      <c r="BF117" s="188">
        <f>IF(N117="snížená",J117,0)</f>
        <v>0</v>
      </c>
      <c r="BG117" s="188">
        <f>IF(N117="zákl. přenesená",J117,0)</f>
        <v>0</v>
      </c>
      <c r="BH117" s="188">
        <f>IF(N117="sníž. přenesená",J117,0)</f>
        <v>0</v>
      </c>
      <c r="BI117" s="188">
        <f>IF(N117="nulová",J117,0)</f>
        <v>0</v>
      </c>
      <c r="BJ117" s="20" t="s">
        <v>85</v>
      </c>
      <c r="BK117" s="188">
        <f>ROUND(I117*H117,2)</f>
        <v>0</v>
      </c>
      <c r="BL117" s="20" t="s">
        <v>296</v>
      </c>
      <c r="BM117" s="187" t="s">
        <v>1333</v>
      </c>
    </row>
    <row r="118" spans="1:65" s="13" customFormat="1">
      <c r="B118" s="194"/>
      <c r="C118" s="195"/>
      <c r="D118" s="196" t="s">
        <v>156</v>
      </c>
      <c r="E118" s="197" t="s">
        <v>19</v>
      </c>
      <c r="F118" s="198" t="s">
        <v>257</v>
      </c>
      <c r="G118" s="195"/>
      <c r="H118" s="199">
        <v>14</v>
      </c>
      <c r="I118" s="200"/>
      <c r="J118" s="195"/>
      <c r="K118" s="195"/>
      <c r="L118" s="201"/>
      <c r="M118" s="202"/>
      <c r="N118" s="203"/>
      <c r="O118" s="203"/>
      <c r="P118" s="203"/>
      <c r="Q118" s="203"/>
      <c r="R118" s="203"/>
      <c r="S118" s="203"/>
      <c r="T118" s="204"/>
      <c r="AT118" s="205" t="s">
        <v>156</v>
      </c>
      <c r="AU118" s="205" t="s">
        <v>87</v>
      </c>
      <c r="AV118" s="13" t="s">
        <v>87</v>
      </c>
      <c r="AW118" s="13" t="s">
        <v>37</v>
      </c>
      <c r="AX118" s="13" t="s">
        <v>77</v>
      </c>
      <c r="AY118" s="205" t="s">
        <v>144</v>
      </c>
    </row>
    <row r="119" spans="1:65" s="14" customFormat="1">
      <c r="B119" s="206"/>
      <c r="C119" s="207"/>
      <c r="D119" s="196" t="s">
        <v>156</v>
      </c>
      <c r="E119" s="208" t="s">
        <v>19</v>
      </c>
      <c r="F119" s="209" t="s">
        <v>158</v>
      </c>
      <c r="G119" s="207"/>
      <c r="H119" s="210">
        <v>14</v>
      </c>
      <c r="I119" s="211"/>
      <c r="J119" s="207"/>
      <c r="K119" s="207"/>
      <c r="L119" s="212"/>
      <c r="M119" s="213"/>
      <c r="N119" s="214"/>
      <c r="O119" s="214"/>
      <c r="P119" s="214"/>
      <c r="Q119" s="214"/>
      <c r="R119" s="214"/>
      <c r="S119" s="214"/>
      <c r="T119" s="215"/>
      <c r="AT119" s="216" t="s">
        <v>156</v>
      </c>
      <c r="AU119" s="216" t="s">
        <v>87</v>
      </c>
      <c r="AV119" s="14" t="s">
        <v>152</v>
      </c>
      <c r="AW119" s="14" t="s">
        <v>37</v>
      </c>
      <c r="AX119" s="14" t="s">
        <v>85</v>
      </c>
      <c r="AY119" s="216" t="s">
        <v>144</v>
      </c>
    </row>
    <row r="120" spans="1:65" s="2" customFormat="1" ht="16.5" customHeight="1">
      <c r="A120" s="37"/>
      <c r="B120" s="38"/>
      <c r="C120" s="176" t="s">
        <v>249</v>
      </c>
      <c r="D120" s="176" t="s">
        <v>147</v>
      </c>
      <c r="E120" s="177" t="s">
        <v>1334</v>
      </c>
      <c r="F120" s="178" t="s">
        <v>1335</v>
      </c>
      <c r="G120" s="179" t="s">
        <v>374</v>
      </c>
      <c r="H120" s="180">
        <v>14</v>
      </c>
      <c r="I120" s="181"/>
      <c r="J120" s="182">
        <f>ROUND(I120*H120,2)</f>
        <v>0</v>
      </c>
      <c r="K120" s="178" t="s">
        <v>19</v>
      </c>
      <c r="L120" s="42"/>
      <c r="M120" s="183" t="s">
        <v>19</v>
      </c>
      <c r="N120" s="184" t="s">
        <v>48</v>
      </c>
      <c r="O120" s="67"/>
      <c r="P120" s="185">
        <f>O120*H120</f>
        <v>0</v>
      </c>
      <c r="Q120" s="185">
        <v>0</v>
      </c>
      <c r="R120" s="185">
        <f>Q120*H120</f>
        <v>0</v>
      </c>
      <c r="S120" s="185">
        <v>0</v>
      </c>
      <c r="T120" s="186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296</v>
      </c>
      <c r="AT120" s="187" t="s">
        <v>147</v>
      </c>
      <c r="AU120" s="187" t="s">
        <v>87</v>
      </c>
      <c r="AY120" s="20" t="s">
        <v>144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20" t="s">
        <v>85</v>
      </c>
      <c r="BK120" s="188">
        <f>ROUND(I120*H120,2)</f>
        <v>0</v>
      </c>
      <c r="BL120" s="20" t="s">
        <v>296</v>
      </c>
      <c r="BM120" s="187" t="s">
        <v>1336</v>
      </c>
    </row>
    <row r="121" spans="1:65" s="13" customFormat="1">
      <c r="B121" s="194"/>
      <c r="C121" s="195"/>
      <c r="D121" s="196" t="s">
        <v>156</v>
      </c>
      <c r="E121" s="197" t="s">
        <v>19</v>
      </c>
      <c r="F121" s="198" t="s">
        <v>257</v>
      </c>
      <c r="G121" s="195"/>
      <c r="H121" s="199">
        <v>14</v>
      </c>
      <c r="I121" s="200"/>
      <c r="J121" s="195"/>
      <c r="K121" s="195"/>
      <c r="L121" s="201"/>
      <c r="M121" s="202"/>
      <c r="N121" s="203"/>
      <c r="O121" s="203"/>
      <c r="P121" s="203"/>
      <c r="Q121" s="203"/>
      <c r="R121" s="203"/>
      <c r="S121" s="203"/>
      <c r="T121" s="204"/>
      <c r="AT121" s="205" t="s">
        <v>156</v>
      </c>
      <c r="AU121" s="205" t="s">
        <v>87</v>
      </c>
      <c r="AV121" s="13" t="s">
        <v>87</v>
      </c>
      <c r="AW121" s="13" t="s">
        <v>37</v>
      </c>
      <c r="AX121" s="13" t="s">
        <v>77</v>
      </c>
      <c r="AY121" s="205" t="s">
        <v>144</v>
      </c>
    </row>
    <row r="122" spans="1:65" s="14" customFormat="1">
      <c r="B122" s="206"/>
      <c r="C122" s="207"/>
      <c r="D122" s="196" t="s">
        <v>156</v>
      </c>
      <c r="E122" s="208" t="s">
        <v>19</v>
      </c>
      <c r="F122" s="209" t="s">
        <v>158</v>
      </c>
      <c r="G122" s="207"/>
      <c r="H122" s="210">
        <v>14</v>
      </c>
      <c r="I122" s="211"/>
      <c r="J122" s="207"/>
      <c r="K122" s="207"/>
      <c r="L122" s="212"/>
      <c r="M122" s="213"/>
      <c r="N122" s="214"/>
      <c r="O122" s="214"/>
      <c r="P122" s="214"/>
      <c r="Q122" s="214"/>
      <c r="R122" s="214"/>
      <c r="S122" s="214"/>
      <c r="T122" s="215"/>
      <c r="AT122" s="216" t="s">
        <v>156</v>
      </c>
      <c r="AU122" s="216" t="s">
        <v>87</v>
      </c>
      <c r="AV122" s="14" t="s">
        <v>152</v>
      </c>
      <c r="AW122" s="14" t="s">
        <v>37</v>
      </c>
      <c r="AX122" s="14" t="s">
        <v>85</v>
      </c>
      <c r="AY122" s="216" t="s">
        <v>144</v>
      </c>
    </row>
    <row r="123" spans="1:65" s="2" customFormat="1" ht="16.5" customHeight="1">
      <c r="A123" s="37"/>
      <c r="B123" s="38"/>
      <c r="C123" s="176" t="s">
        <v>257</v>
      </c>
      <c r="D123" s="176" t="s">
        <v>147</v>
      </c>
      <c r="E123" s="177" t="s">
        <v>1337</v>
      </c>
      <c r="F123" s="178" t="s">
        <v>1338</v>
      </c>
      <c r="G123" s="179" t="s">
        <v>374</v>
      </c>
      <c r="H123" s="180">
        <v>12</v>
      </c>
      <c r="I123" s="181"/>
      <c r="J123" s="182">
        <f>ROUND(I123*H123,2)</f>
        <v>0</v>
      </c>
      <c r="K123" s="178" t="s">
        <v>19</v>
      </c>
      <c r="L123" s="42"/>
      <c r="M123" s="183" t="s">
        <v>19</v>
      </c>
      <c r="N123" s="184" t="s">
        <v>48</v>
      </c>
      <c r="O123" s="67"/>
      <c r="P123" s="185">
        <f>O123*H123</f>
        <v>0</v>
      </c>
      <c r="Q123" s="185">
        <v>0</v>
      </c>
      <c r="R123" s="185">
        <f>Q123*H123</f>
        <v>0</v>
      </c>
      <c r="S123" s="185">
        <v>0</v>
      </c>
      <c r="T123" s="186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296</v>
      </c>
      <c r="AT123" s="187" t="s">
        <v>147</v>
      </c>
      <c r="AU123" s="187" t="s">
        <v>87</v>
      </c>
      <c r="AY123" s="20" t="s">
        <v>144</v>
      </c>
      <c r="BE123" s="188">
        <f>IF(N123="základní",J123,0)</f>
        <v>0</v>
      </c>
      <c r="BF123" s="188">
        <f>IF(N123="snížená",J123,0)</f>
        <v>0</v>
      </c>
      <c r="BG123" s="188">
        <f>IF(N123="zákl. přenesená",J123,0)</f>
        <v>0</v>
      </c>
      <c r="BH123" s="188">
        <f>IF(N123="sníž. přenesená",J123,0)</f>
        <v>0</v>
      </c>
      <c r="BI123" s="188">
        <f>IF(N123="nulová",J123,0)</f>
        <v>0</v>
      </c>
      <c r="BJ123" s="20" t="s">
        <v>85</v>
      </c>
      <c r="BK123" s="188">
        <f>ROUND(I123*H123,2)</f>
        <v>0</v>
      </c>
      <c r="BL123" s="20" t="s">
        <v>296</v>
      </c>
      <c r="BM123" s="187" t="s">
        <v>1339</v>
      </c>
    </row>
    <row r="124" spans="1:65" s="13" customFormat="1">
      <c r="B124" s="194"/>
      <c r="C124" s="195"/>
      <c r="D124" s="196" t="s">
        <v>156</v>
      </c>
      <c r="E124" s="197" t="s">
        <v>19</v>
      </c>
      <c r="F124" s="198" t="s">
        <v>8</v>
      </c>
      <c r="G124" s="195"/>
      <c r="H124" s="199">
        <v>12</v>
      </c>
      <c r="I124" s="200"/>
      <c r="J124" s="195"/>
      <c r="K124" s="195"/>
      <c r="L124" s="201"/>
      <c r="M124" s="202"/>
      <c r="N124" s="203"/>
      <c r="O124" s="203"/>
      <c r="P124" s="203"/>
      <c r="Q124" s="203"/>
      <c r="R124" s="203"/>
      <c r="S124" s="203"/>
      <c r="T124" s="204"/>
      <c r="AT124" s="205" t="s">
        <v>156</v>
      </c>
      <c r="AU124" s="205" t="s">
        <v>87</v>
      </c>
      <c r="AV124" s="13" t="s">
        <v>87</v>
      </c>
      <c r="AW124" s="13" t="s">
        <v>37</v>
      </c>
      <c r="AX124" s="13" t="s">
        <v>77</v>
      </c>
      <c r="AY124" s="205" t="s">
        <v>144</v>
      </c>
    </row>
    <row r="125" spans="1:65" s="14" customFormat="1">
      <c r="B125" s="206"/>
      <c r="C125" s="207"/>
      <c r="D125" s="196" t="s">
        <v>156</v>
      </c>
      <c r="E125" s="208" t="s">
        <v>19</v>
      </c>
      <c r="F125" s="209" t="s">
        <v>158</v>
      </c>
      <c r="G125" s="207"/>
      <c r="H125" s="210">
        <v>12</v>
      </c>
      <c r="I125" s="211"/>
      <c r="J125" s="207"/>
      <c r="K125" s="207"/>
      <c r="L125" s="212"/>
      <c r="M125" s="213"/>
      <c r="N125" s="214"/>
      <c r="O125" s="214"/>
      <c r="P125" s="214"/>
      <c r="Q125" s="214"/>
      <c r="R125" s="214"/>
      <c r="S125" s="214"/>
      <c r="T125" s="215"/>
      <c r="AT125" s="216" t="s">
        <v>156</v>
      </c>
      <c r="AU125" s="216" t="s">
        <v>87</v>
      </c>
      <c r="AV125" s="14" t="s">
        <v>152</v>
      </c>
      <c r="AW125" s="14" t="s">
        <v>37</v>
      </c>
      <c r="AX125" s="14" t="s">
        <v>85</v>
      </c>
      <c r="AY125" s="216" t="s">
        <v>144</v>
      </c>
    </row>
    <row r="126" spans="1:65" s="2" customFormat="1" ht="16.5" customHeight="1">
      <c r="A126" s="37"/>
      <c r="B126" s="38"/>
      <c r="C126" s="176" t="s">
        <v>273</v>
      </c>
      <c r="D126" s="176" t="s">
        <v>147</v>
      </c>
      <c r="E126" s="177" t="s">
        <v>1340</v>
      </c>
      <c r="F126" s="178" t="s">
        <v>1341</v>
      </c>
      <c r="G126" s="179" t="s">
        <v>374</v>
      </c>
      <c r="H126" s="180">
        <v>11</v>
      </c>
      <c r="I126" s="181"/>
      <c r="J126" s="182">
        <f>ROUND(I126*H126,2)</f>
        <v>0</v>
      </c>
      <c r="K126" s="178" t="s">
        <v>19</v>
      </c>
      <c r="L126" s="42"/>
      <c r="M126" s="183" t="s">
        <v>19</v>
      </c>
      <c r="N126" s="184" t="s">
        <v>48</v>
      </c>
      <c r="O126" s="67"/>
      <c r="P126" s="185">
        <f>O126*H126</f>
        <v>0</v>
      </c>
      <c r="Q126" s="185">
        <v>0</v>
      </c>
      <c r="R126" s="185">
        <f>Q126*H126</f>
        <v>0</v>
      </c>
      <c r="S126" s="185">
        <v>0</v>
      </c>
      <c r="T126" s="186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296</v>
      </c>
      <c r="AT126" s="187" t="s">
        <v>147</v>
      </c>
      <c r="AU126" s="187" t="s">
        <v>87</v>
      </c>
      <c r="AY126" s="20" t="s">
        <v>144</v>
      </c>
      <c r="BE126" s="188">
        <f>IF(N126="základní",J126,0)</f>
        <v>0</v>
      </c>
      <c r="BF126" s="188">
        <f>IF(N126="snížená",J126,0)</f>
        <v>0</v>
      </c>
      <c r="BG126" s="188">
        <f>IF(N126="zákl. přenesená",J126,0)</f>
        <v>0</v>
      </c>
      <c r="BH126" s="188">
        <f>IF(N126="sníž. přenesená",J126,0)</f>
        <v>0</v>
      </c>
      <c r="BI126" s="188">
        <f>IF(N126="nulová",J126,0)</f>
        <v>0</v>
      </c>
      <c r="BJ126" s="20" t="s">
        <v>85</v>
      </c>
      <c r="BK126" s="188">
        <f>ROUND(I126*H126,2)</f>
        <v>0</v>
      </c>
      <c r="BL126" s="20" t="s">
        <v>296</v>
      </c>
      <c r="BM126" s="187" t="s">
        <v>1342</v>
      </c>
    </row>
    <row r="127" spans="1:65" s="13" customFormat="1">
      <c r="B127" s="194"/>
      <c r="C127" s="195"/>
      <c r="D127" s="196" t="s">
        <v>156</v>
      </c>
      <c r="E127" s="197" t="s">
        <v>19</v>
      </c>
      <c r="F127" s="198" t="s">
        <v>228</v>
      </c>
      <c r="G127" s="195"/>
      <c r="H127" s="199">
        <v>11</v>
      </c>
      <c r="I127" s="200"/>
      <c r="J127" s="195"/>
      <c r="K127" s="195"/>
      <c r="L127" s="201"/>
      <c r="M127" s="202"/>
      <c r="N127" s="203"/>
      <c r="O127" s="203"/>
      <c r="P127" s="203"/>
      <c r="Q127" s="203"/>
      <c r="R127" s="203"/>
      <c r="S127" s="203"/>
      <c r="T127" s="204"/>
      <c r="AT127" s="205" t="s">
        <v>156</v>
      </c>
      <c r="AU127" s="205" t="s">
        <v>87</v>
      </c>
      <c r="AV127" s="13" t="s">
        <v>87</v>
      </c>
      <c r="AW127" s="13" t="s">
        <v>37</v>
      </c>
      <c r="AX127" s="13" t="s">
        <v>77</v>
      </c>
      <c r="AY127" s="205" t="s">
        <v>144</v>
      </c>
    </row>
    <row r="128" spans="1:65" s="14" customFormat="1">
      <c r="B128" s="206"/>
      <c r="C128" s="207"/>
      <c r="D128" s="196" t="s">
        <v>156</v>
      </c>
      <c r="E128" s="208" t="s">
        <v>19</v>
      </c>
      <c r="F128" s="209" t="s">
        <v>158</v>
      </c>
      <c r="G128" s="207"/>
      <c r="H128" s="210">
        <v>11</v>
      </c>
      <c r="I128" s="211"/>
      <c r="J128" s="207"/>
      <c r="K128" s="207"/>
      <c r="L128" s="212"/>
      <c r="M128" s="213"/>
      <c r="N128" s="214"/>
      <c r="O128" s="214"/>
      <c r="P128" s="214"/>
      <c r="Q128" s="214"/>
      <c r="R128" s="214"/>
      <c r="S128" s="214"/>
      <c r="T128" s="215"/>
      <c r="AT128" s="216" t="s">
        <v>156</v>
      </c>
      <c r="AU128" s="216" t="s">
        <v>87</v>
      </c>
      <c r="AV128" s="14" t="s">
        <v>152</v>
      </c>
      <c r="AW128" s="14" t="s">
        <v>37</v>
      </c>
      <c r="AX128" s="14" t="s">
        <v>85</v>
      </c>
      <c r="AY128" s="216" t="s">
        <v>144</v>
      </c>
    </row>
    <row r="129" spans="1:65" s="2" customFormat="1" ht="16.5" customHeight="1">
      <c r="A129" s="37"/>
      <c r="B129" s="38"/>
      <c r="C129" s="176" t="s">
        <v>296</v>
      </c>
      <c r="D129" s="176" t="s">
        <v>147</v>
      </c>
      <c r="E129" s="177" t="s">
        <v>1343</v>
      </c>
      <c r="F129" s="178" t="s">
        <v>1344</v>
      </c>
      <c r="G129" s="179" t="s">
        <v>374</v>
      </c>
      <c r="H129" s="180">
        <v>3</v>
      </c>
      <c r="I129" s="181"/>
      <c r="J129" s="182">
        <f>ROUND(I129*H129,2)</f>
        <v>0</v>
      </c>
      <c r="K129" s="178" t="s">
        <v>19</v>
      </c>
      <c r="L129" s="42"/>
      <c r="M129" s="183" t="s">
        <v>19</v>
      </c>
      <c r="N129" s="184" t="s">
        <v>48</v>
      </c>
      <c r="O129" s="67"/>
      <c r="P129" s="185">
        <f>O129*H129</f>
        <v>0</v>
      </c>
      <c r="Q129" s="185">
        <v>0</v>
      </c>
      <c r="R129" s="185">
        <f>Q129*H129</f>
        <v>0</v>
      </c>
      <c r="S129" s="185">
        <v>0</v>
      </c>
      <c r="T129" s="18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296</v>
      </c>
      <c r="AT129" s="187" t="s">
        <v>147</v>
      </c>
      <c r="AU129" s="187" t="s">
        <v>87</v>
      </c>
      <c r="AY129" s="20" t="s">
        <v>144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20" t="s">
        <v>85</v>
      </c>
      <c r="BK129" s="188">
        <f>ROUND(I129*H129,2)</f>
        <v>0</v>
      </c>
      <c r="BL129" s="20" t="s">
        <v>296</v>
      </c>
      <c r="BM129" s="187" t="s">
        <v>1345</v>
      </c>
    </row>
    <row r="130" spans="1:65" s="13" customFormat="1">
      <c r="B130" s="194"/>
      <c r="C130" s="195"/>
      <c r="D130" s="196" t="s">
        <v>156</v>
      </c>
      <c r="E130" s="197" t="s">
        <v>19</v>
      </c>
      <c r="F130" s="198" t="s">
        <v>145</v>
      </c>
      <c r="G130" s="195"/>
      <c r="H130" s="199">
        <v>3</v>
      </c>
      <c r="I130" s="200"/>
      <c r="J130" s="195"/>
      <c r="K130" s="195"/>
      <c r="L130" s="201"/>
      <c r="M130" s="202"/>
      <c r="N130" s="203"/>
      <c r="O130" s="203"/>
      <c r="P130" s="203"/>
      <c r="Q130" s="203"/>
      <c r="R130" s="203"/>
      <c r="S130" s="203"/>
      <c r="T130" s="204"/>
      <c r="AT130" s="205" t="s">
        <v>156</v>
      </c>
      <c r="AU130" s="205" t="s">
        <v>87</v>
      </c>
      <c r="AV130" s="13" t="s">
        <v>87</v>
      </c>
      <c r="AW130" s="13" t="s">
        <v>37</v>
      </c>
      <c r="AX130" s="13" t="s">
        <v>77</v>
      </c>
      <c r="AY130" s="205" t="s">
        <v>144</v>
      </c>
    </row>
    <row r="131" spans="1:65" s="14" customFormat="1">
      <c r="B131" s="206"/>
      <c r="C131" s="207"/>
      <c r="D131" s="196" t="s">
        <v>156</v>
      </c>
      <c r="E131" s="208" t="s">
        <v>19</v>
      </c>
      <c r="F131" s="209" t="s">
        <v>158</v>
      </c>
      <c r="G131" s="207"/>
      <c r="H131" s="210">
        <v>3</v>
      </c>
      <c r="I131" s="211"/>
      <c r="J131" s="207"/>
      <c r="K131" s="207"/>
      <c r="L131" s="212"/>
      <c r="M131" s="213"/>
      <c r="N131" s="214"/>
      <c r="O131" s="214"/>
      <c r="P131" s="214"/>
      <c r="Q131" s="214"/>
      <c r="R131" s="214"/>
      <c r="S131" s="214"/>
      <c r="T131" s="215"/>
      <c r="AT131" s="216" t="s">
        <v>156</v>
      </c>
      <c r="AU131" s="216" t="s">
        <v>87</v>
      </c>
      <c r="AV131" s="14" t="s">
        <v>152</v>
      </c>
      <c r="AW131" s="14" t="s">
        <v>37</v>
      </c>
      <c r="AX131" s="14" t="s">
        <v>85</v>
      </c>
      <c r="AY131" s="216" t="s">
        <v>144</v>
      </c>
    </row>
    <row r="132" spans="1:65" s="2" customFormat="1" ht="16.5" customHeight="1">
      <c r="A132" s="37"/>
      <c r="B132" s="38"/>
      <c r="C132" s="176" t="s">
        <v>325</v>
      </c>
      <c r="D132" s="176" t="s">
        <v>147</v>
      </c>
      <c r="E132" s="177" t="s">
        <v>1346</v>
      </c>
      <c r="F132" s="178" t="s">
        <v>1347</v>
      </c>
      <c r="G132" s="179" t="s">
        <v>374</v>
      </c>
      <c r="H132" s="180">
        <v>3</v>
      </c>
      <c r="I132" s="181"/>
      <c r="J132" s="182">
        <f>ROUND(I132*H132,2)</f>
        <v>0</v>
      </c>
      <c r="K132" s="178" t="s">
        <v>19</v>
      </c>
      <c r="L132" s="42"/>
      <c r="M132" s="183" t="s">
        <v>19</v>
      </c>
      <c r="N132" s="184" t="s">
        <v>48</v>
      </c>
      <c r="O132" s="67"/>
      <c r="P132" s="185">
        <f>O132*H132</f>
        <v>0</v>
      </c>
      <c r="Q132" s="185">
        <v>0</v>
      </c>
      <c r="R132" s="185">
        <f>Q132*H132</f>
        <v>0</v>
      </c>
      <c r="S132" s="185">
        <v>0</v>
      </c>
      <c r="T132" s="18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296</v>
      </c>
      <c r="AT132" s="187" t="s">
        <v>147</v>
      </c>
      <c r="AU132" s="187" t="s">
        <v>87</v>
      </c>
      <c r="AY132" s="20" t="s">
        <v>144</v>
      </c>
      <c r="BE132" s="188">
        <f>IF(N132="základní",J132,0)</f>
        <v>0</v>
      </c>
      <c r="BF132" s="188">
        <f>IF(N132="snížená",J132,0)</f>
        <v>0</v>
      </c>
      <c r="BG132" s="188">
        <f>IF(N132="zákl. přenesená",J132,0)</f>
        <v>0</v>
      </c>
      <c r="BH132" s="188">
        <f>IF(N132="sníž. přenesená",J132,0)</f>
        <v>0</v>
      </c>
      <c r="BI132" s="188">
        <f>IF(N132="nulová",J132,0)</f>
        <v>0</v>
      </c>
      <c r="BJ132" s="20" t="s">
        <v>85</v>
      </c>
      <c r="BK132" s="188">
        <f>ROUND(I132*H132,2)</f>
        <v>0</v>
      </c>
      <c r="BL132" s="20" t="s">
        <v>296</v>
      </c>
      <c r="BM132" s="187" t="s">
        <v>1348</v>
      </c>
    </row>
    <row r="133" spans="1:65" s="13" customFormat="1">
      <c r="B133" s="194"/>
      <c r="C133" s="195"/>
      <c r="D133" s="196" t="s">
        <v>156</v>
      </c>
      <c r="E133" s="197" t="s">
        <v>19</v>
      </c>
      <c r="F133" s="198" t="s">
        <v>145</v>
      </c>
      <c r="G133" s="195"/>
      <c r="H133" s="199">
        <v>3</v>
      </c>
      <c r="I133" s="200"/>
      <c r="J133" s="195"/>
      <c r="K133" s="195"/>
      <c r="L133" s="201"/>
      <c r="M133" s="202"/>
      <c r="N133" s="203"/>
      <c r="O133" s="203"/>
      <c r="P133" s="203"/>
      <c r="Q133" s="203"/>
      <c r="R133" s="203"/>
      <c r="S133" s="203"/>
      <c r="T133" s="204"/>
      <c r="AT133" s="205" t="s">
        <v>156</v>
      </c>
      <c r="AU133" s="205" t="s">
        <v>87</v>
      </c>
      <c r="AV133" s="13" t="s">
        <v>87</v>
      </c>
      <c r="AW133" s="13" t="s">
        <v>37</v>
      </c>
      <c r="AX133" s="13" t="s">
        <v>77</v>
      </c>
      <c r="AY133" s="205" t="s">
        <v>144</v>
      </c>
    </row>
    <row r="134" spans="1:65" s="14" customFormat="1">
      <c r="B134" s="206"/>
      <c r="C134" s="207"/>
      <c r="D134" s="196" t="s">
        <v>156</v>
      </c>
      <c r="E134" s="208" t="s">
        <v>19</v>
      </c>
      <c r="F134" s="209" t="s">
        <v>158</v>
      </c>
      <c r="G134" s="207"/>
      <c r="H134" s="210">
        <v>3</v>
      </c>
      <c r="I134" s="211"/>
      <c r="J134" s="207"/>
      <c r="K134" s="207"/>
      <c r="L134" s="212"/>
      <c r="M134" s="213"/>
      <c r="N134" s="214"/>
      <c r="O134" s="214"/>
      <c r="P134" s="214"/>
      <c r="Q134" s="214"/>
      <c r="R134" s="214"/>
      <c r="S134" s="214"/>
      <c r="T134" s="215"/>
      <c r="AT134" s="216" t="s">
        <v>156</v>
      </c>
      <c r="AU134" s="216" t="s">
        <v>87</v>
      </c>
      <c r="AV134" s="14" t="s">
        <v>152</v>
      </c>
      <c r="AW134" s="14" t="s">
        <v>37</v>
      </c>
      <c r="AX134" s="14" t="s">
        <v>85</v>
      </c>
      <c r="AY134" s="216" t="s">
        <v>144</v>
      </c>
    </row>
    <row r="135" spans="1:65" s="2" customFormat="1" ht="16.5" customHeight="1">
      <c r="A135" s="37"/>
      <c r="B135" s="38"/>
      <c r="C135" s="176" t="s">
        <v>330</v>
      </c>
      <c r="D135" s="176" t="s">
        <v>147</v>
      </c>
      <c r="E135" s="177" t="s">
        <v>1349</v>
      </c>
      <c r="F135" s="178" t="s">
        <v>1350</v>
      </c>
      <c r="G135" s="179" t="s">
        <v>374</v>
      </c>
      <c r="H135" s="180">
        <v>14</v>
      </c>
      <c r="I135" s="181"/>
      <c r="J135" s="182">
        <f>ROUND(I135*H135,2)</f>
        <v>0</v>
      </c>
      <c r="K135" s="178" t="s">
        <v>19</v>
      </c>
      <c r="L135" s="42"/>
      <c r="M135" s="183" t="s">
        <v>19</v>
      </c>
      <c r="N135" s="184" t="s">
        <v>48</v>
      </c>
      <c r="O135" s="67"/>
      <c r="P135" s="185">
        <f>O135*H135</f>
        <v>0</v>
      </c>
      <c r="Q135" s="185">
        <v>0</v>
      </c>
      <c r="R135" s="185">
        <f>Q135*H135</f>
        <v>0</v>
      </c>
      <c r="S135" s="185">
        <v>0</v>
      </c>
      <c r="T135" s="186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296</v>
      </c>
      <c r="AT135" s="187" t="s">
        <v>147</v>
      </c>
      <c r="AU135" s="187" t="s">
        <v>87</v>
      </c>
      <c r="AY135" s="20" t="s">
        <v>144</v>
      </c>
      <c r="BE135" s="188">
        <f>IF(N135="základní",J135,0)</f>
        <v>0</v>
      </c>
      <c r="BF135" s="188">
        <f>IF(N135="snížená",J135,0)</f>
        <v>0</v>
      </c>
      <c r="BG135" s="188">
        <f>IF(N135="zákl. přenesená",J135,0)</f>
        <v>0</v>
      </c>
      <c r="BH135" s="188">
        <f>IF(N135="sníž. přenesená",J135,0)</f>
        <v>0</v>
      </c>
      <c r="BI135" s="188">
        <f>IF(N135="nulová",J135,0)</f>
        <v>0</v>
      </c>
      <c r="BJ135" s="20" t="s">
        <v>85</v>
      </c>
      <c r="BK135" s="188">
        <f>ROUND(I135*H135,2)</f>
        <v>0</v>
      </c>
      <c r="BL135" s="20" t="s">
        <v>296</v>
      </c>
      <c r="BM135" s="187" t="s">
        <v>1351</v>
      </c>
    </row>
    <row r="136" spans="1:65" s="13" customFormat="1">
      <c r="B136" s="194"/>
      <c r="C136" s="195"/>
      <c r="D136" s="196" t="s">
        <v>156</v>
      </c>
      <c r="E136" s="197" t="s">
        <v>19</v>
      </c>
      <c r="F136" s="198" t="s">
        <v>257</v>
      </c>
      <c r="G136" s="195"/>
      <c r="H136" s="199">
        <v>14</v>
      </c>
      <c r="I136" s="200"/>
      <c r="J136" s="195"/>
      <c r="K136" s="195"/>
      <c r="L136" s="201"/>
      <c r="M136" s="202"/>
      <c r="N136" s="203"/>
      <c r="O136" s="203"/>
      <c r="P136" s="203"/>
      <c r="Q136" s="203"/>
      <c r="R136" s="203"/>
      <c r="S136" s="203"/>
      <c r="T136" s="204"/>
      <c r="AT136" s="205" t="s">
        <v>156</v>
      </c>
      <c r="AU136" s="205" t="s">
        <v>87</v>
      </c>
      <c r="AV136" s="13" t="s">
        <v>87</v>
      </c>
      <c r="AW136" s="13" t="s">
        <v>37</v>
      </c>
      <c r="AX136" s="13" t="s">
        <v>77</v>
      </c>
      <c r="AY136" s="205" t="s">
        <v>144</v>
      </c>
    </row>
    <row r="137" spans="1:65" s="14" customFormat="1">
      <c r="B137" s="206"/>
      <c r="C137" s="207"/>
      <c r="D137" s="196" t="s">
        <v>156</v>
      </c>
      <c r="E137" s="208" t="s">
        <v>19</v>
      </c>
      <c r="F137" s="209" t="s">
        <v>158</v>
      </c>
      <c r="G137" s="207"/>
      <c r="H137" s="210">
        <v>14</v>
      </c>
      <c r="I137" s="211"/>
      <c r="J137" s="207"/>
      <c r="K137" s="207"/>
      <c r="L137" s="212"/>
      <c r="M137" s="213"/>
      <c r="N137" s="214"/>
      <c r="O137" s="214"/>
      <c r="P137" s="214"/>
      <c r="Q137" s="214"/>
      <c r="R137" s="214"/>
      <c r="S137" s="214"/>
      <c r="T137" s="215"/>
      <c r="AT137" s="216" t="s">
        <v>156</v>
      </c>
      <c r="AU137" s="216" t="s">
        <v>87</v>
      </c>
      <c r="AV137" s="14" t="s">
        <v>152</v>
      </c>
      <c r="AW137" s="14" t="s">
        <v>37</v>
      </c>
      <c r="AX137" s="14" t="s">
        <v>85</v>
      </c>
      <c r="AY137" s="216" t="s">
        <v>144</v>
      </c>
    </row>
    <row r="138" spans="1:65" s="2" customFormat="1" ht="16.5" customHeight="1">
      <c r="A138" s="37"/>
      <c r="B138" s="38"/>
      <c r="C138" s="176" t="s">
        <v>335</v>
      </c>
      <c r="D138" s="176" t="s">
        <v>147</v>
      </c>
      <c r="E138" s="177" t="s">
        <v>1352</v>
      </c>
      <c r="F138" s="178" t="s">
        <v>1353</v>
      </c>
      <c r="G138" s="179" t="s">
        <v>374</v>
      </c>
      <c r="H138" s="180">
        <v>14</v>
      </c>
      <c r="I138" s="181"/>
      <c r="J138" s="182">
        <f>ROUND(I138*H138,2)</f>
        <v>0</v>
      </c>
      <c r="K138" s="178" t="s">
        <v>19</v>
      </c>
      <c r="L138" s="42"/>
      <c r="M138" s="183" t="s">
        <v>19</v>
      </c>
      <c r="N138" s="184" t="s">
        <v>48</v>
      </c>
      <c r="O138" s="67"/>
      <c r="P138" s="185">
        <f>O138*H138</f>
        <v>0</v>
      </c>
      <c r="Q138" s="185">
        <v>0</v>
      </c>
      <c r="R138" s="185">
        <f>Q138*H138</f>
        <v>0</v>
      </c>
      <c r="S138" s="185">
        <v>0</v>
      </c>
      <c r="T138" s="186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7" t="s">
        <v>296</v>
      </c>
      <c r="AT138" s="187" t="s">
        <v>147</v>
      </c>
      <c r="AU138" s="187" t="s">
        <v>87</v>
      </c>
      <c r="AY138" s="20" t="s">
        <v>144</v>
      </c>
      <c r="BE138" s="188">
        <f>IF(N138="základní",J138,0)</f>
        <v>0</v>
      </c>
      <c r="BF138" s="188">
        <f>IF(N138="snížená",J138,0)</f>
        <v>0</v>
      </c>
      <c r="BG138" s="188">
        <f>IF(N138="zákl. přenesená",J138,0)</f>
        <v>0</v>
      </c>
      <c r="BH138" s="188">
        <f>IF(N138="sníž. přenesená",J138,0)</f>
        <v>0</v>
      </c>
      <c r="BI138" s="188">
        <f>IF(N138="nulová",J138,0)</f>
        <v>0</v>
      </c>
      <c r="BJ138" s="20" t="s">
        <v>85</v>
      </c>
      <c r="BK138" s="188">
        <f>ROUND(I138*H138,2)</f>
        <v>0</v>
      </c>
      <c r="BL138" s="20" t="s">
        <v>296</v>
      </c>
      <c r="BM138" s="187" t="s">
        <v>1354</v>
      </c>
    </row>
    <row r="139" spans="1:65" s="13" customFormat="1">
      <c r="B139" s="194"/>
      <c r="C139" s="195"/>
      <c r="D139" s="196" t="s">
        <v>156</v>
      </c>
      <c r="E139" s="197" t="s">
        <v>19</v>
      </c>
      <c r="F139" s="198" t="s">
        <v>257</v>
      </c>
      <c r="G139" s="195"/>
      <c r="H139" s="199">
        <v>14</v>
      </c>
      <c r="I139" s="200"/>
      <c r="J139" s="195"/>
      <c r="K139" s="195"/>
      <c r="L139" s="201"/>
      <c r="M139" s="202"/>
      <c r="N139" s="203"/>
      <c r="O139" s="203"/>
      <c r="P139" s="203"/>
      <c r="Q139" s="203"/>
      <c r="R139" s="203"/>
      <c r="S139" s="203"/>
      <c r="T139" s="204"/>
      <c r="AT139" s="205" t="s">
        <v>156</v>
      </c>
      <c r="AU139" s="205" t="s">
        <v>87</v>
      </c>
      <c r="AV139" s="13" t="s">
        <v>87</v>
      </c>
      <c r="AW139" s="13" t="s">
        <v>37</v>
      </c>
      <c r="AX139" s="13" t="s">
        <v>77</v>
      </c>
      <c r="AY139" s="205" t="s">
        <v>144</v>
      </c>
    </row>
    <row r="140" spans="1:65" s="14" customFormat="1">
      <c r="B140" s="206"/>
      <c r="C140" s="207"/>
      <c r="D140" s="196" t="s">
        <v>156</v>
      </c>
      <c r="E140" s="208" t="s">
        <v>19</v>
      </c>
      <c r="F140" s="209" t="s">
        <v>158</v>
      </c>
      <c r="G140" s="207"/>
      <c r="H140" s="210">
        <v>14</v>
      </c>
      <c r="I140" s="211"/>
      <c r="J140" s="207"/>
      <c r="K140" s="207"/>
      <c r="L140" s="212"/>
      <c r="M140" s="213"/>
      <c r="N140" s="214"/>
      <c r="O140" s="214"/>
      <c r="P140" s="214"/>
      <c r="Q140" s="214"/>
      <c r="R140" s="214"/>
      <c r="S140" s="214"/>
      <c r="T140" s="215"/>
      <c r="AT140" s="216" t="s">
        <v>156</v>
      </c>
      <c r="AU140" s="216" t="s">
        <v>87</v>
      </c>
      <c r="AV140" s="14" t="s">
        <v>152</v>
      </c>
      <c r="AW140" s="14" t="s">
        <v>37</v>
      </c>
      <c r="AX140" s="14" t="s">
        <v>85</v>
      </c>
      <c r="AY140" s="216" t="s">
        <v>144</v>
      </c>
    </row>
    <row r="141" spans="1:65" s="2" customFormat="1" ht="49.15" customHeight="1">
      <c r="A141" s="37"/>
      <c r="B141" s="38"/>
      <c r="C141" s="176" t="s">
        <v>340</v>
      </c>
      <c r="D141" s="176" t="s">
        <v>147</v>
      </c>
      <c r="E141" s="177" t="s">
        <v>932</v>
      </c>
      <c r="F141" s="178" t="s">
        <v>933</v>
      </c>
      <c r="G141" s="179" t="s">
        <v>934</v>
      </c>
      <c r="H141" s="252"/>
      <c r="I141" s="181"/>
      <c r="J141" s="182">
        <f>ROUND(I141*H141,2)</f>
        <v>0</v>
      </c>
      <c r="K141" s="178" t="s">
        <v>151</v>
      </c>
      <c r="L141" s="42"/>
      <c r="M141" s="183" t="s">
        <v>19</v>
      </c>
      <c r="N141" s="184" t="s">
        <v>48</v>
      </c>
      <c r="O141" s="67"/>
      <c r="P141" s="185">
        <f>O141*H141</f>
        <v>0</v>
      </c>
      <c r="Q141" s="185">
        <v>0</v>
      </c>
      <c r="R141" s="185">
        <f>Q141*H141</f>
        <v>0</v>
      </c>
      <c r="S141" s="185">
        <v>0</v>
      </c>
      <c r="T141" s="186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296</v>
      </c>
      <c r="AT141" s="187" t="s">
        <v>147</v>
      </c>
      <c r="AU141" s="187" t="s">
        <v>87</v>
      </c>
      <c r="AY141" s="20" t="s">
        <v>144</v>
      </c>
      <c r="BE141" s="188">
        <f>IF(N141="základní",J141,0)</f>
        <v>0</v>
      </c>
      <c r="BF141" s="188">
        <f>IF(N141="snížená",J141,0)</f>
        <v>0</v>
      </c>
      <c r="BG141" s="188">
        <f>IF(N141="zákl. přenesená",J141,0)</f>
        <v>0</v>
      </c>
      <c r="BH141" s="188">
        <f>IF(N141="sníž. přenesená",J141,0)</f>
        <v>0</v>
      </c>
      <c r="BI141" s="188">
        <f>IF(N141="nulová",J141,0)</f>
        <v>0</v>
      </c>
      <c r="BJ141" s="20" t="s">
        <v>85</v>
      </c>
      <c r="BK141" s="188">
        <f>ROUND(I141*H141,2)</f>
        <v>0</v>
      </c>
      <c r="BL141" s="20" t="s">
        <v>296</v>
      </c>
      <c r="BM141" s="187" t="s">
        <v>1355</v>
      </c>
    </row>
    <row r="142" spans="1:65" s="2" customFormat="1">
      <c r="A142" s="37"/>
      <c r="B142" s="38"/>
      <c r="C142" s="39"/>
      <c r="D142" s="189" t="s">
        <v>154</v>
      </c>
      <c r="E142" s="39"/>
      <c r="F142" s="190" t="s">
        <v>936</v>
      </c>
      <c r="G142" s="39"/>
      <c r="H142" s="39"/>
      <c r="I142" s="191"/>
      <c r="J142" s="39"/>
      <c r="K142" s="39"/>
      <c r="L142" s="42"/>
      <c r="M142" s="253"/>
      <c r="N142" s="254"/>
      <c r="O142" s="255"/>
      <c r="P142" s="255"/>
      <c r="Q142" s="255"/>
      <c r="R142" s="255"/>
      <c r="S142" s="255"/>
      <c r="T142" s="256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20" t="s">
        <v>154</v>
      </c>
      <c r="AU142" s="20" t="s">
        <v>87</v>
      </c>
    </row>
    <row r="143" spans="1:65" s="2" customFormat="1" ht="6.95" customHeight="1">
      <c r="A143" s="37"/>
      <c r="B143" s="50"/>
      <c r="C143" s="51"/>
      <c r="D143" s="51"/>
      <c r="E143" s="51"/>
      <c r="F143" s="51"/>
      <c r="G143" s="51"/>
      <c r="H143" s="51"/>
      <c r="I143" s="51"/>
      <c r="J143" s="51"/>
      <c r="K143" s="51"/>
      <c r="L143" s="42"/>
      <c r="M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</row>
  </sheetData>
  <sheetProtection algorithmName="SHA-512" hashValue="wEo7aBgGrFeD9V3DcKmsyg49xmgbjGtmJ9UDnP7rQNUNod+J4m1XV75FLjO8EOpqsNgY8/uYyvxi5KNd9d+Iig==" saltValue="+i293V+diHmrQa/hOSDOPryQjcN002Hqzf+nTXRvB/CfwvtyQcZTuqalylNOwztktWeRa6eKuq01qgjAM9hd4Q==" spinCount="100000" sheet="1" objects="1" scenarios="1" formatColumns="0" formatRows="0" autoFilter="0"/>
  <autoFilter ref="C80:K142" xr:uid="{00000000-0009-0000-0000-000003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142" r:id="rId1" xr:uid="{00000000-0004-0000-03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53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AT2" s="20" t="s">
        <v>96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91" t="str">
        <f>'Rekapitulace stavby'!K6</f>
        <v>Změna užívání části přízemí objektu koleje blok E</v>
      </c>
      <c r="F7" s="392"/>
      <c r="G7" s="392"/>
      <c r="H7" s="392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3" t="s">
        <v>1356</v>
      </c>
      <c r="F9" s="394"/>
      <c r="G9" s="394"/>
      <c r="H9" s="394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26. 2. 2025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5" t="str">
        <f>'Rekapitulace stavby'!E14</f>
        <v>Vyplň údaj</v>
      </c>
      <c r="F18" s="396"/>
      <c r="G18" s="396"/>
      <c r="H18" s="396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7" t="s">
        <v>19</v>
      </c>
      <c r="F27" s="397"/>
      <c r="G27" s="397"/>
      <c r="H27" s="39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ROUND(J82,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ROUND((SUM(BE82:BE152)),  2)</f>
        <v>0</v>
      </c>
      <c r="G33" s="37"/>
      <c r="H33" s="37"/>
      <c r="I33" s="121">
        <v>0.21</v>
      </c>
      <c r="J33" s="120">
        <f>ROUND(((SUM(BE82:BE152))*I33),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ROUND((SUM(BF82:BF152)),  2)</f>
        <v>0</v>
      </c>
      <c r="G34" s="37"/>
      <c r="H34" s="37"/>
      <c r="I34" s="121">
        <v>0.12</v>
      </c>
      <c r="J34" s="120">
        <f>ROUND(((SUM(BF82:BF152))*I34),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ROUND((SUM(BG82:BG152)),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ROUND((SUM(BH82:BH152)),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ROUND((SUM(BI82:BI152)),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9" t="str">
        <f>E7</f>
        <v>Změna užívání části přízemí objektu koleje blok E</v>
      </c>
      <c r="F48" s="390"/>
      <c r="G48" s="390"/>
      <c r="H48" s="390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77" t="str">
        <f>E9</f>
        <v>04 - Zdravotechnika</v>
      </c>
      <c r="F50" s="388"/>
      <c r="G50" s="388"/>
      <c r="H50" s="388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Jeseniova 355/212, 130 00 Praha 3</v>
      </c>
      <c r="G52" s="39"/>
      <c r="H52" s="39"/>
      <c r="I52" s="32" t="s">
        <v>23</v>
      </c>
      <c r="J52" s="62" t="str">
        <f>IF(J12="","",J12)</f>
        <v>26. 2. 2025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J82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1357</v>
      </c>
      <c r="E60" s="140"/>
      <c r="F60" s="140"/>
      <c r="G60" s="140"/>
      <c r="H60" s="140"/>
      <c r="I60" s="140"/>
      <c r="J60" s="141">
        <f>J83</f>
        <v>0</v>
      </c>
      <c r="K60" s="138"/>
      <c r="L60" s="142"/>
    </row>
    <row r="61" spans="1:47" s="9" customFormat="1" ht="24.95" customHeight="1">
      <c r="B61" s="137"/>
      <c r="C61" s="138"/>
      <c r="D61" s="139" t="s">
        <v>1358</v>
      </c>
      <c r="E61" s="140"/>
      <c r="F61" s="140"/>
      <c r="G61" s="140"/>
      <c r="H61" s="140"/>
      <c r="I61" s="140"/>
      <c r="J61" s="141">
        <f>J102</f>
        <v>0</v>
      </c>
      <c r="K61" s="138"/>
      <c r="L61" s="142"/>
    </row>
    <row r="62" spans="1:47" s="9" customFormat="1" ht="24.95" customHeight="1">
      <c r="B62" s="137"/>
      <c r="C62" s="138"/>
      <c r="D62" s="139" t="s">
        <v>1359</v>
      </c>
      <c r="E62" s="140"/>
      <c r="F62" s="140"/>
      <c r="G62" s="140"/>
      <c r="H62" s="140"/>
      <c r="I62" s="140"/>
      <c r="J62" s="141">
        <f>J123</f>
        <v>0</v>
      </c>
      <c r="K62" s="138"/>
      <c r="L62" s="142"/>
    </row>
    <row r="63" spans="1:47" s="2" customFormat="1" ht="21.75" customHeight="1">
      <c r="A63" s="37"/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109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4" spans="1:47" s="2" customFormat="1" ht="6.95" customHeight="1">
      <c r="A64" s="37"/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109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8" spans="1:31" s="2" customFormat="1" ht="6.95" customHeight="1">
      <c r="A68" s="37"/>
      <c r="B68" s="52"/>
      <c r="C68" s="53"/>
      <c r="D68" s="53"/>
      <c r="E68" s="53"/>
      <c r="F68" s="53"/>
      <c r="G68" s="53"/>
      <c r="H68" s="53"/>
      <c r="I68" s="53"/>
      <c r="J68" s="53"/>
      <c r="K68" s="53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24.95" customHeight="1">
      <c r="A69" s="37"/>
      <c r="B69" s="38"/>
      <c r="C69" s="26" t="s">
        <v>129</v>
      </c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6.95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12" customHeight="1">
      <c r="A71" s="37"/>
      <c r="B71" s="38"/>
      <c r="C71" s="32" t="s">
        <v>16</v>
      </c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6.5" customHeight="1">
      <c r="A72" s="37"/>
      <c r="B72" s="38"/>
      <c r="C72" s="39"/>
      <c r="D72" s="39"/>
      <c r="E72" s="389" t="str">
        <f>E7</f>
        <v>Změna užívání části přízemí objektu koleje blok E</v>
      </c>
      <c r="F72" s="390"/>
      <c r="G72" s="390"/>
      <c r="H72" s="390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2" customHeight="1">
      <c r="A73" s="37"/>
      <c r="B73" s="38"/>
      <c r="C73" s="32" t="s">
        <v>107</v>
      </c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6.5" customHeight="1">
      <c r="A74" s="37"/>
      <c r="B74" s="38"/>
      <c r="C74" s="39"/>
      <c r="D74" s="39"/>
      <c r="E74" s="377" t="str">
        <f>E9</f>
        <v>04 - Zdravotechnika</v>
      </c>
      <c r="F74" s="388"/>
      <c r="G74" s="388"/>
      <c r="H74" s="388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21</v>
      </c>
      <c r="D76" s="39"/>
      <c r="E76" s="39"/>
      <c r="F76" s="30" t="str">
        <f>F12</f>
        <v>Jeseniova 355/212, 130 00 Praha 3</v>
      </c>
      <c r="G76" s="39"/>
      <c r="H76" s="39"/>
      <c r="I76" s="32" t="s">
        <v>23</v>
      </c>
      <c r="J76" s="62" t="str">
        <f>IF(J12="","",J12)</f>
        <v>26. 2. 2025</v>
      </c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25.7" customHeight="1">
      <c r="A78" s="37"/>
      <c r="B78" s="38"/>
      <c r="C78" s="32" t="s">
        <v>25</v>
      </c>
      <c r="D78" s="39"/>
      <c r="E78" s="39"/>
      <c r="F78" s="30" t="str">
        <f>E15</f>
        <v>Vysoká škola ekonomická v Praze</v>
      </c>
      <c r="G78" s="39"/>
      <c r="H78" s="39"/>
      <c r="I78" s="32" t="s">
        <v>33</v>
      </c>
      <c r="J78" s="35" t="str">
        <f>E21</f>
        <v>DROBNÝ ARCHITECTS, s.r.o.</v>
      </c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5.2" customHeight="1">
      <c r="A79" s="37"/>
      <c r="B79" s="38"/>
      <c r="C79" s="32" t="s">
        <v>31</v>
      </c>
      <c r="D79" s="39"/>
      <c r="E79" s="39"/>
      <c r="F79" s="30" t="str">
        <f>IF(E18="","",E18)</f>
        <v>Vyplň údaj</v>
      </c>
      <c r="G79" s="39"/>
      <c r="H79" s="39"/>
      <c r="I79" s="32" t="s">
        <v>38</v>
      </c>
      <c r="J79" s="35" t="str">
        <f>E24</f>
        <v>Ing. Jaroslav Stolička</v>
      </c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0.3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11" customFormat="1" ht="29.25" customHeight="1">
      <c r="A81" s="149"/>
      <c r="B81" s="150"/>
      <c r="C81" s="151" t="s">
        <v>130</v>
      </c>
      <c r="D81" s="152" t="s">
        <v>62</v>
      </c>
      <c r="E81" s="152" t="s">
        <v>58</v>
      </c>
      <c r="F81" s="152" t="s">
        <v>59</v>
      </c>
      <c r="G81" s="152" t="s">
        <v>131</v>
      </c>
      <c r="H81" s="152" t="s">
        <v>132</v>
      </c>
      <c r="I81" s="152" t="s">
        <v>133</v>
      </c>
      <c r="J81" s="152" t="s">
        <v>111</v>
      </c>
      <c r="K81" s="153" t="s">
        <v>134</v>
      </c>
      <c r="L81" s="154"/>
      <c r="M81" s="71" t="s">
        <v>19</v>
      </c>
      <c r="N81" s="72" t="s">
        <v>47</v>
      </c>
      <c r="O81" s="72" t="s">
        <v>135</v>
      </c>
      <c r="P81" s="72" t="s">
        <v>136</v>
      </c>
      <c r="Q81" s="72" t="s">
        <v>137</v>
      </c>
      <c r="R81" s="72" t="s">
        <v>138</v>
      </c>
      <c r="S81" s="72" t="s">
        <v>139</v>
      </c>
      <c r="T81" s="73" t="s">
        <v>140</v>
      </c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</row>
    <row r="82" spans="1:65" s="2" customFormat="1" ht="22.9" customHeight="1">
      <c r="A82" s="37"/>
      <c r="B82" s="38"/>
      <c r="C82" s="78" t="s">
        <v>141</v>
      </c>
      <c r="D82" s="39"/>
      <c r="E82" s="39"/>
      <c r="F82" s="39"/>
      <c r="G82" s="39"/>
      <c r="H82" s="39"/>
      <c r="I82" s="39"/>
      <c r="J82" s="155">
        <f>BK82</f>
        <v>0</v>
      </c>
      <c r="K82" s="39"/>
      <c r="L82" s="42"/>
      <c r="M82" s="74"/>
      <c r="N82" s="156"/>
      <c r="O82" s="75"/>
      <c r="P82" s="157">
        <f>P83+P102+P123</f>
        <v>0</v>
      </c>
      <c r="Q82" s="75"/>
      <c r="R82" s="157">
        <f>R83+R102+R123</f>
        <v>0</v>
      </c>
      <c r="S82" s="75"/>
      <c r="T82" s="158">
        <f>T83+T102+T123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T82" s="20" t="s">
        <v>76</v>
      </c>
      <c r="AU82" s="20" t="s">
        <v>112</v>
      </c>
      <c r="BK82" s="159">
        <f>BK83+BK102+BK123</f>
        <v>0</v>
      </c>
    </row>
    <row r="83" spans="1:65" s="12" customFormat="1" ht="25.9" customHeight="1">
      <c r="B83" s="160"/>
      <c r="C83" s="161"/>
      <c r="D83" s="162" t="s">
        <v>76</v>
      </c>
      <c r="E83" s="163" t="s">
        <v>1360</v>
      </c>
      <c r="F83" s="163" t="s">
        <v>1361</v>
      </c>
      <c r="G83" s="161"/>
      <c r="H83" s="161"/>
      <c r="I83" s="164"/>
      <c r="J83" s="165">
        <f>BK83</f>
        <v>0</v>
      </c>
      <c r="K83" s="161"/>
      <c r="L83" s="166"/>
      <c r="M83" s="167"/>
      <c r="N83" s="168"/>
      <c r="O83" s="168"/>
      <c r="P83" s="169">
        <f>SUM(P84:P101)</f>
        <v>0</v>
      </c>
      <c r="Q83" s="168"/>
      <c r="R83" s="169">
        <f>SUM(R84:R101)</f>
        <v>0</v>
      </c>
      <c r="S83" s="168"/>
      <c r="T83" s="170">
        <f>SUM(T84:T101)</f>
        <v>0</v>
      </c>
      <c r="AR83" s="171" t="s">
        <v>85</v>
      </c>
      <c r="AT83" s="172" t="s">
        <v>76</v>
      </c>
      <c r="AU83" s="172" t="s">
        <v>77</v>
      </c>
      <c r="AY83" s="171" t="s">
        <v>144</v>
      </c>
      <c r="BK83" s="173">
        <f>SUM(BK84:BK101)</f>
        <v>0</v>
      </c>
    </row>
    <row r="84" spans="1:65" s="2" customFormat="1" ht="24.2" customHeight="1">
      <c r="A84" s="37"/>
      <c r="B84" s="38"/>
      <c r="C84" s="176" t="s">
        <v>85</v>
      </c>
      <c r="D84" s="176" t="s">
        <v>147</v>
      </c>
      <c r="E84" s="177" t="s">
        <v>1362</v>
      </c>
      <c r="F84" s="178" t="s">
        <v>1363</v>
      </c>
      <c r="G84" s="179" t="s">
        <v>252</v>
      </c>
      <c r="H84" s="180">
        <v>82</v>
      </c>
      <c r="I84" s="181"/>
      <c r="J84" s="182">
        <f t="shared" ref="J84:J101" si="0">ROUND(I84*H84,2)</f>
        <v>0</v>
      </c>
      <c r="K84" s="178" t="s">
        <v>19</v>
      </c>
      <c r="L84" s="42"/>
      <c r="M84" s="183" t="s">
        <v>19</v>
      </c>
      <c r="N84" s="184" t="s">
        <v>48</v>
      </c>
      <c r="O84" s="67"/>
      <c r="P84" s="185">
        <f t="shared" ref="P84:P101" si="1">O84*H84</f>
        <v>0</v>
      </c>
      <c r="Q84" s="185">
        <v>0</v>
      </c>
      <c r="R84" s="185">
        <f t="shared" ref="R84:R101" si="2">Q84*H84</f>
        <v>0</v>
      </c>
      <c r="S84" s="185">
        <v>0</v>
      </c>
      <c r="T84" s="186">
        <f t="shared" ref="T84:T101" si="3"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187" t="s">
        <v>152</v>
      </c>
      <c r="AT84" s="187" t="s">
        <v>147</v>
      </c>
      <c r="AU84" s="187" t="s">
        <v>85</v>
      </c>
      <c r="AY84" s="20" t="s">
        <v>144</v>
      </c>
      <c r="BE84" s="188">
        <f t="shared" ref="BE84:BE101" si="4">IF(N84="základní",J84,0)</f>
        <v>0</v>
      </c>
      <c r="BF84" s="188">
        <f t="shared" ref="BF84:BF101" si="5">IF(N84="snížená",J84,0)</f>
        <v>0</v>
      </c>
      <c r="BG84" s="188">
        <f t="shared" ref="BG84:BG101" si="6">IF(N84="zákl. přenesená",J84,0)</f>
        <v>0</v>
      </c>
      <c r="BH84" s="188">
        <f t="shared" ref="BH84:BH101" si="7">IF(N84="sníž. přenesená",J84,0)</f>
        <v>0</v>
      </c>
      <c r="BI84" s="188">
        <f t="shared" ref="BI84:BI101" si="8">IF(N84="nulová",J84,0)</f>
        <v>0</v>
      </c>
      <c r="BJ84" s="20" t="s">
        <v>85</v>
      </c>
      <c r="BK84" s="188">
        <f t="shared" ref="BK84:BK101" si="9">ROUND(I84*H84,2)</f>
        <v>0</v>
      </c>
      <c r="BL84" s="20" t="s">
        <v>152</v>
      </c>
      <c r="BM84" s="187" t="s">
        <v>87</v>
      </c>
    </row>
    <row r="85" spans="1:65" s="2" customFormat="1" ht="24.2" customHeight="1">
      <c r="A85" s="37"/>
      <c r="B85" s="38"/>
      <c r="C85" s="176" t="s">
        <v>87</v>
      </c>
      <c r="D85" s="176" t="s">
        <v>147</v>
      </c>
      <c r="E85" s="177" t="s">
        <v>1364</v>
      </c>
      <c r="F85" s="178" t="s">
        <v>1365</v>
      </c>
      <c r="G85" s="179" t="s">
        <v>252</v>
      </c>
      <c r="H85" s="180">
        <v>13</v>
      </c>
      <c r="I85" s="181"/>
      <c r="J85" s="182">
        <f t="shared" si="0"/>
        <v>0</v>
      </c>
      <c r="K85" s="178" t="s">
        <v>19</v>
      </c>
      <c r="L85" s="42"/>
      <c r="M85" s="183" t="s">
        <v>19</v>
      </c>
      <c r="N85" s="184" t="s">
        <v>48</v>
      </c>
      <c r="O85" s="67"/>
      <c r="P85" s="185">
        <f t="shared" si="1"/>
        <v>0</v>
      </c>
      <c r="Q85" s="185">
        <v>0</v>
      </c>
      <c r="R85" s="185">
        <f t="shared" si="2"/>
        <v>0</v>
      </c>
      <c r="S85" s="185">
        <v>0</v>
      </c>
      <c r="T85" s="186">
        <f t="shared" si="3"/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187" t="s">
        <v>152</v>
      </c>
      <c r="AT85" s="187" t="s">
        <v>147</v>
      </c>
      <c r="AU85" s="187" t="s">
        <v>85</v>
      </c>
      <c r="AY85" s="20" t="s">
        <v>144</v>
      </c>
      <c r="BE85" s="188">
        <f t="shared" si="4"/>
        <v>0</v>
      </c>
      <c r="BF85" s="188">
        <f t="shared" si="5"/>
        <v>0</v>
      </c>
      <c r="BG85" s="188">
        <f t="shared" si="6"/>
        <v>0</v>
      </c>
      <c r="BH85" s="188">
        <f t="shared" si="7"/>
        <v>0</v>
      </c>
      <c r="BI85" s="188">
        <f t="shared" si="8"/>
        <v>0</v>
      </c>
      <c r="BJ85" s="20" t="s">
        <v>85</v>
      </c>
      <c r="BK85" s="188">
        <f t="shared" si="9"/>
        <v>0</v>
      </c>
      <c r="BL85" s="20" t="s">
        <v>152</v>
      </c>
      <c r="BM85" s="187" t="s">
        <v>152</v>
      </c>
    </row>
    <row r="86" spans="1:65" s="2" customFormat="1" ht="24.2" customHeight="1">
      <c r="A86" s="37"/>
      <c r="B86" s="38"/>
      <c r="C86" s="176" t="s">
        <v>145</v>
      </c>
      <c r="D86" s="176" t="s">
        <v>147</v>
      </c>
      <c r="E86" s="177" t="s">
        <v>1366</v>
      </c>
      <c r="F86" s="178" t="s">
        <v>1367</v>
      </c>
      <c r="G86" s="179" t="s">
        <v>252</v>
      </c>
      <c r="H86" s="180">
        <v>38</v>
      </c>
      <c r="I86" s="181"/>
      <c r="J86" s="182">
        <f t="shared" si="0"/>
        <v>0</v>
      </c>
      <c r="K86" s="178" t="s">
        <v>19</v>
      </c>
      <c r="L86" s="42"/>
      <c r="M86" s="183" t="s">
        <v>19</v>
      </c>
      <c r="N86" s="184" t="s">
        <v>48</v>
      </c>
      <c r="O86" s="67"/>
      <c r="P86" s="185">
        <f t="shared" si="1"/>
        <v>0</v>
      </c>
      <c r="Q86" s="185">
        <v>0</v>
      </c>
      <c r="R86" s="185">
        <f t="shared" si="2"/>
        <v>0</v>
      </c>
      <c r="S86" s="185">
        <v>0</v>
      </c>
      <c r="T86" s="186">
        <f t="shared" si="3"/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152</v>
      </c>
      <c r="AT86" s="187" t="s">
        <v>147</v>
      </c>
      <c r="AU86" s="187" t="s">
        <v>85</v>
      </c>
      <c r="AY86" s="20" t="s">
        <v>144</v>
      </c>
      <c r="BE86" s="188">
        <f t="shared" si="4"/>
        <v>0</v>
      </c>
      <c r="BF86" s="188">
        <f t="shared" si="5"/>
        <v>0</v>
      </c>
      <c r="BG86" s="188">
        <f t="shared" si="6"/>
        <v>0</v>
      </c>
      <c r="BH86" s="188">
        <f t="shared" si="7"/>
        <v>0</v>
      </c>
      <c r="BI86" s="188">
        <f t="shared" si="8"/>
        <v>0</v>
      </c>
      <c r="BJ86" s="20" t="s">
        <v>85</v>
      </c>
      <c r="BK86" s="188">
        <f t="shared" si="9"/>
        <v>0</v>
      </c>
      <c r="BL86" s="20" t="s">
        <v>152</v>
      </c>
      <c r="BM86" s="187" t="s">
        <v>187</v>
      </c>
    </row>
    <row r="87" spans="1:65" s="2" customFormat="1" ht="24.2" customHeight="1">
      <c r="A87" s="37"/>
      <c r="B87" s="38"/>
      <c r="C87" s="176" t="s">
        <v>152</v>
      </c>
      <c r="D87" s="176" t="s">
        <v>147</v>
      </c>
      <c r="E87" s="177" t="s">
        <v>1368</v>
      </c>
      <c r="F87" s="178" t="s">
        <v>1369</v>
      </c>
      <c r="G87" s="179" t="s">
        <v>1370</v>
      </c>
      <c r="H87" s="180">
        <v>20</v>
      </c>
      <c r="I87" s="181"/>
      <c r="J87" s="182">
        <f t="shared" si="0"/>
        <v>0</v>
      </c>
      <c r="K87" s="178" t="s">
        <v>19</v>
      </c>
      <c r="L87" s="42"/>
      <c r="M87" s="183" t="s">
        <v>19</v>
      </c>
      <c r="N87" s="184" t="s">
        <v>48</v>
      </c>
      <c r="O87" s="67"/>
      <c r="P87" s="185">
        <f t="shared" si="1"/>
        <v>0</v>
      </c>
      <c r="Q87" s="185">
        <v>0</v>
      </c>
      <c r="R87" s="185">
        <f t="shared" si="2"/>
        <v>0</v>
      </c>
      <c r="S87" s="185">
        <v>0</v>
      </c>
      <c r="T87" s="186">
        <f t="shared" si="3"/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152</v>
      </c>
      <c r="AT87" s="187" t="s">
        <v>147</v>
      </c>
      <c r="AU87" s="187" t="s">
        <v>85</v>
      </c>
      <c r="AY87" s="20" t="s">
        <v>144</v>
      </c>
      <c r="BE87" s="188">
        <f t="shared" si="4"/>
        <v>0</v>
      </c>
      <c r="BF87" s="188">
        <f t="shared" si="5"/>
        <v>0</v>
      </c>
      <c r="BG87" s="188">
        <f t="shared" si="6"/>
        <v>0</v>
      </c>
      <c r="BH87" s="188">
        <f t="shared" si="7"/>
        <v>0</v>
      </c>
      <c r="BI87" s="188">
        <f t="shared" si="8"/>
        <v>0</v>
      </c>
      <c r="BJ87" s="20" t="s">
        <v>85</v>
      </c>
      <c r="BK87" s="188">
        <f t="shared" si="9"/>
        <v>0</v>
      </c>
      <c r="BL87" s="20" t="s">
        <v>152</v>
      </c>
      <c r="BM87" s="187" t="s">
        <v>204</v>
      </c>
    </row>
    <row r="88" spans="1:65" s="2" customFormat="1" ht="16.5" customHeight="1">
      <c r="A88" s="37"/>
      <c r="B88" s="38"/>
      <c r="C88" s="176" t="s">
        <v>177</v>
      </c>
      <c r="D88" s="176" t="s">
        <v>147</v>
      </c>
      <c r="E88" s="177" t="s">
        <v>1371</v>
      </c>
      <c r="F88" s="178" t="s">
        <v>1372</v>
      </c>
      <c r="G88" s="179" t="s">
        <v>1370</v>
      </c>
      <c r="H88" s="180">
        <v>7</v>
      </c>
      <c r="I88" s="181"/>
      <c r="J88" s="182">
        <f t="shared" si="0"/>
        <v>0</v>
      </c>
      <c r="K88" s="178" t="s">
        <v>19</v>
      </c>
      <c r="L88" s="42"/>
      <c r="M88" s="183" t="s">
        <v>19</v>
      </c>
      <c r="N88" s="184" t="s">
        <v>48</v>
      </c>
      <c r="O88" s="67"/>
      <c r="P88" s="185">
        <f t="shared" si="1"/>
        <v>0</v>
      </c>
      <c r="Q88" s="185">
        <v>0</v>
      </c>
      <c r="R88" s="185">
        <f t="shared" si="2"/>
        <v>0</v>
      </c>
      <c r="S88" s="185">
        <v>0</v>
      </c>
      <c r="T88" s="186">
        <f t="shared" si="3"/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7" t="s">
        <v>152</v>
      </c>
      <c r="AT88" s="187" t="s">
        <v>147</v>
      </c>
      <c r="AU88" s="187" t="s">
        <v>85</v>
      </c>
      <c r="AY88" s="20" t="s">
        <v>144</v>
      </c>
      <c r="BE88" s="188">
        <f t="shared" si="4"/>
        <v>0</v>
      </c>
      <c r="BF88" s="188">
        <f t="shared" si="5"/>
        <v>0</v>
      </c>
      <c r="BG88" s="188">
        <f t="shared" si="6"/>
        <v>0</v>
      </c>
      <c r="BH88" s="188">
        <f t="shared" si="7"/>
        <v>0</v>
      </c>
      <c r="BI88" s="188">
        <f t="shared" si="8"/>
        <v>0</v>
      </c>
      <c r="BJ88" s="20" t="s">
        <v>85</v>
      </c>
      <c r="BK88" s="188">
        <f t="shared" si="9"/>
        <v>0</v>
      </c>
      <c r="BL88" s="20" t="s">
        <v>152</v>
      </c>
      <c r="BM88" s="187" t="s">
        <v>221</v>
      </c>
    </row>
    <row r="89" spans="1:65" s="2" customFormat="1" ht="16.5" customHeight="1">
      <c r="A89" s="37"/>
      <c r="B89" s="38"/>
      <c r="C89" s="176" t="s">
        <v>187</v>
      </c>
      <c r="D89" s="176" t="s">
        <v>147</v>
      </c>
      <c r="E89" s="177" t="s">
        <v>1373</v>
      </c>
      <c r="F89" s="178" t="s">
        <v>1374</v>
      </c>
      <c r="G89" s="179" t="s">
        <v>1370</v>
      </c>
      <c r="H89" s="180">
        <v>27</v>
      </c>
      <c r="I89" s="181"/>
      <c r="J89" s="182">
        <f t="shared" si="0"/>
        <v>0</v>
      </c>
      <c r="K89" s="178" t="s">
        <v>19</v>
      </c>
      <c r="L89" s="42"/>
      <c r="M89" s="183" t="s">
        <v>19</v>
      </c>
      <c r="N89" s="184" t="s">
        <v>48</v>
      </c>
      <c r="O89" s="67"/>
      <c r="P89" s="185">
        <f t="shared" si="1"/>
        <v>0</v>
      </c>
      <c r="Q89" s="185">
        <v>0</v>
      </c>
      <c r="R89" s="185">
        <f t="shared" si="2"/>
        <v>0</v>
      </c>
      <c r="S89" s="185">
        <v>0</v>
      </c>
      <c r="T89" s="186">
        <f t="shared" si="3"/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152</v>
      </c>
      <c r="AT89" s="187" t="s">
        <v>147</v>
      </c>
      <c r="AU89" s="187" t="s">
        <v>85</v>
      </c>
      <c r="AY89" s="20" t="s">
        <v>144</v>
      </c>
      <c r="BE89" s="188">
        <f t="shared" si="4"/>
        <v>0</v>
      </c>
      <c r="BF89" s="188">
        <f t="shared" si="5"/>
        <v>0</v>
      </c>
      <c r="BG89" s="188">
        <f t="shared" si="6"/>
        <v>0</v>
      </c>
      <c r="BH89" s="188">
        <f t="shared" si="7"/>
        <v>0</v>
      </c>
      <c r="BI89" s="188">
        <f t="shared" si="8"/>
        <v>0</v>
      </c>
      <c r="BJ89" s="20" t="s">
        <v>85</v>
      </c>
      <c r="BK89" s="188">
        <f t="shared" si="9"/>
        <v>0</v>
      </c>
      <c r="BL89" s="20" t="s">
        <v>152</v>
      </c>
      <c r="BM89" s="187" t="s">
        <v>8</v>
      </c>
    </row>
    <row r="90" spans="1:65" s="2" customFormat="1" ht="24.2" customHeight="1">
      <c r="A90" s="37"/>
      <c r="B90" s="38"/>
      <c r="C90" s="176" t="s">
        <v>196</v>
      </c>
      <c r="D90" s="176" t="s">
        <v>147</v>
      </c>
      <c r="E90" s="177" t="s">
        <v>1375</v>
      </c>
      <c r="F90" s="178" t="s">
        <v>1376</v>
      </c>
      <c r="G90" s="179" t="s">
        <v>1370</v>
      </c>
      <c r="H90" s="180">
        <v>28</v>
      </c>
      <c r="I90" s="181"/>
      <c r="J90" s="182">
        <f t="shared" si="0"/>
        <v>0</v>
      </c>
      <c r="K90" s="178" t="s">
        <v>19</v>
      </c>
      <c r="L90" s="42"/>
      <c r="M90" s="183" t="s">
        <v>19</v>
      </c>
      <c r="N90" s="184" t="s">
        <v>48</v>
      </c>
      <c r="O90" s="67"/>
      <c r="P90" s="185">
        <f t="shared" si="1"/>
        <v>0</v>
      </c>
      <c r="Q90" s="185">
        <v>0</v>
      </c>
      <c r="R90" s="185">
        <f t="shared" si="2"/>
        <v>0</v>
      </c>
      <c r="S90" s="185">
        <v>0</v>
      </c>
      <c r="T90" s="186">
        <f t="shared" si="3"/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152</v>
      </c>
      <c r="AT90" s="187" t="s">
        <v>147</v>
      </c>
      <c r="AU90" s="187" t="s">
        <v>85</v>
      </c>
      <c r="AY90" s="20" t="s">
        <v>144</v>
      </c>
      <c r="BE90" s="188">
        <f t="shared" si="4"/>
        <v>0</v>
      </c>
      <c r="BF90" s="188">
        <f t="shared" si="5"/>
        <v>0</v>
      </c>
      <c r="BG90" s="188">
        <f t="shared" si="6"/>
        <v>0</v>
      </c>
      <c r="BH90" s="188">
        <f t="shared" si="7"/>
        <v>0</v>
      </c>
      <c r="BI90" s="188">
        <f t="shared" si="8"/>
        <v>0</v>
      </c>
      <c r="BJ90" s="20" t="s">
        <v>85</v>
      </c>
      <c r="BK90" s="188">
        <f t="shared" si="9"/>
        <v>0</v>
      </c>
      <c r="BL90" s="20" t="s">
        <v>152</v>
      </c>
      <c r="BM90" s="187" t="s">
        <v>257</v>
      </c>
    </row>
    <row r="91" spans="1:65" s="2" customFormat="1" ht="21.75" customHeight="1">
      <c r="A91" s="37"/>
      <c r="B91" s="38"/>
      <c r="C91" s="176" t="s">
        <v>204</v>
      </c>
      <c r="D91" s="176" t="s">
        <v>147</v>
      </c>
      <c r="E91" s="177" t="s">
        <v>1377</v>
      </c>
      <c r="F91" s="178" t="s">
        <v>1378</v>
      </c>
      <c r="G91" s="179" t="s">
        <v>1370</v>
      </c>
      <c r="H91" s="180">
        <v>14</v>
      </c>
      <c r="I91" s="181"/>
      <c r="J91" s="182">
        <f t="shared" si="0"/>
        <v>0</v>
      </c>
      <c r="K91" s="178" t="s">
        <v>19</v>
      </c>
      <c r="L91" s="42"/>
      <c r="M91" s="183" t="s">
        <v>19</v>
      </c>
      <c r="N91" s="184" t="s">
        <v>48</v>
      </c>
      <c r="O91" s="67"/>
      <c r="P91" s="185">
        <f t="shared" si="1"/>
        <v>0</v>
      </c>
      <c r="Q91" s="185">
        <v>0</v>
      </c>
      <c r="R91" s="185">
        <f t="shared" si="2"/>
        <v>0</v>
      </c>
      <c r="S91" s="185">
        <v>0</v>
      </c>
      <c r="T91" s="186">
        <f t="shared" si="3"/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152</v>
      </c>
      <c r="AT91" s="187" t="s">
        <v>147</v>
      </c>
      <c r="AU91" s="187" t="s">
        <v>85</v>
      </c>
      <c r="AY91" s="20" t="s">
        <v>144</v>
      </c>
      <c r="BE91" s="188">
        <f t="shared" si="4"/>
        <v>0</v>
      </c>
      <c r="BF91" s="188">
        <f t="shared" si="5"/>
        <v>0</v>
      </c>
      <c r="BG91" s="188">
        <f t="shared" si="6"/>
        <v>0</v>
      </c>
      <c r="BH91" s="188">
        <f t="shared" si="7"/>
        <v>0</v>
      </c>
      <c r="BI91" s="188">
        <f t="shared" si="8"/>
        <v>0</v>
      </c>
      <c r="BJ91" s="20" t="s">
        <v>85</v>
      </c>
      <c r="BK91" s="188">
        <f t="shared" si="9"/>
        <v>0</v>
      </c>
      <c r="BL91" s="20" t="s">
        <v>152</v>
      </c>
      <c r="BM91" s="187" t="s">
        <v>296</v>
      </c>
    </row>
    <row r="92" spans="1:65" s="2" customFormat="1" ht="16.5" customHeight="1">
      <c r="A92" s="37"/>
      <c r="B92" s="38"/>
      <c r="C92" s="176" t="s">
        <v>183</v>
      </c>
      <c r="D92" s="176" t="s">
        <v>147</v>
      </c>
      <c r="E92" s="177" t="s">
        <v>1379</v>
      </c>
      <c r="F92" s="178" t="s">
        <v>1380</v>
      </c>
      <c r="G92" s="179" t="s">
        <v>1370</v>
      </c>
      <c r="H92" s="180">
        <v>14</v>
      </c>
      <c r="I92" s="181"/>
      <c r="J92" s="182">
        <f t="shared" si="0"/>
        <v>0</v>
      </c>
      <c r="K92" s="178" t="s">
        <v>19</v>
      </c>
      <c r="L92" s="42"/>
      <c r="M92" s="183" t="s">
        <v>19</v>
      </c>
      <c r="N92" s="184" t="s">
        <v>48</v>
      </c>
      <c r="O92" s="67"/>
      <c r="P92" s="185">
        <f t="shared" si="1"/>
        <v>0</v>
      </c>
      <c r="Q92" s="185">
        <v>0</v>
      </c>
      <c r="R92" s="185">
        <f t="shared" si="2"/>
        <v>0</v>
      </c>
      <c r="S92" s="185">
        <v>0</v>
      </c>
      <c r="T92" s="186">
        <f t="shared" si="3"/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152</v>
      </c>
      <c r="AT92" s="187" t="s">
        <v>147</v>
      </c>
      <c r="AU92" s="187" t="s">
        <v>85</v>
      </c>
      <c r="AY92" s="20" t="s">
        <v>144</v>
      </c>
      <c r="BE92" s="188">
        <f t="shared" si="4"/>
        <v>0</v>
      </c>
      <c r="BF92" s="188">
        <f t="shared" si="5"/>
        <v>0</v>
      </c>
      <c r="BG92" s="188">
        <f t="shared" si="6"/>
        <v>0</v>
      </c>
      <c r="BH92" s="188">
        <f t="shared" si="7"/>
        <v>0</v>
      </c>
      <c r="BI92" s="188">
        <f t="shared" si="8"/>
        <v>0</v>
      </c>
      <c r="BJ92" s="20" t="s">
        <v>85</v>
      </c>
      <c r="BK92" s="188">
        <f t="shared" si="9"/>
        <v>0</v>
      </c>
      <c r="BL92" s="20" t="s">
        <v>152</v>
      </c>
      <c r="BM92" s="187" t="s">
        <v>330</v>
      </c>
    </row>
    <row r="93" spans="1:65" s="2" customFormat="1" ht="16.5" customHeight="1">
      <c r="A93" s="37"/>
      <c r="B93" s="38"/>
      <c r="C93" s="176" t="s">
        <v>221</v>
      </c>
      <c r="D93" s="176" t="s">
        <v>147</v>
      </c>
      <c r="E93" s="177" t="s">
        <v>1381</v>
      </c>
      <c r="F93" s="178" t="s">
        <v>1382</v>
      </c>
      <c r="G93" s="179" t="s">
        <v>252</v>
      </c>
      <c r="H93" s="180">
        <v>16</v>
      </c>
      <c r="I93" s="181"/>
      <c r="J93" s="182">
        <f t="shared" si="0"/>
        <v>0</v>
      </c>
      <c r="K93" s="178" t="s">
        <v>19</v>
      </c>
      <c r="L93" s="42"/>
      <c r="M93" s="183" t="s">
        <v>19</v>
      </c>
      <c r="N93" s="184" t="s">
        <v>48</v>
      </c>
      <c r="O93" s="67"/>
      <c r="P93" s="185">
        <f t="shared" si="1"/>
        <v>0</v>
      </c>
      <c r="Q93" s="185">
        <v>0</v>
      </c>
      <c r="R93" s="185">
        <f t="shared" si="2"/>
        <v>0</v>
      </c>
      <c r="S93" s="185">
        <v>0</v>
      </c>
      <c r="T93" s="186">
        <f t="shared" si="3"/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152</v>
      </c>
      <c r="AT93" s="187" t="s">
        <v>147</v>
      </c>
      <c r="AU93" s="187" t="s">
        <v>85</v>
      </c>
      <c r="AY93" s="20" t="s">
        <v>144</v>
      </c>
      <c r="BE93" s="188">
        <f t="shared" si="4"/>
        <v>0</v>
      </c>
      <c r="BF93" s="188">
        <f t="shared" si="5"/>
        <v>0</v>
      </c>
      <c r="BG93" s="188">
        <f t="shared" si="6"/>
        <v>0</v>
      </c>
      <c r="BH93" s="188">
        <f t="shared" si="7"/>
        <v>0</v>
      </c>
      <c r="BI93" s="188">
        <f t="shared" si="8"/>
        <v>0</v>
      </c>
      <c r="BJ93" s="20" t="s">
        <v>85</v>
      </c>
      <c r="BK93" s="188">
        <f t="shared" si="9"/>
        <v>0</v>
      </c>
      <c r="BL93" s="20" t="s">
        <v>152</v>
      </c>
      <c r="BM93" s="187" t="s">
        <v>340</v>
      </c>
    </row>
    <row r="94" spans="1:65" s="2" customFormat="1" ht="16.5" customHeight="1">
      <c r="A94" s="37"/>
      <c r="B94" s="38"/>
      <c r="C94" s="176" t="s">
        <v>228</v>
      </c>
      <c r="D94" s="176" t="s">
        <v>147</v>
      </c>
      <c r="E94" s="177" t="s">
        <v>1383</v>
      </c>
      <c r="F94" s="178" t="s">
        <v>1384</v>
      </c>
      <c r="G94" s="179" t="s">
        <v>252</v>
      </c>
      <c r="H94" s="180">
        <v>26</v>
      </c>
      <c r="I94" s="181"/>
      <c r="J94" s="182">
        <f t="shared" si="0"/>
        <v>0</v>
      </c>
      <c r="K94" s="178" t="s">
        <v>19</v>
      </c>
      <c r="L94" s="42"/>
      <c r="M94" s="183" t="s">
        <v>19</v>
      </c>
      <c r="N94" s="184" t="s">
        <v>48</v>
      </c>
      <c r="O94" s="67"/>
      <c r="P94" s="185">
        <f t="shared" si="1"/>
        <v>0</v>
      </c>
      <c r="Q94" s="185">
        <v>0</v>
      </c>
      <c r="R94" s="185">
        <f t="shared" si="2"/>
        <v>0</v>
      </c>
      <c r="S94" s="185">
        <v>0</v>
      </c>
      <c r="T94" s="186">
        <f t="shared" si="3"/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152</v>
      </c>
      <c r="AT94" s="187" t="s">
        <v>147</v>
      </c>
      <c r="AU94" s="187" t="s">
        <v>85</v>
      </c>
      <c r="AY94" s="20" t="s">
        <v>144</v>
      </c>
      <c r="BE94" s="188">
        <f t="shared" si="4"/>
        <v>0</v>
      </c>
      <c r="BF94" s="188">
        <f t="shared" si="5"/>
        <v>0</v>
      </c>
      <c r="BG94" s="188">
        <f t="shared" si="6"/>
        <v>0</v>
      </c>
      <c r="BH94" s="188">
        <f t="shared" si="7"/>
        <v>0</v>
      </c>
      <c r="BI94" s="188">
        <f t="shared" si="8"/>
        <v>0</v>
      </c>
      <c r="BJ94" s="20" t="s">
        <v>85</v>
      </c>
      <c r="BK94" s="188">
        <f t="shared" si="9"/>
        <v>0</v>
      </c>
      <c r="BL94" s="20" t="s">
        <v>152</v>
      </c>
      <c r="BM94" s="187" t="s">
        <v>352</v>
      </c>
    </row>
    <row r="95" spans="1:65" s="2" customFormat="1" ht="16.5" customHeight="1">
      <c r="A95" s="37"/>
      <c r="B95" s="38"/>
      <c r="C95" s="176" t="s">
        <v>8</v>
      </c>
      <c r="D95" s="176" t="s">
        <v>147</v>
      </c>
      <c r="E95" s="177" t="s">
        <v>1385</v>
      </c>
      <c r="F95" s="178" t="s">
        <v>1386</v>
      </c>
      <c r="G95" s="179" t="s">
        <v>252</v>
      </c>
      <c r="H95" s="180">
        <v>42</v>
      </c>
      <c r="I95" s="181"/>
      <c r="J95" s="182">
        <f t="shared" si="0"/>
        <v>0</v>
      </c>
      <c r="K95" s="178" t="s">
        <v>19</v>
      </c>
      <c r="L95" s="42"/>
      <c r="M95" s="183" t="s">
        <v>19</v>
      </c>
      <c r="N95" s="184" t="s">
        <v>48</v>
      </c>
      <c r="O95" s="67"/>
      <c r="P95" s="185">
        <f t="shared" si="1"/>
        <v>0</v>
      </c>
      <c r="Q95" s="185">
        <v>0</v>
      </c>
      <c r="R95" s="185">
        <f t="shared" si="2"/>
        <v>0</v>
      </c>
      <c r="S95" s="185">
        <v>0</v>
      </c>
      <c r="T95" s="186">
        <f t="shared" si="3"/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152</v>
      </c>
      <c r="AT95" s="187" t="s">
        <v>147</v>
      </c>
      <c r="AU95" s="187" t="s">
        <v>85</v>
      </c>
      <c r="AY95" s="20" t="s">
        <v>144</v>
      </c>
      <c r="BE95" s="188">
        <f t="shared" si="4"/>
        <v>0</v>
      </c>
      <c r="BF95" s="188">
        <f t="shared" si="5"/>
        <v>0</v>
      </c>
      <c r="BG95" s="188">
        <f t="shared" si="6"/>
        <v>0</v>
      </c>
      <c r="BH95" s="188">
        <f t="shared" si="7"/>
        <v>0</v>
      </c>
      <c r="BI95" s="188">
        <f t="shared" si="8"/>
        <v>0</v>
      </c>
      <c r="BJ95" s="20" t="s">
        <v>85</v>
      </c>
      <c r="BK95" s="188">
        <f t="shared" si="9"/>
        <v>0</v>
      </c>
      <c r="BL95" s="20" t="s">
        <v>152</v>
      </c>
      <c r="BM95" s="187" t="s">
        <v>371</v>
      </c>
    </row>
    <row r="96" spans="1:65" s="2" customFormat="1" ht="21.75" customHeight="1">
      <c r="A96" s="37"/>
      <c r="B96" s="38"/>
      <c r="C96" s="176" t="s">
        <v>249</v>
      </c>
      <c r="D96" s="176" t="s">
        <v>147</v>
      </c>
      <c r="E96" s="177" t="s">
        <v>1387</v>
      </c>
      <c r="F96" s="178" t="s">
        <v>1388</v>
      </c>
      <c r="G96" s="179" t="s">
        <v>252</v>
      </c>
      <c r="H96" s="180">
        <v>133</v>
      </c>
      <c r="I96" s="181"/>
      <c r="J96" s="182">
        <f t="shared" si="0"/>
        <v>0</v>
      </c>
      <c r="K96" s="178" t="s">
        <v>19</v>
      </c>
      <c r="L96" s="42"/>
      <c r="M96" s="183" t="s">
        <v>19</v>
      </c>
      <c r="N96" s="184" t="s">
        <v>48</v>
      </c>
      <c r="O96" s="67"/>
      <c r="P96" s="185">
        <f t="shared" si="1"/>
        <v>0</v>
      </c>
      <c r="Q96" s="185">
        <v>0</v>
      </c>
      <c r="R96" s="185">
        <f t="shared" si="2"/>
        <v>0</v>
      </c>
      <c r="S96" s="185">
        <v>0</v>
      </c>
      <c r="T96" s="186">
        <f t="shared" si="3"/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152</v>
      </c>
      <c r="AT96" s="187" t="s">
        <v>147</v>
      </c>
      <c r="AU96" s="187" t="s">
        <v>85</v>
      </c>
      <c r="AY96" s="20" t="s">
        <v>144</v>
      </c>
      <c r="BE96" s="188">
        <f t="shared" si="4"/>
        <v>0</v>
      </c>
      <c r="BF96" s="188">
        <f t="shared" si="5"/>
        <v>0</v>
      </c>
      <c r="BG96" s="188">
        <f t="shared" si="6"/>
        <v>0</v>
      </c>
      <c r="BH96" s="188">
        <f t="shared" si="7"/>
        <v>0</v>
      </c>
      <c r="BI96" s="188">
        <f t="shared" si="8"/>
        <v>0</v>
      </c>
      <c r="BJ96" s="20" t="s">
        <v>85</v>
      </c>
      <c r="BK96" s="188">
        <f t="shared" si="9"/>
        <v>0</v>
      </c>
      <c r="BL96" s="20" t="s">
        <v>152</v>
      </c>
      <c r="BM96" s="187" t="s">
        <v>389</v>
      </c>
    </row>
    <row r="97" spans="1:65" s="2" customFormat="1" ht="16.5" customHeight="1">
      <c r="A97" s="37"/>
      <c r="B97" s="38"/>
      <c r="C97" s="176" t="s">
        <v>257</v>
      </c>
      <c r="D97" s="176" t="s">
        <v>147</v>
      </c>
      <c r="E97" s="177" t="s">
        <v>1389</v>
      </c>
      <c r="F97" s="178" t="s">
        <v>1390</v>
      </c>
      <c r="G97" s="179" t="s">
        <v>1370</v>
      </c>
      <c r="H97" s="180">
        <v>14</v>
      </c>
      <c r="I97" s="181"/>
      <c r="J97" s="182">
        <f t="shared" si="0"/>
        <v>0</v>
      </c>
      <c r="K97" s="178" t="s">
        <v>19</v>
      </c>
      <c r="L97" s="42"/>
      <c r="M97" s="183" t="s">
        <v>19</v>
      </c>
      <c r="N97" s="184" t="s">
        <v>48</v>
      </c>
      <c r="O97" s="67"/>
      <c r="P97" s="185">
        <f t="shared" si="1"/>
        <v>0</v>
      </c>
      <c r="Q97" s="185">
        <v>0</v>
      </c>
      <c r="R97" s="185">
        <f t="shared" si="2"/>
        <v>0</v>
      </c>
      <c r="S97" s="185">
        <v>0</v>
      </c>
      <c r="T97" s="186">
        <f t="shared" si="3"/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152</v>
      </c>
      <c r="AT97" s="187" t="s">
        <v>147</v>
      </c>
      <c r="AU97" s="187" t="s">
        <v>85</v>
      </c>
      <c r="AY97" s="20" t="s">
        <v>144</v>
      </c>
      <c r="BE97" s="188">
        <f t="shared" si="4"/>
        <v>0</v>
      </c>
      <c r="BF97" s="188">
        <f t="shared" si="5"/>
        <v>0</v>
      </c>
      <c r="BG97" s="188">
        <f t="shared" si="6"/>
        <v>0</v>
      </c>
      <c r="BH97" s="188">
        <f t="shared" si="7"/>
        <v>0</v>
      </c>
      <c r="BI97" s="188">
        <f t="shared" si="8"/>
        <v>0</v>
      </c>
      <c r="BJ97" s="20" t="s">
        <v>85</v>
      </c>
      <c r="BK97" s="188">
        <f t="shared" si="9"/>
        <v>0</v>
      </c>
      <c r="BL97" s="20" t="s">
        <v>152</v>
      </c>
      <c r="BM97" s="187" t="s">
        <v>409</v>
      </c>
    </row>
    <row r="98" spans="1:65" s="2" customFormat="1" ht="16.5" customHeight="1">
      <c r="A98" s="37"/>
      <c r="B98" s="38"/>
      <c r="C98" s="176" t="s">
        <v>273</v>
      </c>
      <c r="D98" s="176" t="s">
        <v>147</v>
      </c>
      <c r="E98" s="177" t="s">
        <v>1391</v>
      </c>
      <c r="F98" s="178" t="s">
        <v>1392</v>
      </c>
      <c r="G98" s="179" t="s">
        <v>1370</v>
      </c>
      <c r="H98" s="180">
        <v>14</v>
      </c>
      <c r="I98" s="181"/>
      <c r="J98" s="182">
        <f t="shared" si="0"/>
        <v>0</v>
      </c>
      <c r="K98" s="178" t="s">
        <v>19</v>
      </c>
      <c r="L98" s="42"/>
      <c r="M98" s="183" t="s">
        <v>19</v>
      </c>
      <c r="N98" s="184" t="s">
        <v>48</v>
      </c>
      <c r="O98" s="67"/>
      <c r="P98" s="185">
        <f t="shared" si="1"/>
        <v>0</v>
      </c>
      <c r="Q98" s="185">
        <v>0</v>
      </c>
      <c r="R98" s="185">
        <f t="shared" si="2"/>
        <v>0</v>
      </c>
      <c r="S98" s="185">
        <v>0</v>
      </c>
      <c r="T98" s="186">
        <f t="shared" si="3"/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152</v>
      </c>
      <c r="AT98" s="187" t="s">
        <v>147</v>
      </c>
      <c r="AU98" s="187" t="s">
        <v>85</v>
      </c>
      <c r="AY98" s="20" t="s">
        <v>144</v>
      </c>
      <c r="BE98" s="188">
        <f t="shared" si="4"/>
        <v>0</v>
      </c>
      <c r="BF98" s="188">
        <f t="shared" si="5"/>
        <v>0</v>
      </c>
      <c r="BG98" s="188">
        <f t="shared" si="6"/>
        <v>0</v>
      </c>
      <c r="BH98" s="188">
        <f t="shared" si="7"/>
        <v>0</v>
      </c>
      <c r="BI98" s="188">
        <f t="shared" si="8"/>
        <v>0</v>
      </c>
      <c r="BJ98" s="20" t="s">
        <v>85</v>
      </c>
      <c r="BK98" s="188">
        <f t="shared" si="9"/>
        <v>0</v>
      </c>
      <c r="BL98" s="20" t="s">
        <v>152</v>
      </c>
      <c r="BM98" s="187" t="s">
        <v>427</v>
      </c>
    </row>
    <row r="99" spans="1:65" s="2" customFormat="1" ht="21.75" customHeight="1">
      <c r="A99" s="37"/>
      <c r="B99" s="38"/>
      <c r="C99" s="176" t="s">
        <v>296</v>
      </c>
      <c r="D99" s="176" t="s">
        <v>147</v>
      </c>
      <c r="E99" s="177" t="s">
        <v>1393</v>
      </c>
      <c r="F99" s="178" t="s">
        <v>1394</v>
      </c>
      <c r="G99" s="179" t="s">
        <v>1395</v>
      </c>
      <c r="H99" s="180">
        <v>90</v>
      </c>
      <c r="I99" s="181"/>
      <c r="J99" s="182">
        <f t="shared" si="0"/>
        <v>0</v>
      </c>
      <c r="K99" s="178" t="s">
        <v>19</v>
      </c>
      <c r="L99" s="42"/>
      <c r="M99" s="183" t="s">
        <v>19</v>
      </c>
      <c r="N99" s="184" t="s">
        <v>48</v>
      </c>
      <c r="O99" s="67"/>
      <c r="P99" s="185">
        <f t="shared" si="1"/>
        <v>0</v>
      </c>
      <c r="Q99" s="185">
        <v>0</v>
      </c>
      <c r="R99" s="185">
        <f t="shared" si="2"/>
        <v>0</v>
      </c>
      <c r="S99" s="185">
        <v>0</v>
      </c>
      <c r="T99" s="186">
        <f t="shared" si="3"/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152</v>
      </c>
      <c r="AT99" s="187" t="s">
        <v>147</v>
      </c>
      <c r="AU99" s="187" t="s">
        <v>85</v>
      </c>
      <c r="AY99" s="20" t="s">
        <v>144</v>
      </c>
      <c r="BE99" s="188">
        <f t="shared" si="4"/>
        <v>0</v>
      </c>
      <c r="BF99" s="188">
        <f t="shared" si="5"/>
        <v>0</v>
      </c>
      <c r="BG99" s="188">
        <f t="shared" si="6"/>
        <v>0</v>
      </c>
      <c r="BH99" s="188">
        <f t="shared" si="7"/>
        <v>0</v>
      </c>
      <c r="BI99" s="188">
        <f t="shared" si="8"/>
        <v>0</v>
      </c>
      <c r="BJ99" s="20" t="s">
        <v>85</v>
      </c>
      <c r="BK99" s="188">
        <f t="shared" si="9"/>
        <v>0</v>
      </c>
      <c r="BL99" s="20" t="s">
        <v>152</v>
      </c>
      <c r="BM99" s="187" t="s">
        <v>464</v>
      </c>
    </row>
    <row r="100" spans="1:65" s="2" customFormat="1" ht="16.5" customHeight="1">
      <c r="A100" s="37"/>
      <c r="B100" s="38"/>
      <c r="C100" s="176" t="s">
        <v>325</v>
      </c>
      <c r="D100" s="176" t="s">
        <v>147</v>
      </c>
      <c r="E100" s="177" t="s">
        <v>1396</v>
      </c>
      <c r="F100" s="178" t="s">
        <v>1397</v>
      </c>
      <c r="G100" s="179" t="s">
        <v>1398</v>
      </c>
      <c r="H100" s="180">
        <v>18</v>
      </c>
      <c r="I100" s="181"/>
      <c r="J100" s="182">
        <f t="shared" si="0"/>
        <v>0</v>
      </c>
      <c r="K100" s="178" t="s">
        <v>19</v>
      </c>
      <c r="L100" s="42"/>
      <c r="M100" s="183" t="s">
        <v>19</v>
      </c>
      <c r="N100" s="184" t="s">
        <v>48</v>
      </c>
      <c r="O100" s="67"/>
      <c r="P100" s="185">
        <f t="shared" si="1"/>
        <v>0</v>
      </c>
      <c r="Q100" s="185">
        <v>0</v>
      </c>
      <c r="R100" s="185">
        <f t="shared" si="2"/>
        <v>0</v>
      </c>
      <c r="S100" s="185">
        <v>0</v>
      </c>
      <c r="T100" s="186">
        <f t="shared" si="3"/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152</v>
      </c>
      <c r="AT100" s="187" t="s">
        <v>147</v>
      </c>
      <c r="AU100" s="187" t="s">
        <v>85</v>
      </c>
      <c r="AY100" s="20" t="s">
        <v>144</v>
      </c>
      <c r="BE100" s="188">
        <f t="shared" si="4"/>
        <v>0</v>
      </c>
      <c r="BF100" s="188">
        <f t="shared" si="5"/>
        <v>0</v>
      </c>
      <c r="BG100" s="188">
        <f t="shared" si="6"/>
        <v>0</v>
      </c>
      <c r="BH100" s="188">
        <f t="shared" si="7"/>
        <v>0</v>
      </c>
      <c r="BI100" s="188">
        <f t="shared" si="8"/>
        <v>0</v>
      </c>
      <c r="BJ100" s="20" t="s">
        <v>85</v>
      </c>
      <c r="BK100" s="188">
        <f t="shared" si="9"/>
        <v>0</v>
      </c>
      <c r="BL100" s="20" t="s">
        <v>152</v>
      </c>
      <c r="BM100" s="187" t="s">
        <v>492</v>
      </c>
    </row>
    <row r="101" spans="1:65" s="2" customFormat="1" ht="24.2" customHeight="1">
      <c r="A101" s="37"/>
      <c r="B101" s="38"/>
      <c r="C101" s="176" t="s">
        <v>330</v>
      </c>
      <c r="D101" s="176" t="s">
        <v>147</v>
      </c>
      <c r="E101" s="177" t="s">
        <v>1399</v>
      </c>
      <c r="F101" s="178" t="s">
        <v>1400</v>
      </c>
      <c r="G101" s="179" t="s">
        <v>742</v>
      </c>
      <c r="H101" s="180">
        <v>1</v>
      </c>
      <c r="I101" s="181"/>
      <c r="J101" s="182">
        <f t="shared" si="0"/>
        <v>0</v>
      </c>
      <c r="K101" s="178" t="s">
        <v>19</v>
      </c>
      <c r="L101" s="42"/>
      <c r="M101" s="183" t="s">
        <v>19</v>
      </c>
      <c r="N101" s="184" t="s">
        <v>48</v>
      </c>
      <c r="O101" s="67"/>
      <c r="P101" s="185">
        <f t="shared" si="1"/>
        <v>0</v>
      </c>
      <c r="Q101" s="185">
        <v>0</v>
      </c>
      <c r="R101" s="185">
        <f t="shared" si="2"/>
        <v>0</v>
      </c>
      <c r="S101" s="185">
        <v>0</v>
      </c>
      <c r="T101" s="186">
        <f t="shared" si="3"/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152</v>
      </c>
      <c r="AT101" s="187" t="s">
        <v>147</v>
      </c>
      <c r="AU101" s="187" t="s">
        <v>85</v>
      </c>
      <c r="AY101" s="20" t="s">
        <v>144</v>
      </c>
      <c r="BE101" s="188">
        <f t="shared" si="4"/>
        <v>0</v>
      </c>
      <c r="BF101" s="188">
        <f t="shared" si="5"/>
        <v>0</v>
      </c>
      <c r="BG101" s="188">
        <f t="shared" si="6"/>
        <v>0</v>
      </c>
      <c r="BH101" s="188">
        <f t="shared" si="7"/>
        <v>0</v>
      </c>
      <c r="BI101" s="188">
        <f t="shared" si="8"/>
        <v>0</v>
      </c>
      <c r="BJ101" s="20" t="s">
        <v>85</v>
      </c>
      <c r="BK101" s="188">
        <f t="shared" si="9"/>
        <v>0</v>
      </c>
      <c r="BL101" s="20" t="s">
        <v>152</v>
      </c>
      <c r="BM101" s="187" t="s">
        <v>502</v>
      </c>
    </row>
    <row r="102" spans="1:65" s="12" customFormat="1" ht="25.9" customHeight="1">
      <c r="B102" s="160"/>
      <c r="C102" s="161"/>
      <c r="D102" s="162" t="s">
        <v>76</v>
      </c>
      <c r="E102" s="163" t="s">
        <v>1401</v>
      </c>
      <c r="F102" s="163" t="s">
        <v>1402</v>
      </c>
      <c r="G102" s="161"/>
      <c r="H102" s="161"/>
      <c r="I102" s="164"/>
      <c r="J102" s="165">
        <f>BK102</f>
        <v>0</v>
      </c>
      <c r="K102" s="161"/>
      <c r="L102" s="166"/>
      <c r="M102" s="167"/>
      <c r="N102" s="168"/>
      <c r="O102" s="168"/>
      <c r="P102" s="169">
        <f>SUM(P103:P122)</f>
        <v>0</v>
      </c>
      <c r="Q102" s="168"/>
      <c r="R102" s="169">
        <f>SUM(R103:R122)</f>
        <v>0</v>
      </c>
      <c r="S102" s="168"/>
      <c r="T102" s="170">
        <f>SUM(T103:T122)</f>
        <v>0</v>
      </c>
      <c r="AR102" s="171" t="s">
        <v>85</v>
      </c>
      <c r="AT102" s="172" t="s">
        <v>76</v>
      </c>
      <c r="AU102" s="172" t="s">
        <v>77</v>
      </c>
      <c r="AY102" s="171" t="s">
        <v>144</v>
      </c>
      <c r="BK102" s="173">
        <f>SUM(BK103:BK122)</f>
        <v>0</v>
      </c>
    </row>
    <row r="103" spans="1:65" s="2" customFormat="1" ht="33" customHeight="1">
      <c r="A103" s="37"/>
      <c r="B103" s="38"/>
      <c r="C103" s="176" t="s">
        <v>335</v>
      </c>
      <c r="D103" s="176" t="s">
        <v>147</v>
      </c>
      <c r="E103" s="177" t="s">
        <v>1403</v>
      </c>
      <c r="F103" s="178" t="s">
        <v>1404</v>
      </c>
      <c r="G103" s="179" t="s">
        <v>252</v>
      </c>
      <c r="H103" s="180">
        <v>350</v>
      </c>
      <c r="I103" s="181"/>
      <c r="J103" s="182">
        <f t="shared" ref="J103:J122" si="10">ROUND(I103*H103,2)</f>
        <v>0</v>
      </c>
      <c r="K103" s="178" t="s">
        <v>19</v>
      </c>
      <c r="L103" s="42"/>
      <c r="M103" s="183" t="s">
        <v>19</v>
      </c>
      <c r="N103" s="184" t="s">
        <v>48</v>
      </c>
      <c r="O103" s="67"/>
      <c r="P103" s="185">
        <f t="shared" ref="P103:P122" si="11">O103*H103</f>
        <v>0</v>
      </c>
      <c r="Q103" s="185">
        <v>0</v>
      </c>
      <c r="R103" s="185">
        <f t="shared" ref="R103:R122" si="12">Q103*H103</f>
        <v>0</v>
      </c>
      <c r="S103" s="185">
        <v>0</v>
      </c>
      <c r="T103" s="186">
        <f t="shared" ref="T103:T122" si="13"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152</v>
      </c>
      <c r="AT103" s="187" t="s">
        <v>147</v>
      </c>
      <c r="AU103" s="187" t="s">
        <v>85</v>
      </c>
      <c r="AY103" s="20" t="s">
        <v>144</v>
      </c>
      <c r="BE103" s="188">
        <f t="shared" ref="BE103:BE122" si="14">IF(N103="základní",J103,0)</f>
        <v>0</v>
      </c>
      <c r="BF103" s="188">
        <f t="shared" ref="BF103:BF122" si="15">IF(N103="snížená",J103,0)</f>
        <v>0</v>
      </c>
      <c r="BG103" s="188">
        <f t="shared" ref="BG103:BG122" si="16">IF(N103="zákl. přenesená",J103,0)</f>
        <v>0</v>
      </c>
      <c r="BH103" s="188">
        <f t="shared" ref="BH103:BH122" si="17">IF(N103="sníž. přenesená",J103,0)</f>
        <v>0</v>
      </c>
      <c r="BI103" s="188">
        <f t="shared" ref="BI103:BI122" si="18">IF(N103="nulová",J103,0)</f>
        <v>0</v>
      </c>
      <c r="BJ103" s="20" t="s">
        <v>85</v>
      </c>
      <c r="BK103" s="188">
        <f t="shared" ref="BK103:BK122" si="19">ROUND(I103*H103,2)</f>
        <v>0</v>
      </c>
      <c r="BL103" s="20" t="s">
        <v>152</v>
      </c>
      <c r="BM103" s="187" t="s">
        <v>514</v>
      </c>
    </row>
    <row r="104" spans="1:65" s="2" customFormat="1" ht="33" customHeight="1">
      <c r="A104" s="37"/>
      <c r="B104" s="38"/>
      <c r="C104" s="176" t="s">
        <v>340</v>
      </c>
      <c r="D104" s="176" t="s">
        <v>147</v>
      </c>
      <c r="E104" s="177" t="s">
        <v>1405</v>
      </c>
      <c r="F104" s="178" t="s">
        <v>1406</v>
      </c>
      <c r="G104" s="179" t="s">
        <v>252</v>
      </c>
      <c r="H104" s="180">
        <v>112</v>
      </c>
      <c r="I104" s="181"/>
      <c r="J104" s="182">
        <f t="shared" si="10"/>
        <v>0</v>
      </c>
      <c r="K104" s="178" t="s">
        <v>19</v>
      </c>
      <c r="L104" s="42"/>
      <c r="M104" s="183" t="s">
        <v>19</v>
      </c>
      <c r="N104" s="184" t="s">
        <v>48</v>
      </c>
      <c r="O104" s="67"/>
      <c r="P104" s="185">
        <f t="shared" si="11"/>
        <v>0</v>
      </c>
      <c r="Q104" s="185">
        <v>0</v>
      </c>
      <c r="R104" s="185">
        <f t="shared" si="12"/>
        <v>0</v>
      </c>
      <c r="S104" s="185">
        <v>0</v>
      </c>
      <c r="T104" s="186">
        <f t="shared" si="13"/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152</v>
      </c>
      <c r="AT104" s="187" t="s">
        <v>147</v>
      </c>
      <c r="AU104" s="187" t="s">
        <v>85</v>
      </c>
      <c r="AY104" s="20" t="s">
        <v>144</v>
      </c>
      <c r="BE104" s="188">
        <f t="shared" si="14"/>
        <v>0</v>
      </c>
      <c r="BF104" s="188">
        <f t="shared" si="15"/>
        <v>0</v>
      </c>
      <c r="BG104" s="188">
        <f t="shared" si="16"/>
        <v>0</v>
      </c>
      <c r="BH104" s="188">
        <f t="shared" si="17"/>
        <v>0</v>
      </c>
      <c r="BI104" s="188">
        <f t="shared" si="18"/>
        <v>0</v>
      </c>
      <c r="BJ104" s="20" t="s">
        <v>85</v>
      </c>
      <c r="BK104" s="188">
        <f t="shared" si="19"/>
        <v>0</v>
      </c>
      <c r="BL104" s="20" t="s">
        <v>152</v>
      </c>
      <c r="BM104" s="187" t="s">
        <v>953</v>
      </c>
    </row>
    <row r="105" spans="1:65" s="2" customFormat="1" ht="24.2" customHeight="1">
      <c r="A105" s="37"/>
      <c r="B105" s="38"/>
      <c r="C105" s="176" t="s">
        <v>7</v>
      </c>
      <c r="D105" s="176" t="s">
        <v>147</v>
      </c>
      <c r="E105" s="177" t="s">
        <v>1407</v>
      </c>
      <c r="F105" s="178" t="s">
        <v>1408</v>
      </c>
      <c r="G105" s="179" t="s">
        <v>252</v>
      </c>
      <c r="H105" s="180">
        <v>182</v>
      </c>
      <c r="I105" s="181"/>
      <c r="J105" s="182">
        <f t="shared" si="10"/>
        <v>0</v>
      </c>
      <c r="K105" s="178" t="s">
        <v>19</v>
      </c>
      <c r="L105" s="42"/>
      <c r="M105" s="183" t="s">
        <v>19</v>
      </c>
      <c r="N105" s="184" t="s">
        <v>48</v>
      </c>
      <c r="O105" s="67"/>
      <c r="P105" s="185">
        <f t="shared" si="11"/>
        <v>0</v>
      </c>
      <c r="Q105" s="185">
        <v>0</v>
      </c>
      <c r="R105" s="185">
        <f t="shared" si="12"/>
        <v>0</v>
      </c>
      <c r="S105" s="185">
        <v>0</v>
      </c>
      <c r="T105" s="186">
        <f t="shared" si="13"/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152</v>
      </c>
      <c r="AT105" s="187" t="s">
        <v>147</v>
      </c>
      <c r="AU105" s="187" t="s">
        <v>85</v>
      </c>
      <c r="AY105" s="20" t="s">
        <v>144</v>
      </c>
      <c r="BE105" s="188">
        <f t="shared" si="14"/>
        <v>0</v>
      </c>
      <c r="BF105" s="188">
        <f t="shared" si="15"/>
        <v>0</v>
      </c>
      <c r="BG105" s="188">
        <f t="shared" si="16"/>
        <v>0</v>
      </c>
      <c r="BH105" s="188">
        <f t="shared" si="17"/>
        <v>0</v>
      </c>
      <c r="BI105" s="188">
        <f t="shared" si="18"/>
        <v>0</v>
      </c>
      <c r="BJ105" s="20" t="s">
        <v>85</v>
      </c>
      <c r="BK105" s="188">
        <f t="shared" si="19"/>
        <v>0</v>
      </c>
      <c r="BL105" s="20" t="s">
        <v>152</v>
      </c>
      <c r="BM105" s="187" t="s">
        <v>963</v>
      </c>
    </row>
    <row r="106" spans="1:65" s="2" customFormat="1" ht="24.2" customHeight="1">
      <c r="A106" s="37"/>
      <c r="B106" s="38"/>
      <c r="C106" s="176" t="s">
        <v>352</v>
      </c>
      <c r="D106" s="176" t="s">
        <v>147</v>
      </c>
      <c r="E106" s="177" t="s">
        <v>1409</v>
      </c>
      <c r="F106" s="178" t="s">
        <v>1410</v>
      </c>
      <c r="G106" s="179" t="s">
        <v>252</v>
      </c>
      <c r="H106" s="180">
        <v>168</v>
      </c>
      <c r="I106" s="181"/>
      <c r="J106" s="182">
        <f t="shared" si="10"/>
        <v>0</v>
      </c>
      <c r="K106" s="178" t="s">
        <v>19</v>
      </c>
      <c r="L106" s="42"/>
      <c r="M106" s="183" t="s">
        <v>19</v>
      </c>
      <c r="N106" s="184" t="s">
        <v>48</v>
      </c>
      <c r="O106" s="67"/>
      <c r="P106" s="185">
        <f t="shared" si="11"/>
        <v>0</v>
      </c>
      <c r="Q106" s="185">
        <v>0</v>
      </c>
      <c r="R106" s="185">
        <f t="shared" si="12"/>
        <v>0</v>
      </c>
      <c r="S106" s="185">
        <v>0</v>
      </c>
      <c r="T106" s="186">
        <f t="shared" si="13"/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152</v>
      </c>
      <c r="AT106" s="187" t="s">
        <v>147</v>
      </c>
      <c r="AU106" s="187" t="s">
        <v>85</v>
      </c>
      <c r="AY106" s="20" t="s">
        <v>144</v>
      </c>
      <c r="BE106" s="188">
        <f t="shared" si="14"/>
        <v>0</v>
      </c>
      <c r="BF106" s="188">
        <f t="shared" si="15"/>
        <v>0</v>
      </c>
      <c r="BG106" s="188">
        <f t="shared" si="16"/>
        <v>0</v>
      </c>
      <c r="BH106" s="188">
        <f t="shared" si="17"/>
        <v>0</v>
      </c>
      <c r="BI106" s="188">
        <f t="shared" si="18"/>
        <v>0</v>
      </c>
      <c r="BJ106" s="20" t="s">
        <v>85</v>
      </c>
      <c r="BK106" s="188">
        <f t="shared" si="19"/>
        <v>0</v>
      </c>
      <c r="BL106" s="20" t="s">
        <v>152</v>
      </c>
      <c r="BM106" s="187" t="s">
        <v>1001</v>
      </c>
    </row>
    <row r="107" spans="1:65" s="2" customFormat="1" ht="24.2" customHeight="1">
      <c r="A107" s="37"/>
      <c r="B107" s="38"/>
      <c r="C107" s="176" t="s">
        <v>361</v>
      </c>
      <c r="D107" s="176" t="s">
        <v>147</v>
      </c>
      <c r="E107" s="177" t="s">
        <v>1411</v>
      </c>
      <c r="F107" s="178" t="s">
        <v>1412</v>
      </c>
      <c r="G107" s="179" t="s">
        <v>252</v>
      </c>
      <c r="H107" s="180">
        <v>56</v>
      </c>
      <c r="I107" s="181"/>
      <c r="J107" s="182">
        <f t="shared" si="10"/>
        <v>0</v>
      </c>
      <c r="K107" s="178" t="s">
        <v>19</v>
      </c>
      <c r="L107" s="42"/>
      <c r="M107" s="183" t="s">
        <v>19</v>
      </c>
      <c r="N107" s="184" t="s">
        <v>48</v>
      </c>
      <c r="O107" s="67"/>
      <c r="P107" s="185">
        <f t="shared" si="11"/>
        <v>0</v>
      </c>
      <c r="Q107" s="185">
        <v>0</v>
      </c>
      <c r="R107" s="185">
        <f t="shared" si="12"/>
        <v>0</v>
      </c>
      <c r="S107" s="185">
        <v>0</v>
      </c>
      <c r="T107" s="186">
        <f t="shared" si="13"/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152</v>
      </c>
      <c r="AT107" s="187" t="s">
        <v>147</v>
      </c>
      <c r="AU107" s="187" t="s">
        <v>85</v>
      </c>
      <c r="AY107" s="20" t="s">
        <v>144</v>
      </c>
      <c r="BE107" s="188">
        <f t="shared" si="14"/>
        <v>0</v>
      </c>
      <c r="BF107" s="188">
        <f t="shared" si="15"/>
        <v>0</v>
      </c>
      <c r="BG107" s="188">
        <f t="shared" si="16"/>
        <v>0</v>
      </c>
      <c r="BH107" s="188">
        <f t="shared" si="17"/>
        <v>0</v>
      </c>
      <c r="BI107" s="188">
        <f t="shared" si="18"/>
        <v>0</v>
      </c>
      <c r="BJ107" s="20" t="s">
        <v>85</v>
      </c>
      <c r="BK107" s="188">
        <f t="shared" si="19"/>
        <v>0</v>
      </c>
      <c r="BL107" s="20" t="s">
        <v>152</v>
      </c>
      <c r="BM107" s="187" t="s">
        <v>1014</v>
      </c>
    </row>
    <row r="108" spans="1:65" s="2" customFormat="1" ht="24.2" customHeight="1">
      <c r="A108" s="37"/>
      <c r="B108" s="38"/>
      <c r="C108" s="176" t="s">
        <v>371</v>
      </c>
      <c r="D108" s="176" t="s">
        <v>147</v>
      </c>
      <c r="E108" s="177" t="s">
        <v>1413</v>
      </c>
      <c r="F108" s="178" t="s">
        <v>1414</v>
      </c>
      <c r="G108" s="179" t="s">
        <v>252</v>
      </c>
      <c r="H108" s="180">
        <v>56</v>
      </c>
      <c r="I108" s="181"/>
      <c r="J108" s="182">
        <f t="shared" si="10"/>
        <v>0</v>
      </c>
      <c r="K108" s="178" t="s">
        <v>19</v>
      </c>
      <c r="L108" s="42"/>
      <c r="M108" s="183" t="s">
        <v>19</v>
      </c>
      <c r="N108" s="184" t="s">
        <v>48</v>
      </c>
      <c r="O108" s="67"/>
      <c r="P108" s="185">
        <f t="shared" si="11"/>
        <v>0</v>
      </c>
      <c r="Q108" s="185">
        <v>0</v>
      </c>
      <c r="R108" s="185">
        <f t="shared" si="12"/>
        <v>0</v>
      </c>
      <c r="S108" s="185">
        <v>0</v>
      </c>
      <c r="T108" s="186">
        <f t="shared" si="13"/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152</v>
      </c>
      <c r="AT108" s="187" t="s">
        <v>147</v>
      </c>
      <c r="AU108" s="187" t="s">
        <v>85</v>
      </c>
      <c r="AY108" s="20" t="s">
        <v>144</v>
      </c>
      <c r="BE108" s="188">
        <f t="shared" si="14"/>
        <v>0</v>
      </c>
      <c r="BF108" s="188">
        <f t="shared" si="15"/>
        <v>0</v>
      </c>
      <c r="BG108" s="188">
        <f t="shared" si="16"/>
        <v>0</v>
      </c>
      <c r="BH108" s="188">
        <f t="shared" si="17"/>
        <v>0</v>
      </c>
      <c r="BI108" s="188">
        <f t="shared" si="18"/>
        <v>0</v>
      </c>
      <c r="BJ108" s="20" t="s">
        <v>85</v>
      </c>
      <c r="BK108" s="188">
        <f t="shared" si="19"/>
        <v>0</v>
      </c>
      <c r="BL108" s="20" t="s">
        <v>152</v>
      </c>
      <c r="BM108" s="187" t="s">
        <v>1025</v>
      </c>
    </row>
    <row r="109" spans="1:65" s="2" customFormat="1" ht="16.5" customHeight="1">
      <c r="A109" s="37"/>
      <c r="B109" s="38"/>
      <c r="C109" s="176" t="s">
        <v>379</v>
      </c>
      <c r="D109" s="176" t="s">
        <v>147</v>
      </c>
      <c r="E109" s="177" t="s">
        <v>1415</v>
      </c>
      <c r="F109" s="178" t="s">
        <v>1416</v>
      </c>
      <c r="G109" s="179" t="s">
        <v>1370</v>
      </c>
      <c r="H109" s="180">
        <v>98</v>
      </c>
      <c r="I109" s="181"/>
      <c r="J109" s="182">
        <f t="shared" si="10"/>
        <v>0</v>
      </c>
      <c r="K109" s="178" t="s">
        <v>19</v>
      </c>
      <c r="L109" s="42"/>
      <c r="M109" s="183" t="s">
        <v>19</v>
      </c>
      <c r="N109" s="184" t="s">
        <v>48</v>
      </c>
      <c r="O109" s="67"/>
      <c r="P109" s="185">
        <f t="shared" si="11"/>
        <v>0</v>
      </c>
      <c r="Q109" s="185">
        <v>0</v>
      </c>
      <c r="R109" s="185">
        <f t="shared" si="12"/>
        <v>0</v>
      </c>
      <c r="S109" s="185">
        <v>0</v>
      </c>
      <c r="T109" s="186">
        <f t="shared" si="13"/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152</v>
      </c>
      <c r="AT109" s="187" t="s">
        <v>147</v>
      </c>
      <c r="AU109" s="187" t="s">
        <v>85</v>
      </c>
      <c r="AY109" s="20" t="s">
        <v>144</v>
      </c>
      <c r="BE109" s="188">
        <f t="shared" si="14"/>
        <v>0</v>
      </c>
      <c r="BF109" s="188">
        <f t="shared" si="15"/>
        <v>0</v>
      </c>
      <c r="BG109" s="188">
        <f t="shared" si="16"/>
        <v>0</v>
      </c>
      <c r="BH109" s="188">
        <f t="shared" si="17"/>
        <v>0</v>
      </c>
      <c r="BI109" s="188">
        <f t="shared" si="18"/>
        <v>0</v>
      </c>
      <c r="BJ109" s="20" t="s">
        <v>85</v>
      </c>
      <c r="BK109" s="188">
        <f t="shared" si="19"/>
        <v>0</v>
      </c>
      <c r="BL109" s="20" t="s">
        <v>152</v>
      </c>
      <c r="BM109" s="187" t="s">
        <v>1050</v>
      </c>
    </row>
    <row r="110" spans="1:65" s="2" customFormat="1" ht="33" customHeight="1">
      <c r="A110" s="37"/>
      <c r="B110" s="38"/>
      <c r="C110" s="176" t="s">
        <v>389</v>
      </c>
      <c r="D110" s="176" t="s">
        <v>147</v>
      </c>
      <c r="E110" s="177" t="s">
        <v>1417</v>
      </c>
      <c r="F110" s="178" t="s">
        <v>1418</v>
      </c>
      <c r="G110" s="179" t="s">
        <v>1370</v>
      </c>
      <c r="H110" s="180">
        <v>84</v>
      </c>
      <c r="I110" s="181"/>
      <c r="J110" s="182">
        <f t="shared" si="10"/>
        <v>0</v>
      </c>
      <c r="K110" s="178" t="s">
        <v>19</v>
      </c>
      <c r="L110" s="42"/>
      <c r="M110" s="183" t="s">
        <v>19</v>
      </c>
      <c r="N110" s="184" t="s">
        <v>48</v>
      </c>
      <c r="O110" s="67"/>
      <c r="P110" s="185">
        <f t="shared" si="11"/>
        <v>0</v>
      </c>
      <c r="Q110" s="185">
        <v>0</v>
      </c>
      <c r="R110" s="185">
        <f t="shared" si="12"/>
        <v>0</v>
      </c>
      <c r="S110" s="185">
        <v>0</v>
      </c>
      <c r="T110" s="186">
        <f t="shared" si="13"/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152</v>
      </c>
      <c r="AT110" s="187" t="s">
        <v>147</v>
      </c>
      <c r="AU110" s="187" t="s">
        <v>85</v>
      </c>
      <c r="AY110" s="20" t="s">
        <v>144</v>
      </c>
      <c r="BE110" s="188">
        <f t="shared" si="14"/>
        <v>0</v>
      </c>
      <c r="BF110" s="188">
        <f t="shared" si="15"/>
        <v>0</v>
      </c>
      <c r="BG110" s="188">
        <f t="shared" si="16"/>
        <v>0</v>
      </c>
      <c r="BH110" s="188">
        <f t="shared" si="17"/>
        <v>0</v>
      </c>
      <c r="BI110" s="188">
        <f t="shared" si="18"/>
        <v>0</v>
      </c>
      <c r="BJ110" s="20" t="s">
        <v>85</v>
      </c>
      <c r="BK110" s="188">
        <f t="shared" si="19"/>
        <v>0</v>
      </c>
      <c r="BL110" s="20" t="s">
        <v>152</v>
      </c>
      <c r="BM110" s="187" t="s">
        <v>1060</v>
      </c>
    </row>
    <row r="111" spans="1:65" s="2" customFormat="1" ht="16.5" customHeight="1">
      <c r="A111" s="37"/>
      <c r="B111" s="38"/>
      <c r="C111" s="176" t="s">
        <v>398</v>
      </c>
      <c r="D111" s="176" t="s">
        <v>147</v>
      </c>
      <c r="E111" s="177" t="s">
        <v>1419</v>
      </c>
      <c r="F111" s="178" t="s">
        <v>1420</v>
      </c>
      <c r="G111" s="179" t="s">
        <v>1370</v>
      </c>
      <c r="H111" s="180">
        <v>56</v>
      </c>
      <c r="I111" s="181"/>
      <c r="J111" s="182">
        <f t="shared" si="10"/>
        <v>0</v>
      </c>
      <c r="K111" s="178" t="s">
        <v>19</v>
      </c>
      <c r="L111" s="42"/>
      <c r="M111" s="183" t="s">
        <v>19</v>
      </c>
      <c r="N111" s="184" t="s">
        <v>48</v>
      </c>
      <c r="O111" s="67"/>
      <c r="P111" s="185">
        <f t="shared" si="11"/>
        <v>0</v>
      </c>
      <c r="Q111" s="185">
        <v>0</v>
      </c>
      <c r="R111" s="185">
        <f t="shared" si="12"/>
        <v>0</v>
      </c>
      <c r="S111" s="185">
        <v>0</v>
      </c>
      <c r="T111" s="186">
        <f t="shared" si="13"/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152</v>
      </c>
      <c r="AT111" s="187" t="s">
        <v>147</v>
      </c>
      <c r="AU111" s="187" t="s">
        <v>85</v>
      </c>
      <c r="AY111" s="20" t="s">
        <v>144</v>
      </c>
      <c r="BE111" s="188">
        <f t="shared" si="14"/>
        <v>0</v>
      </c>
      <c r="BF111" s="188">
        <f t="shared" si="15"/>
        <v>0</v>
      </c>
      <c r="BG111" s="188">
        <f t="shared" si="16"/>
        <v>0</v>
      </c>
      <c r="BH111" s="188">
        <f t="shared" si="17"/>
        <v>0</v>
      </c>
      <c r="BI111" s="188">
        <f t="shared" si="18"/>
        <v>0</v>
      </c>
      <c r="BJ111" s="20" t="s">
        <v>85</v>
      </c>
      <c r="BK111" s="188">
        <f t="shared" si="19"/>
        <v>0</v>
      </c>
      <c r="BL111" s="20" t="s">
        <v>152</v>
      </c>
      <c r="BM111" s="187" t="s">
        <v>1072</v>
      </c>
    </row>
    <row r="112" spans="1:65" s="2" customFormat="1" ht="16.5" customHeight="1">
      <c r="A112" s="37"/>
      <c r="B112" s="38"/>
      <c r="C112" s="176" t="s">
        <v>409</v>
      </c>
      <c r="D112" s="176" t="s">
        <v>147</v>
      </c>
      <c r="E112" s="177" t="s">
        <v>1421</v>
      </c>
      <c r="F112" s="178" t="s">
        <v>1422</v>
      </c>
      <c r="G112" s="179" t="s">
        <v>252</v>
      </c>
      <c r="H112" s="180">
        <v>140</v>
      </c>
      <c r="I112" s="181"/>
      <c r="J112" s="182">
        <f t="shared" si="10"/>
        <v>0</v>
      </c>
      <c r="K112" s="178" t="s">
        <v>19</v>
      </c>
      <c r="L112" s="42"/>
      <c r="M112" s="183" t="s">
        <v>19</v>
      </c>
      <c r="N112" s="184" t="s">
        <v>48</v>
      </c>
      <c r="O112" s="67"/>
      <c r="P112" s="185">
        <f t="shared" si="11"/>
        <v>0</v>
      </c>
      <c r="Q112" s="185">
        <v>0</v>
      </c>
      <c r="R112" s="185">
        <f t="shared" si="12"/>
        <v>0</v>
      </c>
      <c r="S112" s="185">
        <v>0</v>
      </c>
      <c r="T112" s="186">
        <f t="shared" si="13"/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7" t="s">
        <v>152</v>
      </c>
      <c r="AT112" s="187" t="s">
        <v>147</v>
      </c>
      <c r="AU112" s="187" t="s">
        <v>85</v>
      </c>
      <c r="AY112" s="20" t="s">
        <v>144</v>
      </c>
      <c r="BE112" s="188">
        <f t="shared" si="14"/>
        <v>0</v>
      </c>
      <c r="BF112" s="188">
        <f t="shared" si="15"/>
        <v>0</v>
      </c>
      <c r="BG112" s="188">
        <f t="shared" si="16"/>
        <v>0</v>
      </c>
      <c r="BH112" s="188">
        <f t="shared" si="17"/>
        <v>0</v>
      </c>
      <c r="BI112" s="188">
        <f t="shared" si="18"/>
        <v>0</v>
      </c>
      <c r="BJ112" s="20" t="s">
        <v>85</v>
      </c>
      <c r="BK112" s="188">
        <f t="shared" si="19"/>
        <v>0</v>
      </c>
      <c r="BL112" s="20" t="s">
        <v>152</v>
      </c>
      <c r="BM112" s="187" t="s">
        <v>1083</v>
      </c>
    </row>
    <row r="113" spans="1:65" s="2" customFormat="1" ht="16.5" customHeight="1">
      <c r="A113" s="37"/>
      <c r="B113" s="38"/>
      <c r="C113" s="176" t="s">
        <v>414</v>
      </c>
      <c r="D113" s="176" t="s">
        <v>147</v>
      </c>
      <c r="E113" s="177" t="s">
        <v>1385</v>
      </c>
      <c r="F113" s="178" t="s">
        <v>1386</v>
      </c>
      <c r="G113" s="179" t="s">
        <v>252</v>
      </c>
      <c r="H113" s="180">
        <v>140</v>
      </c>
      <c r="I113" s="181"/>
      <c r="J113" s="182">
        <f t="shared" si="10"/>
        <v>0</v>
      </c>
      <c r="K113" s="178" t="s">
        <v>19</v>
      </c>
      <c r="L113" s="42"/>
      <c r="M113" s="183" t="s">
        <v>19</v>
      </c>
      <c r="N113" s="184" t="s">
        <v>48</v>
      </c>
      <c r="O113" s="67"/>
      <c r="P113" s="185">
        <f t="shared" si="11"/>
        <v>0</v>
      </c>
      <c r="Q113" s="185">
        <v>0</v>
      </c>
      <c r="R113" s="185">
        <f t="shared" si="12"/>
        <v>0</v>
      </c>
      <c r="S113" s="185">
        <v>0</v>
      </c>
      <c r="T113" s="186">
        <f t="shared" si="13"/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152</v>
      </c>
      <c r="AT113" s="187" t="s">
        <v>147</v>
      </c>
      <c r="AU113" s="187" t="s">
        <v>85</v>
      </c>
      <c r="AY113" s="20" t="s">
        <v>144</v>
      </c>
      <c r="BE113" s="188">
        <f t="shared" si="14"/>
        <v>0</v>
      </c>
      <c r="BF113" s="188">
        <f t="shared" si="15"/>
        <v>0</v>
      </c>
      <c r="BG113" s="188">
        <f t="shared" si="16"/>
        <v>0</v>
      </c>
      <c r="BH113" s="188">
        <f t="shared" si="17"/>
        <v>0</v>
      </c>
      <c r="BI113" s="188">
        <f t="shared" si="18"/>
        <v>0</v>
      </c>
      <c r="BJ113" s="20" t="s">
        <v>85</v>
      </c>
      <c r="BK113" s="188">
        <f t="shared" si="19"/>
        <v>0</v>
      </c>
      <c r="BL113" s="20" t="s">
        <v>152</v>
      </c>
      <c r="BM113" s="187" t="s">
        <v>1093</v>
      </c>
    </row>
    <row r="114" spans="1:65" s="2" customFormat="1" ht="16.5" customHeight="1">
      <c r="A114" s="37"/>
      <c r="B114" s="38"/>
      <c r="C114" s="176" t="s">
        <v>427</v>
      </c>
      <c r="D114" s="176" t="s">
        <v>147</v>
      </c>
      <c r="E114" s="177" t="s">
        <v>1423</v>
      </c>
      <c r="F114" s="178" t="s">
        <v>1424</v>
      </c>
      <c r="G114" s="179" t="s">
        <v>252</v>
      </c>
      <c r="H114" s="180">
        <v>462</v>
      </c>
      <c r="I114" s="181"/>
      <c r="J114" s="182">
        <f t="shared" si="10"/>
        <v>0</v>
      </c>
      <c r="K114" s="178" t="s">
        <v>19</v>
      </c>
      <c r="L114" s="42"/>
      <c r="M114" s="183" t="s">
        <v>19</v>
      </c>
      <c r="N114" s="184" t="s">
        <v>48</v>
      </c>
      <c r="O114" s="67"/>
      <c r="P114" s="185">
        <f t="shared" si="11"/>
        <v>0</v>
      </c>
      <c r="Q114" s="185">
        <v>0</v>
      </c>
      <c r="R114" s="185">
        <f t="shared" si="12"/>
        <v>0</v>
      </c>
      <c r="S114" s="185">
        <v>0</v>
      </c>
      <c r="T114" s="186">
        <f t="shared" si="13"/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152</v>
      </c>
      <c r="AT114" s="187" t="s">
        <v>147</v>
      </c>
      <c r="AU114" s="187" t="s">
        <v>85</v>
      </c>
      <c r="AY114" s="20" t="s">
        <v>144</v>
      </c>
      <c r="BE114" s="188">
        <f t="shared" si="14"/>
        <v>0</v>
      </c>
      <c r="BF114" s="188">
        <f t="shared" si="15"/>
        <v>0</v>
      </c>
      <c r="BG114" s="188">
        <f t="shared" si="16"/>
        <v>0</v>
      </c>
      <c r="BH114" s="188">
        <f t="shared" si="17"/>
        <v>0</v>
      </c>
      <c r="BI114" s="188">
        <f t="shared" si="18"/>
        <v>0</v>
      </c>
      <c r="BJ114" s="20" t="s">
        <v>85</v>
      </c>
      <c r="BK114" s="188">
        <f t="shared" si="19"/>
        <v>0</v>
      </c>
      <c r="BL114" s="20" t="s">
        <v>152</v>
      </c>
      <c r="BM114" s="187" t="s">
        <v>1103</v>
      </c>
    </row>
    <row r="115" spans="1:65" s="2" customFormat="1" ht="16.5" customHeight="1">
      <c r="A115" s="37"/>
      <c r="B115" s="38"/>
      <c r="C115" s="176" t="s">
        <v>445</v>
      </c>
      <c r="D115" s="176" t="s">
        <v>147</v>
      </c>
      <c r="E115" s="177" t="s">
        <v>1425</v>
      </c>
      <c r="F115" s="178" t="s">
        <v>1426</v>
      </c>
      <c r="G115" s="179" t="s">
        <v>252</v>
      </c>
      <c r="H115" s="180">
        <v>462</v>
      </c>
      <c r="I115" s="181"/>
      <c r="J115" s="182">
        <f t="shared" si="10"/>
        <v>0</v>
      </c>
      <c r="K115" s="178" t="s">
        <v>19</v>
      </c>
      <c r="L115" s="42"/>
      <c r="M115" s="183" t="s">
        <v>19</v>
      </c>
      <c r="N115" s="184" t="s">
        <v>48</v>
      </c>
      <c r="O115" s="67"/>
      <c r="P115" s="185">
        <f t="shared" si="11"/>
        <v>0</v>
      </c>
      <c r="Q115" s="185">
        <v>0</v>
      </c>
      <c r="R115" s="185">
        <f t="shared" si="12"/>
        <v>0</v>
      </c>
      <c r="S115" s="185">
        <v>0</v>
      </c>
      <c r="T115" s="186">
        <f t="shared" si="13"/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152</v>
      </c>
      <c r="AT115" s="187" t="s">
        <v>147</v>
      </c>
      <c r="AU115" s="187" t="s">
        <v>85</v>
      </c>
      <c r="AY115" s="20" t="s">
        <v>144</v>
      </c>
      <c r="BE115" s="188">
        <f t="shared" si="14"/>
        <v>0</v>
      </c>
      <c r="BF115" s="188">
        <f t="shared" si="15"/>
        <v>0</v>
      </c>
      <c r="BG115" s="188">
        <f t="shared" si="16"/>
        <v>0</v>
      </c>
      <c r="BH115" s="188">
        <f t="shared" si="17"/>
        <v>0</v>
      </c>
      <c r="BI115" s="188">
        <f t="shared" si="18"/>
        <v>0</v>
      </c>
      <c r="BJ115" s="20" t="s">
        <v>85</v>
      </c>
      <c r="BK115" s="188">
        <f t="shared" si="19"/>
        <v>0</v>
      </c>
      <c r="BL115" s="20" t="s">
        <v>152</v>
      </c>
      <c r="BM115" s="187" t="s">
        <v>1126</v>
      </c>
    </row>
    <row r="116" spans="1:65" s="2" customFormat="1" ht="16.5" customHeight="1">
      <c r="A116" s="37"/>
      <c r="B116" s="38"/>
      <c r="C116" s="176" t="s">
        <v>464</v>
      </c>
      <c r="D116" s="176" t="s">
        <v>147</v>
      </c>
      <c r="E116" s="177" t="s">
        <v>1427</v>
      </c>
      <c r="F116" s="178" t="s">
        <v>1428</v>
      </c>
      <c r="G116" s="179" t="s">
        <v>1370</v>
      </c>
      <c r="H116" s="180">
        <v>28</v>
      </c>
      <c r="I116" s="181"/>
      <c r="J116" s="182">
        <f t="shared" si="10"/>
        <v>0</v>
      </c>
      <c r="K116" s="178" t="s">
        <v>19</v>
      </c>
      <c r="L116" s="42"/>
      <c r="M116" s="183" t="s">
        <v>19</v>
      </c>
      <c r="N116" s="184" t="s">
        <v>48</v>
      </c>
      <c r="O116" s="67"/>
      <c r="P116" s="185">
        <f t="shared" si="11"/>
        <v>0</v>
      </c>
      <c r="Q116" s="185">
        <v>0</v>
      </c>
      <c r="R116" s="185">
        <f t="shared" si="12"/>
        <v>0</v>
      </c>
      <c r="S116" s="185">
        <v>0</v>
      </c>
      <c r="T116" s="186">
        <f t="shared" si="13"/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7" t="s">
        <v>152</v>
      </c>
      <c r="AT116" s="187" t="s">
        <v>147</v>
      </c>
      <c r="AU116" s="187" t="s">
        <v>85</v>
      </c>
      <c r="AY116" s="20" t="s">
        <v>144</v>
      </c>
      <c r="BE116" s="188">
        <f t="shared" si="14"/>
        <v>0</v>
      </c>
      <c r="BF116" s="188">
        <f t="shared" si="15"/>
        <v>0</v>
      </c>
      <c r="BG116" s="188">
        <f t="shared" si="16"/>
        <v>0</v>
      </c>
      <c r="BH116" s="188">
        <f t="shared" si="17"/>
        <v>0</v>
      </c>
      <c r="BI116" s="188">
        <f t="shared" si="18"/>
        <v>0</v>
      </c>
      <c r="BJ116" s="20" t="s">
        <v>85</v>
      </c>
      <c r="BK116" s="188">
        <f t="shared" si="19"/>
        <v>0</v>
      </c>
      <c r="BL116" s="20" t="s">
        <v>152</v>
      </c>
      <c r="BM116" s="187" t="s">
        <v>1150</v>
      </c>
    </row>
    <row r="117" spans="1:65" s="2" customFormat="1" ht="21.75" customHeight="1">
      <c r="A117" s="37"/>
      <c r="B117" s="38"/>
      <c r="C117" s="176" t="s">
        <v>485</v>
      </c>
      <c r="D117" s="176" t="s">
        <v>147</v>
      </c>
      <c r="E117" s="177" t="s">
        <v>1429</v>
      </c>
      <c r="F117" s="178" t="s">
        <v>1430</v>
      </c>
      <c r="G117" s="179" t="s">
        <v>1370</v>
      </c>
      <c r="H117" s="180">
        <v>14</v>
      </c>
      <c r="I117" s="181"/>
      <c r="J117" s="182">
        <f t="shared" si="10"/>
        <v>0</v>
      </c>
      <c r="K117" s="178" t="s">
        <v>19</v>
      </c>
      <c r="L117" s="42"/>
      <c r="M117" s="183" t="s">
        <v>19</v>
      </c>
      <c r="N117" s="184" t="s">
        <v>48</v>
      </c>
      <c r="O117" s="67"/>
      <c r="P117" s="185">
        <f t="shared" si="11"/>
        <v>0</v>
      </c>
      <c r="Q117" s="185">
        <v>0</v>
      </c>
      <c r="R117" s="185">
        <f t="shared" si="12"/>
        <v>0</v>
      </c>
      <c r="S117" s="185">
        <v>0</v>
      </c>
      <c r="T117" s="186">
        <f t="shared" si="13"/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152</v>
      </c>
      <c r="AT117" s="187" t="s">
        <v>147</v>
      </c>
      <c r="AU117" s="187" t="s">
        <v>85</v>
      </c>
      <c r="AY117" s="20" t="s">
        <v>144</v>
      </c>
      <c r="BE117" s="188">
        <f t="shared" si="14"/>
        <v>0</v>
      </c>
      <c r="BF117" s="188">
        <f t="shared" si="15"/>
        <v>0</v>
      </c>
      <c r="BG117" s="188">
        <f t="shared" si="16"/>
        <v>0</v>
      </c>
      <c r="BH117" s="188">
        <f t="shared" si="17"/>
        <v>0</v>
      </c>
      <c r="BI117" s="188">
        <f t="shared" si="18"/>
        <v>0</v>
      </c>
      <c r="BJ117" s="20" t="s">
        <v>85</v>
      </c>
      <c r="BK117" s="188">
        <f t="shared" si="19"/>
        <v>0</v>
      </c>
      <c r="BL117" s="20" t="s">
        <v>152</v>
      </c>
      <c r="BM117" s="187" t="s">
        <v>1160</v>
      </c>
    </row>
    <row r="118" spans="1:65" s="2" customFormat="1" ht="24.2" customHeight="1">
      <c r="A118" s="37"/>
      <c r="B118" s="38"/>
      <c r="C118" s="176" t="s">
        <v>492</v>
      </c>
      <c r="D118" s="176" t="s">
        <v>147</v>
      </c>
      <c r="E118" s="177" t="s">
        <v>1431</v>
      </c>
      <c r="F118" s="178" t="s">
        <v>1432</v>
      </c>
      <c r="G118" s="179" t="s">
        <v>742</v>
      </c>
      <c r="H118" s="180">
        <v>14</v>
      </c>
      <c r="I118" s="181"/>
      <c r="J118" s="182">
        <f t="shared" si="10"/>
        <v>0</v>
      </c>
      <c r="K118" s="178" t="s">
        <v>19</v>
      </c>
      <c r="L118" s="42"/>
      <c r="M118" s="183" t="s">
        <v>19</v>
      </c>
      <c r="N118" s="184" t="s">
        <v>48</v>
      </c>
      <c r="O118" s="67"/>
      <c r="P118" s="185">
        <f t="shared" si="11"/>
        <v>0</v>
      </c>
      <c r="Q118" s="185">
        <v>0</v>
      </c>
      <c r="R118" s="185">
        <f t="shared" si="12"/>
        <v>0</v>
      </c>
      <c r="S118" s="185">
        <v>0</v>
      </c>
      <c r="T118" s="186">
        <f t="shared" si="13"/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152</v>
      </c>
      <c r="AT118" s="187" t="s">
        <v>147</v>
      </c>
      <c r="AU118" s="187" t="s">
        <v>85</v>
      </c>
      <c r="AY118" s="20" t="s">
        <v>144</v>
      </c>
      <c r="BE118" s="188">
        <f t="shared" si="14"/>
        <v>0</v>
      </c>
      <c r="BF118" s="188">
        <f t="shared" si="15"/>
        <v>0</v>
      </c>
      <c r="BG118" s="188">
        <f t="shared" si="16"/>
        <v>0</v>
      </c>
      <c r="BH118" s="188">
        <f t="shared" si="17"/>
        <v>0</v>
      </c>
      <c r="BI118" s="188">
        <f t="shared" si="18"/>
        <v>0</v>
      </c>
      <c r="BJ118" s="20" t="s">
        <v>85</v>
      </c>
      <c r="BK118" s="188">
        <f t="shared" si="19"/>
        <v>0</v>
      </c>
      <c r="BL118" s="20" t="s">
        <v>152</v>
      </c>
      <c r="BM118" s="187" t="s">
        <v>1184</v>
      </c>
    </row>
    <row r="119" spans="1:65" s="2" customFormat="1" ht="24.2" customHeight="1">
      <c r="A119" s="37"/>
      <c r="B119" s="38"/>
      <c r="C119" s="176" t="s">
        <v>497</v>
      </c>
      <c r="D119" s="176" t="s">
        <v>147</v>
      </c>
      <c r="E119" s="177" t="s">
        <v>1433</v>
      </c>
      <c r="F119" s="178" t="s">
        <v>1434</v>
      </c>
      <c r="G119" s="179" t="s">
        <v>742</v>
      </c>
      <c r="H119" s="180">
        <v>14</v>
      </c>
      <c r="I119" s="181"/>
      <c r="J119" s="182">
        <f t="shared" si="10"/>
        <v>0</v>
      </c>
      <c r="K119" s="178" t="s">
        <v>19</v>
      </c>
      <c r="L119" s="42"/>
      <c r="M119" s="183" t="s">
        <v>19</v>
      </c>
      <c r="N119" s="184" t="s">
        <v>48</v>
      </c>
      <c r="O119" s="67"/>
      <c r="P119" s="185">
        <f t="shared" si="11"/>
        <v>0</v>
      </c>
      <c r="Q119" s="185">
        <v>0</v>
      </c>
      <c r="R119" s="185">
        <f t="shared" si="12"/>
        <v>0</v>
      </c>
      <c r="S119" s="185">
        <v>0</v>
      </c>
      <c r="T119" s="186">
        <f t="shared" si="13"/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7" t="s">
        <v>152</v>
      </c>
      <c r="AT119" s="187" t="s">
        <v>147</v>
      </c>
      <c r="AU119" s="187" t="s">
        <v>85</v>
      </c>
      <c r="AY119" s="20" t="s">
        <v>144</v>
      </c>
      <c r="BE119" s="188">
        <f t="shared" si="14"/>
        <v>0</v>
      </c>
      <c r="BF119" s="188">
        <f t="shared" si="15"/>
        <v>0</v>
      </c>
      <c r="BG119" s="188">
        <f t="shared" si="16"/>
        <v>0</v>
      </c>
      <c r="BH119" s="188">
        <f t="shared" si="17"/>
        <v>0</v>
      </c>
      <c r="BI119" s="188">
        <f t="shared" si="18"/>
        <v>0</v>
      </c>
      <c r="BJ119" s="20" t="s">
        <v>85</v>
      </c>
      <c r="BK119" s="188">
        <f t="shared" si="19"/>
        <v>0</v>
      </c>
      <c r="BL119" s="20" t="s">
        <v>152</v>
      </c>
      <c r="BM119" s="187" t="s">
        <v>1208</v>
      </c>
    </row>
    <row r="120" spans="1:65" s="2" customFormat="1" ht="16.5" customHeight="1">
      <c r="A120" s="37"/>
      <c r="B120" s="38"/>
      <c r="C120" s="176" t="s">
        <v>502</v>
      </c>
      <c r="D120" s="176" t="s">
        <v>147</v>
      </c>
      <c r="E120" s="177" t="s">
        <v>1435</v>
      </c>
      <c r="F120" s="178" t="s">
        <v>1436</v>
      </c>
      <c r="G120" s="179" t="s">
        <v>1398</v>
      </c>
      <c r="H120" s="180">
        <v>30</v>
      </c>
      <c r="I120" s="181"/>
      <c r="J120" s="182">
        <f t="shared" si="10"/>
        <v>0</v>
      </c>
      <c r="K120" s="178" t="s">
        <v>19</v>
      </c>
      <c r="L120" s="42"/>
      <c r="M120" s="183" t="s">
        <v>19</v>
      </c>
      <c r="N120" s="184" t="s">
        <v>48</v>
      </c>
      <c r="O120" s="67"/>
      <c r="P120" s="185">
        <f t="shared" si="11"/>
        <v>0</v>
      </c>
      <c r="Q120" s="185">
        <v>0</v>
      </c>
      <c r="R120" s="185">
        <f t="shared" si="12"/>
        <v>0</v>
      </c>
      <c r="S120" s="185">
        <v>0</v>
      </c>
      <c r="T120" s="186">
        <f t="shared" si="13"/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152</v>
      </c>
      <c r="AT120" s="187" t="s">
        <v>147</v>
      </c>
      <c r="AU120" s="187" t="s">
        <v>85</v>
      </c>
      <c r="AY120" s="20" t="s">
        <v>144</v>
      </c>
      <c r="BE120" s="188">
        <f t="shared" si="14"/>
        <v>0</v>
      </c>
      <c r="BF120" s="188">
        <f t="shared" si="15"/>
        <v>0</v>
      </c>
      <c r="BG120" s="188">
        <f t="shared" si="16"/>
        <v>0</v>
      </c>
      <c r="BH120" s="188">
        <f t="shared" si="17"/>
        <v>0</v>
      </c>
      <c r="BI120" s="188">
        <f t="shared" si="18"/>
        <v>0</v>
      </c>
      <c r="BJ120" s="20" t="s">
        <v>85</v>
      </c>
      <c r="BK120" s="188">
        <f t="shared" si="19"/>
        <v>0</v>
      </c>
      <c r="BL120" s="20" t="s">
        <v>152</v>
      </c>
      <c r="BM120" s="187" t="s">
        <v>1232</v>
      </c>
    </row>
    <row r="121" spans="1:65" s="2" customFormat="1" ht="21.75" customHeight="1">
      <c r="A121" s="37"/>
      <c r="B121" s="38"/>
      <c r="C121" s="176" t="s">
        <v>507</v>
      </c>
      <c r="D121" s="176" t="s">
        <v>147</v>
      </c>
      <c r="E121" s="177" t="s">
        <v>1393</v>
      </c>
      <c r="F121" s="178" t="s">
        <v>1394</v>
      </c>
      <c r="G121" s="179" t="s">
        <v>1395</v>
      </c>
      <c r="H121" s="180">
        <v>130</v>
      </c>
      <c r="I121" s="181"/>
      <c r="J121" s="182">
        <f t="shared" si="10"/>
        <v>0</v>
      </c>
      <c r="K121" s="178" t="s">
        <v>19</v>
      </c>
      <c r="L121" s="42"/>
      <c r="M121" s="183" t="s">
        <v>19</v>
      </c>
      <c r="N121" s="184" t="s">
        <v>48</v>
      </c>
      <c r="O121" s="67"/>
      <c r="P121" s="185">
        <f t="shared" si="11"/>
        <v>0</v>
      </c>
      <c r="Q121" s="185">
        <v>0</v>
      </c>
      <c r="R121" s="185">
        <f t="shared" si="12"/>
        <v>0</v>
      </c>
      <c r="S121" s="185">
        <v>0</v>
      </c>
      <c r="T121" s="186">
        <f t="shared" si="13"/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152</v>
      </c>
      <c r="AT121" s="187" t="s">
        <v>147</v>
      </c>
      <c r="AU121" s="187" t="s">
        <v>85</v>
      </c>
      <c r="AY121" s="20" t="s">
        <v>144</v>
      </c>
      <c r="BE121" s="188">
        <f t="shared" si="14"/>
        <v>0</v>
      </c>
      <c r="BF121" s="188">
        <f t="shared" si="15"/>
        <v>0</v>
      </c>
      <c r="BG121" s="188">
        <f t="shared" si="16"/>
        <v>0</v>
      </c>
      <c r="BH121" s="188">
        <f t="shared" si="17"/>
        <v>0</v>
      </c>
      <c r="BI121" s="188">
        <f t="shared" si="18"/>
        <v>0</v>
      </c>
      <c r="BJ121" s="20" t="s">
        <v>85</v>
      </c>
      <c r="BK121" s="188">
        <f t="shared" si="19"/>
        <v>0</v>
      </c>
      <c r="BL121" s="20" t="s">
        <v>152</v>
      </c>
      <c r="BM121" s="187" t="s">
        <v>1269</v>
      </c>
    </row>
    <row r="122" spans="1:65" s="2" customFormat="1" ht="24.2" customHeight="1">
      <c r="A122" s="37"/>
      <c r="B122" s="38"/>
      <c r="C122" s="176" t="s">
        <v>514</v>
      </c>
      <c r="D122" s="176" t="s">
        <v>147</v>
      </c>
      <c r="E122" s="177" t="s">
        <v>1437</v>
      </c>
      <c r="F122" s="178" t="s">
        <v>1400</v>
      </c>
      <c r="G122" s="179" t="s">
        <v>742</v>
      </c>
      <c r="H122" s="180">
        <v>1</v>
      </c>
      <c r="I122" s="181"/>
      <c r="J122" s="182">
        <f t="shared" si="10"/>
        <v>0</v>
      </c>
      <c r="K122" s="178" t="s">
        <v>19</v>
      </c>
      <c r="L122" s="42"/>
      <c r="M122" s="183" t="s">
        <v>19</v>
      </c>
      <c r="N122" s="184" t="s">
        <v>48</v>
      </c>
      <c r="O122" s="67"/>
      <c r="P122" s="185">
        <f t="shared" si="11"/>
        <v>0</v>
      </c>
      <c r="Q122" s="185">
        <v>0</v>
      </c>
      <c r="R122" s="185">
        <f t="shared" si="12"/>
        <v>0</v>
      </c>
      <c r="S122" s="185">
        <v>0</v>
      </c>
      <c r="T122" s="186">
        <f t="shared" si="13"/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152</v>
      </c>
      <c r="AT122" s="187" t="s">
        <v>147</v>
      </c>
      <c r="AU122" s="187" t="s">
        <v>85</v>
      </c>
      <c r="AY122" s="20" t="s">
        <v>144</v>
      </c>
      <c r="BE122" s="188">
        <f t="shared" si="14"/>
        <v>0</v>
      </c>
      <c r="BF122" s="188">
        <f t="shared" si="15"/>
        <v>0</v>
      </c>
      <c r="BG122" s="188">
        <f t="shared" si="16"/>
        <v>0</v>
      </c>
      <c r="BH122" s="188">
        <f t="shared" si="17"/>
        <v>0</v>
      </c>
      <c r="BI122" s="188">
        <f t="shared" si="18"/>
        <v>0</v>
      </c>
      <c r="BJ122" s="20" t="s">
        <v>85</v>
      </c>
      <c r="BK122" s="188">
        <f t="shared" si="19"/>
        <v>0</v>
      </c>
      <c r="BL122" s="20" t="s">
        <v>152</v>
      </c>
      <c r="BM122" s="187" t="s">
        <v>1287</v>
      </c>
    </row>
    <row r="123" spans="1:65" s="12" customFormat="1" ht="25.9" customHeight="1">
      <c r="B123" s="160"/>
      <c r="C123" s="161"/>
      <c r="D123" s="162" t="s">
        <v>76</v>
      </c>
      <c r="E123" s="163" t="s">
        <v>1438</v>
      </c>
      <c r="F123" s="163" t="s">
        <v>1439</v>
      </c>
      <c r="G123" s="161"/>
      <c r="H123" s="161"/>
      <c r="I123" s="164"/>
      <c r="J123" s="165">
        <f>BK123</f>
        <v>0</v>
      </c>
      <c r="K123" s="161"/>
      <c r="L123" s="166"/>
      <c r="M123" s="167"/>
      <c r="N123" s="168"/>
      <c r="O123" s="168"/>
      <c r="P123" s="169">
        <f>SUM(P124:P152)</f>
        <v>0</v>
      </c>
      <c r="Q123" s="168"/>
      <c r="R123" s="169">
        <f>SUM(R124:R152)</f>
        <v>0</v>
      </c>
      <c r="S123" s="168"/>
      <c r="T123" s="170">
        <f>SUM(T124:T152)</f>
        <v>0</v>
      </c>
      <c r="AR123" s="171" t="s">
        <v>85</v>
      </c>
      <c r="AT123" s="172" t="s">
        <v>76</v>
      </c>
      <c r="AU123" s="172" t="s">
        <v>77</v>
      </c>
      <c r="AY123" s="171" t="s">
        <v>144</v>
      </c>
      <c r="BK123" s="173">
        <f>SUM(BK124:BK152)</f>
        <v>0</v>
      </c>
    </row>
    <row r="124" spans="1:65" s="2" customFormat="1" ht="16.5" customHeight="1">
      <c r="A124" s="37"/>
      <c r="B124" s="38"/>
      <c r="C124" s="176" t="s">
        <v>948</v>
      </c>
      <c r="D124" s="176" t="s">
        <v>147</v>
      </c>
      <c r="E124" s="177" t="s">
        <v>1440</v>
      </c>
      <c r="F124" s="178" t="s">
        <v>1441</v>
      </c>
      <c r="G124" s="179" t="s">
        <v>1370</v>
      </c>
      <c r="H124" s="180">
        <v>14</v>
      </c>
      <c r="I124" s="181"/>
      <c r="J124" s="182">
        <f t="shared" ref="J124:J147" si="20">ROUND(I124*H124,2)</f>
        <v>0</v>
      </c>
      <c r="K124" s="178" t="s">
        <v>19</v>
      </c>
      <c r="L124" s="42"/>
      <c r="M124" s="183" t="s">
        <v>19</v>
      </c>
      <c r="N124" s="184" t="s">
        <v>48</v>
      </c>
      <c r="O124" s="67"/>
      <c r="P124" s="185">
        <f t="shared" ref="P124:P147" si="21">O124*H124</f>
        <v>0</v>
      </c>
      <c r="Q124" s="185">
        <v>0</v>
      </c>
      <c r="R124" s="185">
        <f t="shared" ref="R124:R147" si="22">Q124*H124</f>
        <v>0</v>
      </c>
      <c r="S124" s="185">
        <v>0</v>
      </c>
      <c r="T124" s="186">
        <f t="shared" ref="T124:T147" si="23"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152</v>
      </c>
      <c r="AT124" s="187" t="s">
        <v>147</v>
      </c>
      <c r="AU124" s="187" t="s">
        <v>85</v>
      </c>
      <c r="AY124" s="20" t="s">
        <v>144</v>
      </c>
      <c r="BE124" s="188">
        <f t="shared" ref="BE124:BE147" si="24">IF(N124="základní",J124,0)</f>
        <v>0</v>
      </c>
      <c r="BF124" s="188">
        <f t="shared" ref="BF124:BF147" si="25">IF(N124="snížená",J124,0)</f>
        <v>0</v>
      </c>
      <c r="BG124" s="188">
        <f t="shared" ref="BG124:BG147" si="26">IF(N124="zákl. přenesená",J124,0)</f>
        <v>0</v>
      </c>
      <c r="BH124" s="188">
        <f t="shared" ref="BH124:BH147" si="27">IF(N124="sníž. přenesená",J124,0)</f>
        <v>0</v>
      </c>
      <c r="BI124" s="188">
        <f t="shared" ref="BI124:BI147" si="28">IF(N124="nulová",J124,0)</f>
        <v>0</v>
      </c>
      <c r="BJ124" s="20" t="s">
        <v>85</v>
      </c>
      <c r="BK124" s="188">
        <f t="shared" ref="BK124:BK147" si="29">ROUND(I124*H124,2)</f>
        <v>0</v>
      </c>
      <c r="BL124" s="20" t="s">
        <v>152</v>
      </c>
      <c r="BM124" s="187" t="s">
        <v>1442</v>
      </c>
    </row>
    <row r="125" spans="1:65" s="2" customFormat="1" ht="37.9" customHeight="1">
      <c r="A125" s="37"/>
      <c r="B125" s="38"/>
      <c r="C125" s="241" t="s">
        <v>953</v>
      </c>
      <c r="D125" s="241" t="s">
        <v>769</v>
      </c>
      <c r="E125" s="242" t="s">
        <v>1443</v>
      </c>
      <c r="F125" s="243" t="s">
        <v>1444</v>
      </c>
      <c r="G125" s="244" t="s">
        <v>1370</v>
      </c>
      <c r="H125" s="245">
        <v>14</v>
      </c>
      <c r="I125" s="246"/>
      <c r="J125" s="247">
        <f t="shared" si="20"/>
        <v>0</v>
      </c>
      <c r="K125" s="243" t="s">
        <v>19</v>
      </c>
      <c r="L125" s="248"/>
      <c r="M125" s="249" t="s">
        <v>19</v>
      </c>
      <c r="N125" s="250" t="s">
        <v>48</v>
      </c>
      <c r="O125" s="67"/>
      <c r="P125" s="185">
        <f t="shared" si="21"/>
        <v>0</v>
      </c>
      <c r="Q125" s="185">
        <v>0</v>
      </c>
      <c r="R125" s="185">
        <f t="shared" si="22"/>
        <v>0</v>
      </c>
      <c r="S125" s="185">
        <v>0</v>
      </c>
      <c r="T125" s="186">
        <f t="shared" si="23"/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204</v>
      </c>
      <c r="AT125" s="187" t="s">
        <v>769</v>
      </c>
      <c r="AU125" s="187" t="s">
        <v>85</v>
      </c>
      <c r="AY125" s="20" t="s">
        <v>144</v>
      </c>
      <c r="BE125" s="188">
        <f t="shared" si="24"/>
        <v>0</v>
      </c>
      <c r="BF125" s="188">
        <f t="shared" si="25"/>
        <v>0</v>
      </c>
      <c r="BG125" s="188">
        <f t="shared" si="26"/>
        <v>0</v>
      </c>
      <c r="BH125" s="188">
        <f t="shared" si="27"/>
        <v>0</v>
      </c>
      <c r="BI125" s="188">
        <f t="shared" si="28"/>
        <v>0</v>
      </c>
      <c r="BJ125" s="20" t="s">
        <v>85</v>
      </c>
      <c r="BK125" s="188">
        <f t="shared" si="29"/>
        <v>0</v>
      </c>
      <c r="BL125" s="20" t="s">
        <v>152</v>
      </c>
      <c r="BM125" s="187" t="s">
        <v>1445</v>
      </c>
    </row>
    <row r="126" spans="1:65" s="2" customFormat="1" ht="16.5" customHeight="1">
      <c r="A126" s="37"/>
      <c r="B126" s="38"/>
      <c r="C126" s="176" t="s">
        <v>958</v>
      </c>
      <c r="D126" s="176" t="s">
        <v>147</v>
      </c>
      <c r="E126" s="177" t="s">
        <v>1446</v>
      </c>
      <c r="F126" s="178" t="s">
        <v>1447</v>
      </c>
      <c r="G126" s="179" t="s">
        <v>1370</v>
      </c>
      <c r="H126" s="180">
        <v>14</v>
      </c>
      <c r="I126" s="181"/>
      <c r="J126" s="182">
        <f t="shared" si="20"/>
        <v>0</v>
      </c>
      <c r="K126" s="178" t="s">
        <v>19</v>
      </c>
      <c r="L126" s="42"/>
      <c r="M126" s="183" t="s">
        <v>19</v>
      </c>
      <c r="N126" s="184" t="s">
        <v>48</v>
      </c>
      <c r="O126" s="67"/>
      <c r="P126" s="185">
        <f t="shared" si="21"/>
        <v>0</v>
      </c>
      <c r="Q126" s="185">
        <v>0</v>
      </c>
      <c r="R126" s="185">
        <f t="shared" si="22"/>
        <v>0</v>
      </c>
      <c r="S126" s="185">
        <v>0</v>
      </c>
      <c r="T126" s="186">
        <f t="shared" si="23"/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152</v>
      </c>
      <c r="AT126" s="187" t="s">
        <v>147</v>
      </c>
      <c r="AU126" s="187" t="s">
        <v>85</v>
      </c>
      <c r="AY126" s="20" t="s">
        <v>144</v>
      </c>
      <c r="BE126" s="188">
        <f t="shared" si="24"/>
        <v>0</v>
      </c>
      <c r="BF126" s="188">
        <f t="shared" si="25"/>
        <v>0</v>
      </c>
      <c r="BG126" s="188">
        <f t="shared" si="26"/>
        <v>0</v>
      </c>
      <c r="BH126" s="188">
        <f t="shared" si="27"/>
        <v>0</v>
      </c>
      <c r="BI126" s="188">
        <f t="shared" si="28"/>
        <v>0</v>
      </c>
      <c r="BJ126" s="20" t="s">
        <v>85</v>
      </c>
      <c r="BK126" s="188">
        <f t="shared" si="29"/>
        <v>0</v>
      </c>
      <c r="BL126" s="20" t="s">
        <v>152</v>
      </c>
      <c r="BM126" s="187" t="s">
        <v>1448</v>
      </c>
    </row>
    <row r="127" spans="1:65" s="2" customFormat="1" ht="16.5" customHeight="1">
      <c r="A127" s="37"/>
      <c r="B127" s="38"/>
      <c r="C127" s="241" t="s">
        <v>963</v>
      </c>
      <c r="D127" s="241" t="s">
        <v>769</v>
      </c>
      <c r="E127" s="242" t="s">
        <v>1449</v>
      </c>
      <c r="F127" s="243" t="s">
        <v>1450</v>
      </c>
      <c r="G127" s="244" t="s">
        <v>1370</v>
      </c>
      <c r="H127" s="245">
        <v>14</v>
      </c>
      <c r="I127" s="246"/>
      <c r="J127" s="247">
        <f t="shared" si="20"/>
        <v>0</v>
      </c>
      <c r="K127" s="243" t="s">
        <v>19</v>
      </c>
      <c r="L127" s="248"/>
      <c r="M127" s="249" t="s">
        <v>19</v>
      </c>
      <c r="N127" s="250" t="s">
        <v>48</v>
      </c>
      <c r="O127" s="67"/>
      <c r="P127" s="185">
        <f t="shared" si="21"/>
        <v>0</v>
      </c>
      <c r="Q127" s="185">
        <v>0</v>
      </c>
      <c r="R127" s="185">
        <f t="shared" si="22"/>
        <v>0</v>
      </c>
      <c r="S127" s="185">
        <v>0</v>
      </c>
      <c r="T127" s="186">
        <f t="shared" si="23"/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7" t="s">
        <v>204</v>
      </c>
      <c r="AT127" s="187" t="s">
        <v>769</v>
      </c>
      <c r="AU127" s="187" t="s">
        <v>85</v>
      </c>
      <c r="AY127" s="20" t="s">
        <v>144</v>
      </c>
      <c r="BE127" s="188">
        <f t="shared" si="24"/>
        <v>0</v>
      </c>
      <c r="BF127" s="188">
        <f t="shared" si="25"/>
        <v>0</v>
      </c>
      <c r="BG127" s="188">
        <f t="shared" si="26"/>
        <v>0</v>
      </c>
      <c r="BH127" s="188">
        <f t="shared" si="27"/>
        <v>0</v>
      </c>
      <c r="BI127" s="188">
        <f t="shared" si="28"/>
        <v>0</v>
      </c>
      <c r="BJ127" s="20" t="s">
        <v>85</v>
      </c>
      <c r="BK127" s="188">
        <f t="shared" si="29"/>
        <v>0</v>
      </c>
      <c r="BL127" s="20" t="s">
        <v>152</v>
      </c>
      <c r="BM127" s="187" t="s">
        <v>1451</v>
      </c>
    </row>
    <row r="128" spans="1:65" s="2" customFormat="1" ht="24.2" customHeight="1">
      <c r="A128" s="37"/>
      <c r="B128" s="38"/>
      <c r="C128" s="241" t="s">
        <v>982</v>
      </c>
      <c r="D128" s="241" t="s">
        <v>769</v>
      </c>
      <c r="E128" s="242" t="s">
        <v>1452</v>
      </c>
      <c r="F128" s="243" t="s">
        <v>1453</v>
      </c>
      <c r="G128" s="244" t="s">
        <v>1370</v>
      </c>
      <c r="H128" s="245">
        <v>14</v>
      </c>
      <c r="I128" s="246"/>
      <c r="J128" s="247">
        <f t="shared" si="20"/>
        <v>0</v>
      </c>
      <c r="K128" s="243" t="s">
        <v>19</v>
      </c>
      <c r="L128" s="248"/>
      <c r="M128" s="249" t="s">
        <v>19</v>
      </c>
      <c r="N128" s="250" t="s">
        <v>48</v>
      </c>
      <c r="O128" s="67"/>
      <c r="P128" s="185">
        <f t="shared" si="21"/>
        <v>0</v>
      </c>
      <c r="Q128" s="185">
        <v>0</v>
      </c>
      <c r="R128" s="185">
        <f t="shared" si="22"/>
        <v>0</v>
      </c>
      <c r="S128" s="185">
        <v>0</v>
      </c>
      <c r="T128" s="186">
        <f t="shared" si="23"/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204</v>
      </c>
      <c r="AT128" s="187" t="s">
        <v>769</v>
      </c>
      <c r="AU128" s="187" t="s">
        <v>85</v>
      </c>
      <c r="AY128" s="20" t="s">
        <v>144</v>
      </c>
      <c r="BE128" s="188">
        <f t="shared" si="24"/>
        <v>0</v>
      </c>
      <c r="BF128" s="188">
        <f t="shared" si="25"/>
        <v>0</v>
      </c>
      <c r="BG128" s="188">
        <f t="shared" si="26"/>
        <v>0</v>
      </c>
      <c r="BH128" s="188">
        <f t="shared" si="27"/>
        <v>0</v>
      </c>
      <c r="BI128" s="188">
        <f t="shared" si="28"/>
        <v>0</v>
      </c>
      <c r="BJ128" s="20" t="s">
        <v>85</v>
      </c>
      <c r="BK128" s="188">
        <f t="shared" si="29"/>
        <v>0</v>
      </c>
      <c r="BL128" s="20" t="s">
        <v>152</v>
      </c>
      <c r="BM128" s="187" t="s">
        <v>1454</v>
      </c>
    </row>
    <row r="129" spans="1:65" s="2" customFormat="1" ht="16.5" customHeight="1">
      <c r="A129" s="37"/>
      <c r="B129" s="38"/>
      <c r="C129" s="176" t="s">
        <v>1001</v>
      </c>
      <c r="D129" s="176" t="s">
        <v>147</v>
      </c>
      <c r="E129" s="177" t="s">
        <v>1455</v>
      </c>
      <c r="F129" s="178" t="s">
        <v>1456</v>
      </c>
      <c r="G129" s="179" t="s">
        <v>1370</v>
      </c>
      <c r="H129" s="180">
        <v>14</v>
      </c>
      <c r="I129" s="181"/>
      <c r="J129" s="182">
        <f t="shared" si="20"/>
        <v>0</v>
      </c>
      <c r="K129" s="178" t="s">
        <v>19</v>
      </c>
      <c r="L129" s="42"/>
      <c r="M129" s="183" t="s">
        <v>19</v>
      </c>
      <c r="N129" s="184" t="s">
        <v>48</v>
      </c>
      <c r="O129" s="67"/>
      <c r="P129" s="185">
        <f t="shared" si="21"/>
        <v>0</v>
      </c>
      <c r="Q129" s="185">
        <v>0</v>
      </c>
      <c r="R129" s="185">
        <f t="shared" si="22"/>
        <v>0</v>
      </c>
      <c r="S129" s="185">
        <v>0</v>
      </c>
      <c r="T129" s="186">
        <f t="shared" si="23"/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152</v>
      </c>
      <c r="AT129" s="187" t="s">
        <v>147</v>
      </c>
      <c r="AU129" s="187" t="s">
        <v>85</v>
      </c>
      <c r="AY129" s="20" t="s">
        <v>144</v>
      </c>
      <c r="BE129" s="188">
        <f t="shared" si="24"/>
        <v>0</v>
      </c>
      <c r="BF129" s="188">
        <f t="shared" si="25"/>
        <v>0</v>
      </c>
      <c r="BG129" s="188">
        <f t="shared" si="26"/>
        <v>0</v>
      </c>
      <c r="BH129" s="188">
        <f t="shared" si="27"/>
        <v>0</v>
      </c>
      <c r="BI129" s="188">
        <f t="shared" si="28"/>
        <v>0</v>
      </c>
      <c r="BJ129" s="20" t="s">
        <v>85</v>
      </c>
      <c r="BK129" s="188">
        <f t="shared" si="29"/>
        <v>0</v>
      </c>
      <c r="BL129" s="20" t="s">
        <v>152</v>
      </c>
      <c r="BM129" s="187" t="s">
        <v>1457</v>
      </c>
    </row>
    <row r="130" spans="1:65" s="2" customFormat="1" ht="24.2" customHeight="1">
      <c r="A130" s="37"/>
      <c r="B130" s="38"/>
      <c r="C130" s="241" t="s">
        <v>1009</v>
      </c>
      <c r="D130" s="241" t="s">
        <v>769</v>
      </c>
      <c r="E130" s="242" t="s">
        <v>1458</v>
      </c>
      <c r="F130" s="243" t="s">
        <v>1459</v>
      </c>
      <c r="G130" s="244" t="s">
        <v>1370</v>
      </c>
      <c r="H130" s="245">
        <v>14</v>
      </c>
      <c r="I130" s="246"/>
      <c r="J130" s="247">
        <f t="shared" si="20"/>
        <v>0</v>
      </c>
      <c r="K130" s="243" t="s">
        <v>19</v>
      </c>
      <c r="L130" s="248"/>
      <c r="M130" s="249" t="s">
        <v>19</v>
      </c>
      <c r="N130" s="250" t="s">
        <v>48</v>
      </c>
      <c r="O130" s="67"/>
      <c r="P130" s="185">
        <f t="shared" si="21"/>
        <v>0</v>
      </c>
      <c r="Q130" s="185">
        <v>0</v>
      </c>
      <c r="R130" s="185">
        <f t="shared" si="22"/>
        <v>0</v>
      </c>
      <c r="S130" s="185">
        <v>0</v>
      </c>
      <c r="T130" s="186">
        <f t="shared" si="23"/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7" t="s">
        <v>204</v>
      </c>
      <c r="AT130" s="187" t="s">
        <v>769</v>
      </c>
      <c r="AU130" s="187" t="s">
        <v>85</v>
      </c>
      <c r="AY130" s="20" t="s">
        <v>144</v>
      </c>
      <c r="BE130" s="188">
        <f t="shared" si="24"/>
        <v>0</v>
      </c>
      <c r="BF130" s="188">
        <f t="shared" si="25"/>
        <v>0</v>
      </c>
      <c r="BG130" s="188">
        <f t="shared" si="26"/>
        <v>0</v>
      </c>
      <c r="BH130" s="188">
        <f t="shared" si="27"/>
        <v>0</v>
      </c>
      <c r="BI130" s="188">
        <f t="shared" si="28"/>
        <v>0</v>
      </c>
      <c r="BJ130" s="20" t="s">
        <v>85</v>
      </c>
      <c r="BK130" s="188">
        <f t="shared" si="29"/>
        <v>0</v>
      </c>
      <c r="BL130" s="20" t="s">
        <v>152</v>
      </c>
      <c r="BM130" s="187" t="s">
        <v>1460</v>
      </c>
    </row>
    <row r="131" spans="1:65" s="2" customFormat="1" ht="16.5" customHeight="1">
      <c r="A131" s="37"/>
      <c r="B131" s="38"/>
      <c r="C131" s="176" t="s">
        <v>1014</v>
      </c>
      <c r="D131" s="176" t="s">
        <v>147</v>
      </c>
      <c r="E131" s="177" t="s">
        <v>1461</v>
      </c>
      <c r="F131" s="178" t="s">
        <v>1462</v>
      </c>
      <c r="G131" s="179" t="s">
        <v>1370</v>
      </c>
      <c r="H131" s="180">
        <v>14</v>
      </c>
      <c r="I131" s="181"/>
      <c r="J131" s="182">
        <f t="shared" si="20"/>
        <v>0</v>
      </c>
      <c r="K131" s="178" t="s">
        <v>19</v>
      </c>
      <c r="L131" s="42"/>
      <c r="M131" s="183" t="s">
        <v>19</v>
      </c>
      <c r="N131" s="184" t="s">
        <v>48</v>
      </c>
      <c r="O131" s="67"/>
      <c r="P131" s="185">
        <f t="shared" si="21"/>
        <v>0</v>
      </c>
      <c r="Q131" s="185">
        <v>0</v>
      </c>
      <c r="R131" s="185">
        <f t="shared" si="22"/>
        <v>0</v>
      </c>
      <c r="S131" s="185">
        <v>0</v>
      </c>
      <c r="T131" s="186">
        <f t="shared" si="23"/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7" t="s">
        <v>152</v>
      </c>
      <c r="AT131" s="187" t="s">
        <v>147</v>
      </c>
      <c r="AU131" s="187" t="s">
        <v>85</v>
      </c>
      <c r="AY131" s="20" t="s">
        <v>144</v>
      </c>
      <c r="BE131" s="188">
        <f t="shared" si="24"/>
        <v>0</v>
      </c>
      <c r="BF131" s="188">
        <f t="shared" si="25"/>
        <v>0</v>
      </c>
      <c r="BG131" s="188">
        <f t="shared" si="26"/>
        <v>0</v>
      </c>
      <c r="BH131" s="188">
        <f t="shared" si="27"/>
        <v>0</v>
      </c>
      <c r="BI131" s="188">
        <f t="shared" si="28"/>
        <v>0</v>
      </c>
      <c r="BJ131" s="20" t="s">
        <v>85</v>
      </c>
      <c r="BK131" s="188">
        <f t="shared" si="29"/>
        <v>0</v>
      </c>
      <c r="BL131" s="20" t="s">
        <v>152</v>
      </c>
      <c r="BM131" s="187" t="s">
        <v>685</v>
      </c>
    </row>
    <row r="132" spans="1:65" s="2" customFormat="1" ht="44.25" customHeight="1">
      <c r="A132" s="37"/>
      <c r="B132" s="38"/>
      <c r="C132" s="241" t="s">
        <v>1019</v>
      </c>
      <c r="D132" s="241" t="s">
        <v>769</v>
      </c>
      <c r="E132" s="242" t="s">
        <v>1463</v>
      </c>
      <c r="F132" s="243" t="s">
        <v>1464</v>
      </c>
      <c r="G132" s="244" t="s">
        <v>1370</v>
      </c>
      <c r="H132" s="245">
        <v>14</v>
      </c>
      <c r="I132" s="246"/>
      <c r="J132" s="247">
        <f t="shared" si="20"/>
        <v>0</v>
      </c>
      <c r="K132" s="243" t="s">
        <v>19</v>
      </c>
      <c r="L132" s="248"/>
      <c r="M132" s="249" t="s">
        <v>19</v>
      </c>
      <c r="N132" s="250" t="s">
        <v>48</v>
      </c>
      <c r="O132" s="67"/>
      <c r="P132" s="185">
        <f t="shared" si="21"/>
        <v>0</v>
      </c>
      <c r="Q132" s="185">
        <v>0</v>
      </c>
      <c r="R132" s="185">
        <f t="shared" si="22"/>
        <v>0</v>
      </c>
      <c r="S132" s="185">
        <v>0</v>
      </c>
      <c r="T132" s="186">
        <f t="shared" si="23"/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204</v>
      </c>
      <c r="AT132" s="187" t="s">
        <v>769</v>
      </c>
      <c r="AU132" s="187" t="s">
        <v>85</v>
      </c>
      <c r="AY132" s="20" t="s">
        <v>144</v>
      </c>
      <c r="BE132" s="188">
        <f t="shared" si="24"/>
        <v>0</v>
      </c>
      <c r="BF132" s="188">
        <f t="shared" si="25"/>
        <v>0</v>
      </c>
      <c r="BG132" s="188">
        <f t="shared" si="26"/>
        <v>0</v>
      </c>
      <c r="BH132" s="188">
        <f t="shared" si="27"/>
        <v>0</v>
      </c>
      <c r="BI132" s="188">
        <f t="shared" si="28"/>
        <v>0</v>
      </c>
      <c r="BJ132" s="20" t="s">
        <v>85</v>
      </c>
      <c r="BK132" s="188">
        <f t="shared" si="29"/>
        <v>0</v>
      </c>
      <c r="BL132" s="20" t="s">
        <v>152</v>
      </c>
      <c r="BM132" s="187" t="s">
        <v>185</v>
      </c>
    </row>
    <row r="133" spans="1:65" s="2" customFormat="1" ht="44.25" customHeight="1">
      <c r="A133" s="37"/>
      <c r="B133" s="38"/>
      <c r="C133" s="241" t="s">
        <v>1025</v>
      </c>
      <c r="D133" s="241" t="s">
        <v>769</v>
      </c>
      <c r="E133" s="242" t="s">
        <v>1465</v>
      </c>
      <c r="F133" s="243" t="s">
        <v>1466</v>
      </c>
      <c r="G133" s="244" t="s">
        <v>1370</v>
      </c>
      <c r="H133" s="245">
        <v>14</v>
      </c>
      <c r="I133" s="246"/>
      <c r="J133" s="247">
        <f t="shared" si="20"/>
        <v>0</v>
      </c>
      <c r="K133" s="243" t="s">
        <v>19</v>
      </c>
      <c r="L133" s="248"/>
      <c r="M133" s="249" t="s">
        <v>19</v>
      </c>
      <c r="N133" s="250" t="s">
        <v>48</v>
      </c>
      <c r="O133" s="67"/>
      <c r="P133" s="185">
        <f t="shared" si="21"/>
        <v>0</v>
      </c>
      <c r="Q133" s="185">
        <v>0</v>
      </c>
      <c r="R133" s="185">
        <f t="shared" si="22"/>
        <v>0</v>
      </c>
      <c r="S133" s="185">
        <v>0</v>
      </c>
      <c r="T133" s="186">
        <f t="shared" si="23"/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204</v>
      </c>
      <c r="AT133" s="187" t="s">
        <v>769</v>
      </c>
      <c r="AU133" s="187" t="s">
        <v>85</v>
      </c>
      <c r="AY133" s="20" t="s">
        <v>144</v>
      </c>
      <c r="BE133" s="188">
        <f t="shared" si="24"/>
        <v>0</v>
      </c>
      <c r="BF133" s="188">
        <f t="shared" si="25"/>
        <v>0</v>
      </c>
      <c r="BG133" s="188">
        <f t="shared" si="26"/>
        <v>0</v>
      </c>
      <c r="BH133" s="188">
        <f t="shared" si="27"/>
        <v>0</v>
      </c>
      <c r="BI133" s="188">
        <f t="shared" si="28"/>
        <v>0</v>
      </c>
      <c r="BJ133" s="20" t="s">
        <v>85</v>
      </c>
      <c r="BK133" s="188">
        <f t="shared" si="29"/>
        <v>0</v>
      </c>
      <c r="BL133" s="20" t="s">
        <v>152</v>
      </c>
      <c r="BM133" s="187" t="s">
        <v>1467</v>
      </c>
    </row>
    <row r="134" spans="1:65" s="2" customFormat="1" ht="24.2" customHeight="1">
      <c r="A134" s="37"/>
      <c r="B134" s="38"/>
      <c r="C134" s="176" t="s">
        <v>1045</v>
      </c>
      <c r="D134" s="176" t="s">
        <v>147</v>
      </c>
      <c r="E134" s="177" t="s">
        <v>1468</v>
      </c>
      <c r="F134" s="178" t="s">
        <v>1469</v>
      </c>
      <c r="G134" s="179" t="s">
        <v>1370</v>
      </c>
      <c r="H134" s="180">
        <v>14</v>
      </c>
      <c r="I134" s="181"/>
      <c r="J134" s="182">
        <f t="shared" si="20"/>
        <v>0</v>
      </c>
      <c r="K134" s="178" t="s">
        <v>19</v>
      </c>
      <c r="L134" s="42"/>
      <c r="M134" s="183" t="s">
        <v>19</v>
      </c>
      <c r="N134" s="184" t="s">
        <v>48</v>
      </c>
      <c r="O134" s="67"/>
      <c r="P134" s="185">
        <f t="shared" si="21"/>
        <v>0</v>
      </c>
      <c r="Q134" s="185">
        <v>0</v>
      </c>
      <c r="R134" s="185">
        <f t="shared" si="22"/>
        <v>0</v>
      </c>
      <c r="S134" s="185">
        <v>0</v>
      </c>
      <c r="T134" s="186">
        <f t="shared" si="23"/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152</v>
      </c>
      <c r="AT134" s="187" t="s">
        <v>147</v>
      </c>
      <c r="AU134" s="187" t="s">
        <v>85</v>
      </c>
      <c r="AY134" s="20" t="s">
        <v>144</v>
      </c>
      <c r="BE134" s="188">
        <f t="shared" si="24"/>
        <v>0</v>
      </c>
      <c r="BF134" s="188">
        <f t="shared" si="25"/>
        <v>0</v>
      </c>
      <c r="BG134" s="188">
        <f t="shared" si="26"/>
        <v>0</v>
      </c>
      <c r="BH134" s="188">
        <f t="shared" si="27"/>
        <v>0</v>
      </c>
      <c r="BI134" s="188">
        <f t="shared" si="28"/>
        <v>0</v>
      </c>
      <c r="BJ134" s="20" t="s">
        <v>85</v>
      </c>
      <c r="BK134" s="188">
        <f t="shared" si="29"/>
        <v>0</v>
      </c>
      <c r="BL134" s="20" t="s">
        <v>152</v>
      </c>
      <c r="BM134" s="187" t="s">
        <v>1470</v>
      </c>
    </row>
    <row r="135" spans="1:65" s="2" customFormat="1" ht="37.9" customHeight="1">
      <c r="A135" s="37"/>
      <c r="B135" s="38"/>
      <c r="C135" s="241" t="s">
        <v>1050</v>
      </c>
      <c r="D135" s="241" t="s">
        <v>769</v>
      </c>
      <c r="E135" s="242" t="s">
        <v>1471</v>
      </c>
      <c r="F135" s="243" t="s">
        <v>1472</v>
      </c>
      <c r="G135" s="244" t="s">
        <v>1370</v>
      </c>
      <c r="H135" s="245">
        <v>14</v>
      </c>
      <c r="I135" s="246"/>
      <c r="J135" s="247">
        <f t="shared" si="20"/>
        <v>0</v>
      </c>
      <c r="K135" s="243" t="s">
        <v>19</v>
      </c>
      <c r="L135" s="248"/>
      <c r="M135" s="249" t="s">
        <v>19</v>
      </c>
      <c r="N135" s="250" t="s">
        <v>48</v>
      </c>
      <c r="O135" s="67"/>
      <c r="P135" s="185">
        <f t="shared" si="21"/>
        <v>0</v>
      </c>
      <c r="Q135" s="185">
        <v>0</v>
      </c>
      <c r="R135" s="185">
        <f t="shared" si="22"/>
        <v>0</v>
      </c>
      <c r="S135" s="185">
        <v>0</v>
      </c>
      <c r="T135" s="186">
        <f t="shared" si="23"/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204</v>
      </c>
      <c r="AT135" s="187" t="s">
        <v>769</v>
      </c>
      <c r="AU135" s="187" t="s">
        <v>85</v>
      </c>
      <c r="AY135" s="20" t="s">
        <v>144</v>
      </c>
      <c r="BE135" s="188">
        <f t="shared" si="24"/>
        <v>0</v>
      </c>
      <c r="BF135" s="188">
        <f t="shared" si="25"/>
        <v>0</v>
      </c>
      <c r="BG135" s="188">
        <f t="shared" si="26"/>
        <v>0</v>
      </c>
      <c r="BH135" s="188">
        <f t="shared" si="27"/>
        <v>0</v>
      </c>
      <c r="BI135" s="188">
        <f t="shared" si="28"/>
        <v>0</v>
      </c>
      <c r="BJ135" s="20" t="s">
        <v>85</v>
      </c>
      <c r="BK135" s="188">
        <f t="shared" si="29"/>
        <v>0</v>
      </c>
      <c r="BL135" s="20" t="s">
        <v>152</v>
      </c>
      <c r="BM135" s="187" t="s">
        <v>1473</v>
      </c>
    </row>
    <row r="136" spans="1:65" s="2" customFormat="1" ht="24.2" customHeight="1">
      <c r="A136" s="37"/>
      <c r="B136" s="38"/>
      <c r="C136" s="241" t="s">
        <v>1055</v>
      </c>
      <c r="D136" s="241" t="s">
        <v>769</v>
      </c>
      <c r="E136" s="242" t="s">
        <v>1474</v>
      </c>
      <c r="F136" s="243" t="s">
        <v>1475</v>
      </c>
      <c r="G136" s="244" t="s">
        <v>1370</v>
      </c>
      <c r="H136" s="245">
        <v>14</v>
      </c>
      <c r="I136" s="246"/>
      <c r="J136" s="247">
        <f t="shared" si="20"/>
        <v>0</v>
      </c>
      <c r="K136" s="243" t="s">
        <v>19</v>
      </c>
      <c r="L136" s="248"/>
      <c r="M136" s="249" t="s">
        <v>19</v>
      </c>
      <c r="N136" s="250" t="s">
        <v>48</v>
      </c>
      <c r="O136" s="67"/>
      <c r="P136" s="185">
        <f t="shared" si="21"/>
        <v>0</v>
      </c>
      <c r="Q136" s="185">
        <v>0</v>
      </c>
      <c r="R136" s="185">
        <f t="shared" si="22"/>
        <v>0</v>
      </c>
      <c r="S136" s="185">
        <v>0</v>
      </c>
      <c r="T136" s="186">
        <f t="shared" si="23"/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7" t="s">
        <v>204</v>
      </c>
      <c r="AT136" s="187" t="s">
        <v>769</v>
      </c>
      <c r="AU136" s="187" t="s">
        <v>85</v>
      </c>
      <c r="AY136" s="20" t="s">
        <v>144</v>
      </c>
      <c r="BE136" s="188">
        <f t="shared" si="24"/>
        <v>0</v>
      </c>
      <c r="BF136" s="188">
        <f t="shared" si="25"/>
        <v>0</v>
      </c>
      <c r="BG136" s="188">
        <f t="shared" si="26"/>
        <v>0</v>
      </c>
      <c r="BH136" s="188">
        <f t="shared" si="27"/>
        <v>0</v>
      </c>
      <c r="BI136" s="188">
        <f t="shared" si="28"/>
        <v>0</v>
      </c>
      <c r="BJ136" s="20" t="s">
        <v>85</v>
      </c>
      <c r="BK136" s="188">
        <f t="shared" si="29"/>
        <v>0</v>
      </c>
      <c r="BL136" s="20" t="s">
        <v>152</v>
      </c>
      <c r="BM136" s="187" t="s">
        <v>1476</v>
      </c>
    </row>
    <row r="137" spans="1:65" s="2" customFormat="1" ht="33" customHeight="1">
      <c r="A137" s="37"/>
      <c r="B137" s="38"/>
      <c r="C137" s="241" t="s">
        <v>1060</v>
      </c>
      <c r="D137" s="241" t="s">
        <v>769</v>
      </c>
      <c r="E137" s="242" t="s">
        <v>1477</v>
      </c>
      <c r="F137" s="243" t="s">
        <v>1478</v>
      </c>
      <c r="G137" s="244" t="s">
        <v>1370</v>
      </c>
      <c r="H137" s="245">
        <v>14</v>
      </c>
      <c r="I137" s="246"/>
      <c r="J137" s="247">
        <f t="shared" si="20"/>
        <v>0</v>
      </c>
      <c r="K137" s="243" t="s">
        <v>19</v>
      </c>
      <c r="L137" s="248"/>
      <c r="M137" s="249" t="s">
        <v>19</v>
      </c>
      <c r="N137" s="250" t="s">
        <v>48</v>
      </c>
      <c r="O137" s="67"/>
      <c r="P137" s="185">
        <f t="shared" si="21"/>
        <v>0</v>
      </c>
      <c r="Q137" s="185">
        <v>0</v>
      </c>
      <c r="R137" s="185">
        <f t="shared" si="22"/>
        <v>0</v>
      </c>
      <c r="S137" s="185">
        <v>0</v>
      </c>
      <c r="T137" s="186">
        <f t="shared" si="23"/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204</v>
      </c>
      <c r="AT137" s="187" t="s">
        <v>769</v>
      </c>
      <c r="AU137" s="187" t="s">
        <v>85</v>
      </c>
      <c r="AY137" s="20" t="s">
        <v>144</v>
      </c>
      <c r="BE137" s="188">
        <f t="shared" si="24"/>
        <v>0</v>
      </c>
      <c r="BF137" s="188">
        <f t="shared" si="25"/>
        <v>0</v>
      </c>
      <c r="BG137" s="188">
        <f t="shared" si="26"/>
        <v>0</v>
      </c>
      <c r="BH137" s="188">
        <f t="shared" si="27"/>
        <v>0</v>
      </c>
      <c r="BI137" s="188">
        <f t="shared" si="28"/>
        <v>0</v>
      </c>
      <c r="BJ137" s="20" t="s">
        <v>85</v>
      </c>
      <c r="BK137" s="188">
        <f t="shared" si="29"/>
        <v>0</v>
      </c>
      <c r="BL137" s="20" t="s">
        <v>152</v>
      </c>
      <c r="BM137" s="187" t="s">
        <v>1479</v>
      </c>
    </row>
    <row r="138" spans="1:65" s="2" customFormat="1" ht="16.5" customHeight="1">
      <c r="A138" s="37"/>
      <c r="B138" s="38"/>
      <c r="C138" s="176" t="s">
        <v>1067</v>
      </c>
      <c r="D138" s="176" t="s">
        <v>147</v>
      </c>
      <c r="E138" s="177" t="s">
        <v>1480</v>
      </c>
      <c r="F138" s="178" t="s">
        <v>1481</v>
      </c>
      <c r="G138" s="179" t="s">
        <v>1370</v>
      </c>
      <c r="H138" s="180">
        <v>14</v>
      </c>
      <c r="I138" s="181"/>
      <c r="J138" s="182">
        <f t="shared" si="20"/>
        <v>0</v>
      </c>
      <c r="K138" s="178" t="s">
        <v>19</v>
      </c>
      <c r="L138" s="42"/>
      <c r="M138" s="183" t="s">
        <v>19</v>
      </c>
      <c r="N138" s="184" t="s">
        <v>48</v>
      </c>
      <c r="O138" s="67"/>
      <c r="P138" s="185">
        <f t="shared" si="21"/>
        <v>0</v>
      </c>
      <c r="Q138" s="185">
        <v>0</v>
      </c>
      <c r="R138" s="185">
        <f t="shared" si="22"/>
        <v>0</v>
      </c>
      <c r="S138" s="185">
        <v>0</v>
      </c>
      <c r="T138" s="186">
        <f t="shared" si="23"/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7" t="s">
        <v>152</v>
      </c>
      <c r="AT138" s="187" t="s">
        <v>147</v>
      </c>
      <c r="AU138" s="187" t="s">
        <v>85</v>
      </c>
      <c r="AY138" s="20" t="s">
        <v>144</v>
      </c>
      <c r="BE138" s="188">
        <f t="shared" si="24"/>
        <v>0</v>
      </c>
      <c r="BF138" s="188">
        <f t="shared" si="25"/>
        <v>0</v>
      </c>
      <c r="BG138" s="188">
        <f t="shared" si="26"/>
        <v>0</v>
      </c>
      <c r="BH138" s="188">
        <f t="shared" si="27"/>
        <v>0</v>
      </c>
      <c r="BI138" s="188">
        <f t="shared" si="28"/>
        <v>0</v>
      </c>
      <c r="BJ138" s="20" t="s">
        <v>85</v>
      </c>
      <c r="BK138" s="188">
        <f t="shared" si="29"/>
        <v>0</v>
      </c>
      <c r="BL138" s="20" t="s">
        <v>152</v>
      </c>
      <c r="BM138" s="187" t="s">
        <v>1482</v>
      </c>
    </row>
    <row r="139" spans="1:65" s="2" customFormat="1" ht="16.5" customHeight="1">
      <c r="A139" s="37"/>
      <c r="B139" s="38"/>
      <c r="C139" s="176" t="s">
        <v>1072</v>
      </c>
      <c r="D139" s="176" t="s">
        <v>147</v>
      </c>
      <c r="E139" s="177" t="s">
        <v>1483</v>
      </c>
      <c r="F139" s="178" t="s">
        <v>1484</v>
      </c>
      <c r="G139" s="179" t="s">
        <v>1370</v>
      </c>
      <c r="H139" s="180">
        <v>14</v>
      </c>
      <c r="I139" s="181"/>
      <c r="J139" s="182">
        <f t="shared" si="20"/>
        <v>0</v>
      </c>
      <c r="K139" s="178" t="s">
        <v>19</v>
      </c>
      <c r="L139" s="42"/>
      <c r="M139" s="183" t="s">
        <v>19</v>
      </c>
      <c r="N139" s="184" t="s">
        <v>48</v>
      </c>
      <c r="O139" s="67"/>
      <c r="P139" s="185">
        <f t="shared" si="21"/>
        <v>0</v>
      </c>
      <c r="Q139" s="185">
        <v>0</v>
      </c>
      <c r="R139" s="185">
        <f t="shared" si="22"/>
        <v>0</v>
      </c>
      <c r="S139" s="185">
        <v>0</v>
      </c>
      <c r="T139" s="186">
        <f t="shared" si="23"/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7" t="s">
        <v>152</v>
      </c>
      <c r="AT139" s="187" t="s">
        <v>147</v>
      </c>
      <c r="AU139" s="187" t="s">
        <v>85</v>
      </c>
      <c r="AY139" s="20" t="s">
        <v>144</v>
      </c>
      <c r="BE139" s="188">
        <f t="shared" si="24"/>
        <v>0</v>
      </c>
      <c r="BF139" s="188">
        <f t="shared" si="25"/>
        <v>0</v>
      </c>
      <c r="BG139" s="188">
        <f t="shared" si="26"/>
        <v>0</v>
      </c>
      <c r="BH139" s="188">
        <f t="shared" si="27"/>
        <v>0</v>
      </c>
      <c r="BI139" s="188">
        <f t="shared" si="28"/>
        <v>0</v>
      </c>
      <c r="BJ139" s="20" t="s">
        <v>85</v>
      </c>
      <c r="BK139" s="188">
        <f t="shared" si="29"/>
        <v>0</v>
      </c>
      <c r="BL139" s="20" t="s">
        <v>152</v>
      </c>
      <c r="BM139" s="187" t="s">
        <v>1485</v>
      </c>
    </row>
    <row r="140" spans="1:65" s="2" customFormat="1" ht="37.9" customHeight="1">
      <c r="A140" s="37"/>
      <c r="B140" s="38"/>
      <c r="C140" s="241" t="s">
        <v>1078</v>
      </c>
      <c r="D140" s="241" t="s">
        <v>769</v>
      </c>
      <c r="E140" s="242" t="s">
        <v>1486</v>
      </c>
      <c r="F140" s="243" t="s">
        <v>1487</v>
      </c>
      <c r="G140" s="244" t="s">
        <v>1370</v>
      </c>
      <c r="H140" s="245">
        <v>14</v>
      </c>
      <c r="I140" s="246"/>
      <c r="J140" s="247">
        <f t="shared" si="20"/>
        <v>0</v>
      </c>
      <c r="K140" s="243" t="s">
        <v>19</v>
      </c>
      <c r="L140" s="248"/>
      <c r="M140" s="249" t="s">
        <v>19</v>
      </c>
      <c r="N140" s="250" t="s">
        <v>48</v>
      </c>
      <c r="O140" s="67"/>
      <c r="P140" s="185">
        <f t="shared" si="21"/>
        <v>0</v>
      </c>
      <c r="Q140" s="185">
        <v>0</v>
      </c>
      <c r="R140" s="185">
        <f t="shared" si="22"/>
        <v>0</v>
      </c>
      <c r="S140" s="185">
        <v>0</v>
      </c>
      <c r="T140" s="186">
        <f t="shared" si="23"/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7" t="s">
        <v>204</v>
      </c>
      <c r="AT140" s="187" t="s">
        <v>769</v>
      </c>
      <c r="AU140" s="187" t="s">
        <v>85</v>
      </c>
      <c r="AY140" s="20" t="s">
        <v>144</v>
      </c>
      <c r="BE140" s="188">
        <f t="shared" si="24"/>
        <v>0</v>
      </c>
      <c r="BF140" s="188">
        <f t="shared" si="25"/>
        <v>0</v>
      </c>
      <c r="BG140" s="188">
        <f t="shared" si="26"/>
        <v>0</v>
      </c>
      <c r="BH140" s="188">
        <f t="shared" si="27"/>
        <v>0</v>
      </c>
      <c r="BI140" s="188">
        <f t="shared" si="28"/>
        <v>0</v>
      </c>
      <c r="BJ140" s="20" t="s">
        <v>85</v>
      </c>
      <c r="BK140" s="188">
        <f t="shared" si="29"/>
        <v>0</v>
      </c>
      <c r="BL140" s="20" t="s">
        <v>152</v>
      </c>
      <c r="BM140" s="187" t="s">
        <v>1488</v>
      </c>
    </row>
    <row r="141" spans="1:65" s="2" customFormat="1" ht="37.9" customHeight="1">
      <c r="A141" s="37"/>
      <c r="B141" s="38"/>
      <c r="C141" s="241" t="s">
        <v>1083</v>
      </c>
      <c r="D141" s="241" t="s">
        <v>769</v>
      </c>
      <c r="E141" s="242" t="s">
        <v>1489</v>
      </c>
      <c r="F141" s="243" t="s">
        <v>1490</v>
      </c>
      <c r="G141" s="244" t="s">
        <v>1370</v>
      </c>
      <c r="H141" s="245">
        <v>14</v>
      </c>
      <c r="I141" s="246"/>
      <c r="J141" s="247">
        <f t="shared" si="20"/>
        <v>0</v>
      </c>
      <c r="K141" s="243" t="s">
        <v>19</v>
      </c>
      <c r="L141" s="248"/>
      <c r="M141" s="249" t="s">
        <v>19</v>
      </c>
      <c r="N141" s="250" t="s">
        <v>48</v>
      </c>
      <c r="O141" s="67"/>
      <c r="P141" s="185">
        <f t="shared" si="21"/>
        <v>0</v>
      </c>
      <c r="Q141" s="185">
        <v>0</v>
      </c>
      <c r="R141" s="185">
        <f t="shared" si="22"/>
        <v>0</v>
      </c>
      <c r="S141" s="185">
        <v>0</v>
      </c>
      <c r="T141" s="186">
        <f t="shared" si="23"/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204</v>
      </c>
      <c r="AT141" s="187" t="s">
        <v>769</v>
      </c>
      <c r="AU141" s="187" t="s">
        <v>85</v>
      </c>
      <c r="AY141" s="20" t="s">
        <v>144</v>
      </c>
      <c r="BE141" s="188">
        <f t="shared" si="24"/>
        <v>0</v>
      </c>
      <c r="BF141" s="188">
        <f t="shared" si="25"/>
        <v>0</v>
      </c>
      <c r="BG141" s="188">
        <f t="shared" si="26"/>
        <v>0</v>
      </c>
      <c r="BH141" s="188">
        <f t="shared" si="27"/>
        <v>0</v>
      </c>
      <c r="BI141" s="188">
        <f t="shared" si="28"/>
        <v>0</v>
      </c>
      <c r="BJ141" s="20" t="s">
        <v>85</v>
      </c>
      <c r="BK141" s="188">
        <f t="shared" si="29"/>
        <v>0</v>
      </c>
      <c r="BL141" s="20" t="s">
        <v>152</v>
      </c>
      <c r="BM141" s="187" t="s">
        <v>1491</v>
      </c>
    </row>
    <row r="142" spans="1:65" s="2" customFormat="1" ht="16.5" customHeight="1">
      <c r="A142" s="37"/>
      <c r="B142" s="38"/>
      <c r="C142" s="176" t="s">
        <v>1088</v>
      </c>
      <c r="D142" s="176" t="s">
        <v>147</v>
      </c>
      <c r="E142" s="177" t="s">
        <v>1492</v>
      </c>
      <c r="F142" s="178" t="s">
        <v>1493</v>
      </c>
      <c r="G142" s="179" t="s">
        <v>1370</v>
      </c>
      <c r="H142" s="180">
        <v>14</v>
      </c>
      <c r="I142" s="181"/>
      <c r="J142" s="182">
        <f t="shared" si="20"/>
        <v>0</v>
      </c>
      <c r="K142" s="178" t="s">
        <v>19</v>
      </c>
      <c r="L142" s="42"/>
      <c r="M142" s="183" t="s">
        <v>19</v>
      </c>
      <c r="N142" s="184" t="s">
        <v>48</v>
      </c>
      <c r="O142" s="67"/>
      <c r="P142" s="185">
        <f t="shared" si="21"/>
        <v>0</v>
      </c>
      <c r="Q142" s="185">
        <v>0</v>
      </c>
      <c r="R142" s="185">
        <f t="shared" si="22"/>
        <v>0</v>
      </c>
      <c r="S142" s="185">
        <v>0</v>
      </c>
      <c r="T142" s="186">
        <f t="shared" si="23"/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7" t="s">
        <v>152</v>
      </c>
      <c r="AT142" s="187" t="s">
        <v>147</v>
      </c>
      <c r="AU142" s="187" t="s">
        <v>85</v>
      </c>
      <c r="AY142" s="20" t="s">
        <v>144</v>
      </c>
      <c r="BE142" s="188">
        <f t="shared" si="24"/>
        <v>0</v>
      </c>
      <c r="BF142" s="188">
        <f t="shared" si="25"/>
        <v>0</v>
      </c>
      <c r="BG142" s="188">
        <f t="shared" si="26"/>
        <v>0</v>
      </c>
      <c r="BH142" s="188">
        <f t="shared" si="27"/>
        <v>0</v>
      </c>
      <c r="BI142" s="188">
        <f t="shared" si="28"/>
        <v>0</v>
      </c>
      <c r="BJ142" s="20" t="s">
        <v>85</v>
      </c>
      <c r="BK142" s="188">
        <f t="shared" si="29"/>
        <v>0</v>
      </c>
      <c r="BL142" s="20" t="s">
        <v>152</v>
      </c>
      <c r="BM142" s="187" t="s">
        <v>1494</v>
      </c>
    </row>
    <row r="143" spans="1:65" s="2" customFormat="1" ht="37.9" customHeight="1">
      <c r="A143" s="37"/>
      <c r="B143" s="38"/>
      <c r="C143" s="241" t="s">
        <v>1093</v>
      </c>
      <c r="D143" s="241" t="s">
        <v>769</v>
      </c>
      <c r="E143" s="242" t="s">
        <v>1495</v>
      </c>
      <c r="F143" s="243" t="s">
        <v>1496</v>
      </c>
      <c r="G143" s="244" t="s">
        <v>1370</v>
      </c>
      <c r="H143" s="245">
        <v>14</v>
      </c>
      <c r="I143" s="246"/>
      <c r="J143" s="247">
        <f t="shared" si="20"/>
        <v>0</v>
      </c>
      <c r="K143" s="243" t="s">
        <v>19</v>
      </c>
      <c r="L143" s="248"/>
      <c r="M143" s="249" t="s">
        <v>19</v>
      </c>
      <c r="N143" s="250" t="s">
        <v>48</v>
      </c>
      <c r="O143" s="67"/>
      <c r="P143" s="185">
        <f t="shared" si="21"/>
        <v>0</v>
      </c>
      <c r="Q143" s="185">
        <v>0</v>
      </c>
      <c r="R143" s="185">
        <f t="shared" si="22"/>
        <v>0</v>
      </c>
      <c r="S143" s="185">
        <v>0</v>
      </c>
      <c r="T143" s="186">
        <f t="shared" si="23"/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7" t="s">
        <v>204</v>
      </c>
      <c r="AT143" s="187" t="s">
        <v>769</v>
      </c>
      <c r="AU143" s="187" t="s">
        <v>85</v>
      </c>
      <c r="AY143" s="20" t="s">
        <v>144</v>
      </c>
      <c r="BE143" s="188">
        <f t="shared" si="24"/>
        <v>0</v>
      </c>
      <c r="BF143" s="188">
        <f t="shared" si="25"/>
        <v>0</v>
      </c>
      <c r="BG143" s="188">
        <f t="shared" si="26"/>
        <v>0</v>
      </c>
      <c r="BH143" s="188">
        <f t="shared" si="27"/>
        <v>0</v>
      </c>
      <c r="BI143" s="188">
        <f t="shared" si="28"/>
        <v>0</v>
      </c>
      <c r="BJ143" s="20" t="s">
        <v>85</v>
      </c>
      <c r="BK143" s="188">
        <f t="shared" si="29"/>
        <v>0</v>
      </c>
      <c r="BL143" s="20" t="s">
        <v>152</v>
      </c>
      <c r="BM143" s="187" t="s">
        <v>1497</v>
      </c>
    </row>
    <row r="144" spans="1:65" s="2" customFormat="1" ht="16.5" customHeight="1">
      <c r="A144" s="37"/>
      <c r="B144" s="38"/>
      <c r="C144" s="176" t="s">
        <v>1098</v>
      </c>
      <c r="D144" s="176" t="s">
        <v>147</v>
      </c>
      <c r="E144" s="177" t="s">
        <v>1498</v>
      </c>
      <c r="F144" s="178" t="s">
        <v>1499</v>
      </c>
      <c r="G144" s="179" t="s">
        <v>1370</v>
      </c>
      <c r="H144" s="180">
        <v>14</v>
      </c>
      <c r="I144" s="181"/>
      <c r="J144" s="182">
        <f t="shared" si="20"/>
        <v>0</v>
      </c>
      <c r="K144" s="178" t="s">
        <v>19</v>
      </c>
      <c r="L144" s="42"/>
      <c r="M144" s="183" t="s">
        <v>19</v>
      </c>
      <c r="N144" s="184" t="s">
        <v>48</v>
      </c>
      <c r="O144" s="67"/>
      <c r="P144" s="185">
        <f t="shared" si="21"/>
        <v>0</v>
      </c>
      <c r="Q144" s="185">
        <v>0</v>
      </c>
      <c r="R144" s="185">
        <f t="shared" si="22"/>
        <v>0</v>
      </c>
      <c r="S144" s="185">
        <v>0</v>
      </c>
      <c r="T144" s="186">
        <f t="shared" si="23"/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7" t="s">
        <v>152</v>
      </c>
      <c r="AT144" s="187" t="s">
        <v>147</v>
      </c>
      <c r="AU144" s="187" t="s">
        <v>85</v>
      </c>
      <c r="AY144" s="20" t="s">
        <v>144</v>
      </c>
      <c r="BE144" s="188">
        <f t="shared" si="24"/>
        <v>0</v>
      </c>
      <c r="BF144" s="188">
        <f t="shared" si="25"/>
        <v>0</v>
      </c>
      <c r="BG144" s="188">
        <f t="shared" si="26"/>
        <v>0</v>
      </c>
      <c r="BH144" s="188">
        <f t="shared" si="27"/>
        <v>0</v>
      </c>
      <c r="BI144" s="188">
        <f t="shared" si="28"/>
        <v>0</v>
      </c>
      <c r="BJ144" s="20" t="s">
        <v>85</v>
      </c>
      <c r="BK144" s="188">
        <f t="shared" si="29"/>
        <v>0</v>
      </c>
      <c r="BL144" s="20" t="s">
        <v>152</v>
      </c>
      <c r="BM144" s="187" t="s">
        <v>1500</v>
      </c>
    </row>
    <row r="145" spans="1:65" s="2" customFormat="1" ht="16.5" customHeight="1">
      <c r="A145" s="37"/>
      <c r="B145" s="38"/>
      <c r="C145" s="176" t="s">
        <v>1103</v>
      </c>
      <c r="D145" s="176" t="s">
        <v>147</v>
      </c>
      <c r="E145" s="177" t="s">
        <v>1501</v>
      </c>
      <c r="F145" s="178" t="s">
        <v>1502</v>
      </c>
      <c r="G145" s="179" t="s">
        <v>1370</v>
      </c>
      <c r="H145" s="180">
        <v>14</v>
      </c>
      <c r="I145" s="181"/>
      <c r="J145" s="182">
        <f t="shared" si="20"/>
        <v>0</v>
      </c>
      <c r="K145" s="178" t="s">
        <v>19</v>
      </c>
      <c r="L145" s="42"/>
      <c r="M145" s="183" t="s">
        <v>19</v>
      </c>
      <c r="N145" s="184" t="s">
        <v>48</v>
      </c>
      <c r="O145" s="67"/>
      <c r="P145" s="185">
        <f t="shared" si="21"/>
        <v>0</v>
      </c>
      <c r="Q145" s="185">
        <v>0</v>
      </c>
      <c r="R145" s="185">
        <f t="shared" si="22"/>
        <v>0</v>
      </c>
      <c r="S145" s="185">
        <v>0</v>
      </c>
      <c r="T145" s="186">
        <f t="shared" si="23"/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7" t="s">
        <v>152</v>
      </c>
      <c r="AT145" s="187" t="s">
        <v>147</v>
      </c>
      <c r="AU145" s="187" t="s">
        <v>85</v>
      </c>
      <c r="AY145" s="20" t="s">
        <v>144</v>
      </c>
      <c r="BE145" s="188">
        <f t="shared" si="24"/>
        <v>0</v>
      </c>
      <c r="BF145" s="188">
        <f t="shared" si="25"/>
        <v>0</v>
      </c>
      <c r="BG145" s="188">
        <f t="shared" si="26"/>
        <v>0</v>
      </c>
      <c r="BH145" s="188">
        <f t="shared" si="27"/>
        <v>0</v>
      </c>
      <c r="BI145" s="188">
        <f t="shared" si="28"/>
        <v>0</v>
      </c>
      <c r="BJ145" s="20" t="s">
        <v>85</v>
      </c>
      <c r="BK145" s="188">
        <f t="shared" si="29"/>
        <v>0</v>
      </c>
      <c r="BL145" s="20" t="s">
        <v>152</v>
      </c>
      <c r="BM145" s="187" t="s">
        <v>1503</v>
      </c>
    </row>
    <row r="146" spans="1:65" s="2" customFormat="1" ht="37.9" customHeight="1">
      <c r="A146" s="37"/>
      <c r="B146" s="38"/>
      <c r="C146" s="241" t="s">
        <v>555</v>
      </c>
      <c r="D146" s="241" t="s">
        <v>769</v>
      </c>
      <c r="E146" s="242" t="s">
        <v>1504</v>
      </c>
      <c r="F146" s="243" t="s">
        <v>1505</v>
      </c>
      <c r="G146" s="244" t="s">
        <v>1370</v>
      </c>
      <c r="H146" s="245">
        <v>14</v>
      </c>
      <c r="I146" s="246"/>
      <c r="J146" s="247">
        <f t="shared" si="20"/>
        <v>0</v>
      </c>
      <c r="K146" s="243" t="s">
        <v>19</v>
      </c>
      <c r="L146" s="248"/>
      <c r="M146" s="249" t="s">
        <v>19</v>
      </c>
      <c r="N146" s="250" t="s">
        <v>48</v>
      </c>
      <c r="O146" s="67"/>
      <c r="P146" s="185">
        <f t="shared" si="21"/>
        <v>0</v>
      </c>
      <c r="Q146" s="185">
        <v>0</v>
      </c>
      <c r="R146" s="185">
        <f t="shared" si="22"/>
        <v>0</v>
      </c>
      <c r="S146" s="185">
        <v>0</v>
      </c>
      <c r="T146" s="186">
        <f t="shared" si="23"/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7" t="s">
        <v>204</v>
      </c>
      <c r="AT146" s="187" t="s">
        <v>769</v>
      </c>
      <c r="AU146" s="187" t="s">
        <v>85</v>
      </c>
      <c r="AY146" s="20" t="s">
        <v>144</v>
      </c>
      <c r="BE146" s="188">
        <f t="shared" si="24"/>
        <v>0</v>
      </c>
      <c r="BF146" s="188">
        <f t="shared" si="25"/>
        <v>0</v>
      </c>
      <c r="BG146" s="188">
        <f t="shared" si="26"/>
        <v>0</v>
      </c>
      <c r="BH146" s="188">
        <f t="shared" si="27"/>
        <v>0</v>
      </c>
      <c r="BI146" s="188">
        <f t="shared" si="28"/>
        <v>0</v>
      </c>
      <c r="BJ146" s="20" t="s">
        <v>85</v>
      </c>
      <c r="BK146" s="188">
        <f t="shared" si="29"/>
        <v>0</v>
      </c>
      <c r="BL146" s="20" t="s">
        <v>152</v>
      </c>
      <c r="BM146" s="187" t="s">
        <v>1506</v>
      </c>
    </row>
    <row r="147" spans="1:65" s="2" customFormat="1" ht="49.15" customHeight="1">
      <c r="A147" s="37"/>
      <c r="B147" s="38"/>
      <c r="C147" s="241" t="s">
        <v>1126</v>
      </c>
      <c r="D147" s="241" t="s">
        <v>769</v>
      </c>
      <c r="E147" s="242" t="s">
        <v>1507</v>
      </c>
      <c r="F147" s="243" t="s">
        <v>1508</v>
      </c>
      <c r="G147" s="244" t="s">
        <v>1370</v>
      </c>
      <c r="H147" s="245">
        <v>14</v>
      </c>
      <c r="I147" s="246"/>
      <c r="J147" s="247">
        <f t="shared" si="20"/>
        <v>0</v>
      </c>
      <c r="K147" s="243" t="s">
        <v>19</v>
      </c>
      <c r="L147" s="248"/>
      <c r="M147" s="249" t="s">
        <v>19</v>
      </c>
      <c r="N147" s="250" t="s">
        <v>48</v>
      </c>
      <c r="O147" s="67"/>
      <c r="P147" s="185">
        <f t="shared" si="21"/>
        <v>0</v>
      </c>
      <c r="Q147" s="185">
        <v>0</v>
      </c>
      <c r="R147" s="185">
        <f t="shared" si="22"/>
        <v>0</v>
      </c>
      <c r="S147" s="185">
        <v>0</v>
      </c>
      <c r="T147" s="186">
        <f t="shared" si="23"/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7" t="s">
        <v>204</v>
      </c>
      <c r="AT147" s="187" t="s">
        <v>769</v>
      </c>
      <c r="AU147" s="187" t="s">
        <v>85</v>
      </c>
      <c r="AY147" s="20" t="s">
        <v>144</v>
      </c>
      <c r="BE147" s="188">
        <f t="shared" si="24"/>
        <v>0</v>
      </c>
      <c r="BF147" s="188">
        <f t="shared" si="25"/>
        <v>0</v>
      </c>
      <c r="BG147" s="188">
        <f t="shared" si="26"/>
        <v>0</v>
      </c>
      <c r="BH147" s="188">
        <f t="shared" si="27"/>
        <v>0</v>
      </c>
      <c r="BI147" s="188">
        <f t="shared" si="28"/>
        <v>0</v>
      </c>
      <c r="BJ147" s="20" t="s">
        <v>85</v>
      </c>
      <c r="BK147" s="188">
        <f t="shared" si="29"/>
        <v>0</v>
      </c>
      <c r="BL147" s="20" t="s">
        <v>152</v>
      </c>
      <c r="BM147" s="187" t="s">
        <v>1509</v>
      </c>
    </row>
    <row r="148" spans="1:65" s="2" customFormat="1" ht="48.75">
      <c r="A148" s="37"/>
      <c r="B148" s="38"/>
      <c r="C148" s="39"/>
      <c r="D148" s="196" t="s">
        <v>918</v>
      </c>
      <c r="E148" s="39"/>
      <c r="F148" s="251" t="s">
        <v>1510</v>
      </c>
      <c r="G148" s="39"/>
      <c r="H148" s="39"/>
      <c r="I148" s="191"/>
      <c r="J148" s="39"/>
      <c r="K148" s="39"/>
      <c r="L148" s="42"/>
      <c r="M148" s="192"/>
      <c r="N148" s="193"/>
      <c r="O148" s="67"/>
      <c r="P148" s="67"/>
      <c r="Q148" s="67"/>
      <c r="R148" s="67"/>
      <c r="S148" s="67"/>
      <c r="T148" s="68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20" t="s">
        <v>918</v>
      </c>
      <c r="AU148" s="20" t="s">
        <v>85</v>
      </c>
    </row>
    <row r="149" spans="1:65" s="2" customFormat="1" ht="16.5" customHeight="1">
      <c r="A149" s="37"/>
      <c r="B149" s="38"/>
      <c r="C149" s="176" t="s">
        <v>1145</v>
      </c>
      <c r="D149" s="176" t="s">
        <v>147</v>
      </c>
      <c r="E149" s="177" t="s">
        <v>1511</v>
      </c>
      <c r="F149" s="178" t="s">
        <v>1512</v>
      </c>
      <c r="G149" s="179" t="s">
        <v>1370</v>
      </c>
      <c r="H149" s="180">
        <v>56</v>
      </c>
      <c r="I149" s="181"/>
      <c r="J149" s="182">
        <f>ROUND(I149*H149,2)</f>
        <v>0</v>
      </c>
      <c r="K149" s="178" t="s">
        <v>19</v>
      </c>
      <c r="L149" s="42"/>
      <c r="M149" s="183" t="s">
        <v>19</v>
      </c>
      <c r="N149" s="184" t="s">
        <v>48</v>
      </c>
      <c r="O149" s="67"/>
      <c r="P149" s="185">
        <f>O149*H149</f>
        <v>0</v>
      </c>
      <c r="Q149" s="185">
        <v>0</v>
      </c>
      <c r="R149" s="185">
        <f>Q149*H149</f>
        <v>0</v>
      </c>
      <c r="S149" s="185">
        <v>0</v>
      </c>
      <c r="T149" s="186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7" t="s">
        <v>152</v>
      </c>
      <c r="AT149" s="187" t="s">
        <v>147</v>
      </c>
      <c r="AU149" s="187" t="s">
        <v>85</v>
      </c>
      <c r="AY149" s="20" t="s">
        <v>144</v>
      </c>
      <c r="BE149" s="188">
        <f>IF(N149="základní",J149,0)</f>
        <v>0</v>
      </c>
      <c r="BF149" s="188">
        <f>IF(N149="snížená",J149,0)</f>
        <v>0</v>
      </c>
      <c r="BG149" s="188">
        <f>IF(N149="zákl. přenesená",J149,0)</f>
        <v>0</v>
      </c>
      <c r="BH149" s="188">
        <f>IF(N149="sníž. přenesená",J149,0)</f>
        <v>0</v>
      </c>
      <c r="BI149" s="188">
        <f>IF(N149="nulová",J149,0)</f>
        <v>0</v>
      </c>
      <c r="BJ149" s="20" t="s">
        <v>85</v>
      </c>
      <c r="BK149" s="188">
        <f>ROUND(I149*H149,2)</f>
        <v>0</v>
      </c>
      <c r="BL149" s="20" t="s">
        <v>152</v>
      </c>
      <c r="BM149" s="187" t="s">
        <v>1513</v>
      </c>
    </row>
    <row r="150" spans="1:65" s="2" customFormat="1" ht="16.5" customHeight="1">
      <c r="A150" s="37"/>
      <c r="B150" s="38"/>
      <c r="C150" s="241" t="s">
        <v>1150</v>
      </c>
      <c r="D150" s="241" t="s">
        <v>769</v>
      </c>
      <c r="E150" s="242" t="s">
        <v>1514</v>
      </c>
      <c r="F150" s="243" t="s">
        <v>1515</v>
      </c>
      <c r="G150" s="244" t="s">
        <v>1370</v>
      </c>
      <c r="H150" s="245">
        <v>56</v>
      </c>
      <c r="I150" s="246"/>
      <c r="J150" s="247">
        <f>ROUND(I150*H150,2)</f>
        <v>0</v>
      </c>
      <c r="K150" s="243" t="s">
        <v>19</v>
      </c>
      <c r="L150" s="248"/>
      <c r="M150" s="249" t="s">
        <v>19</v>
      </c>
      <c r="N150" s="250" t="s">
        <v>48</v>
      </c>
      <c r="O150" s="67"/>
      <c r="P150" s="185">
        <f>O150*H150</f>
        <v>0</v>
      </c>
      <c r="Q150" s="185">
        <v>0</v>
      </c>
      <c r="R150" s="185">
        <f>Q150*H150</f>
        <v>0</v>
      </c>
      <c r="S150" s="185">
        <v>0</v>
      </c>
      <c r="T150" s="186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7" t="s">
        <v>204</v>
      </c>
      <c r="AT150" s="187" t="s">
        <v>769</v>
      </c>
      <c r="AU150" s="187" t="s">
        <v>85</v>
      </c>
      <c r="AY150" s="20" t="s">
        <v>144</v>
      </c>
      <c r="BE150" s="188">
        <f>IF(N150="základní",J150,0)</f>
        <v>0</v>
      </c>
      <c r="BF150" s="188">
        <f>IF(N150="snížená",J150,0)</f>
        <v>0</v>
      </c>
      <c r="BG150" s="188">
        <f>IF(N150="zákl. přenesená",J150,0)</f>
        <v>0</v>
      </c>
      <c r="BH150" s="188">
        <f>IF(N150="sníž. přenesená",J150,0)</f>
        <v>0</v>
      </c>
      <c r="BI150" s="188">
        <f>IF(N150="nulová",J150,0)</f>
        <v>0</v>
      </c>
      <c r="BJ150" s="20" t="s">
        <v>85</v>
      </c>
      <c r="BK150" s="188">
        <f>ROUND(I150*H150,2)</f>
        <v>0</v>
      </c>
      <c r="BL150" s="20" t="s">
        <v>152</v>
      </c>
      <c r="BM150" s="187" t="s">
        <v>1516</v>
      </c>
    </row>
    <row r="151" spans="1:65" s="2" customFormat="1" ht="24.2" customHeight="1">
      <c r="A151" s="37"/>
      <c r="B151" s="38"/>
      <c r="C151" s="176" t="s">
        <v>1155</v>
      </c>
      <c r="D151" s="176" t="s">
        <v>147</v>
      </c>
      <c r="E151" s="177" t="s">
        <v>1517</v>
      </c>
      <c r="F151" s="178" t="s">
        <v>1518</v>
      </c>
      <c r="G151" s="179" t="s">
        <v>1370</v>
      </c>
      <c r="H151" s="180">
        <v>28</v>
      </c>
      <c r="I151" s="181"/>
      <c r="J151" s="182">
        <f>ROUND(I151*H151,2)</f>
        <v>0</v>
      </c>
      <c r="K151" s="178" t="s">
        <v>19</v>
      </c>
      <c r="L151" s="42"/>
      <c r="M151" s="183" t="s">
        <v>19</v>
      </c>
      <c r="N151" s="184" t="s">
        <v>48</v>
      </c>
      <c r="O151" s="67"/>
      <c r="P151" s="185">
        <f>O151*H151</f>
        <v>0</v>
      </c>
      <c r="Q151" s="185">
        <v>0</v>
      </c>
      <c r="R151" s="185">
        <f>Q151*H151</f>
        <v>0</v>
      </c>
      <c r="S151" s="185">
        <v>0</v>
      </c>
      <c r="T151" s="186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7" t="s">
        <v>152</v>
      </c>
      <c r="AT151" s="187" t="s">
        <v>147</v>
      </c>
      <c r="AU151" s="187" t="s">
        <v>85</v>
      </c>
      <c r="AY151" s="20" t="s">
        <v>144</v>
      </c>
      <c r="BE151" s="188">
        <f>IF(N151="základní",J151,0)</f>
        <v>0</v>
      </c>
      <c r="BF151" s="188">
        <f>IF(N151="snížená",J151,0)</f>
        <v>0</v>
      </c>
      <c r="BG151" s="188">
        <f>IF(N151="zákl. přenesená",J151,0)</f>
        <v>0</v>
      </c>
      <c r="BH151" s="188">
        <f>IF(N151="sníž. přenesená",J151,0)</f>
        <v>0</v>
      </c>
      <c r="BI151" s="188">
        <f>IF(N151="nulová",J151,0)</f>
        <v>0</v>
      </c>
      <c r="BJ151" s="20" t="s">
        <v>85</v>
      </c>
      <c r="BK151" s="188">
        <f>ROUND(I151*H151,2)</f>
        <v>0</v>
      </c>
      <c r="BL151" s="20" t="s">
        <v>152</v>
      </c>
      <c r="BM151" s="187" t="s">
        <v>1245</v>
      </c>
    </row>
    <row r="152" spans="1:65" s="2" customFormat="1" ht="24.2" customHeight="1">
      <c r="A152" s="37"/>
      <c r="B152" s="38"/>
      <c r="C152" s="176" t="s">
        <v>1160</v>
      </c>
      <c r="D152" s="176" t="s">
        <v>147</v>
      </c>
      <c r="E152" s="177" t="s">
        <v>1519</v>
      </c>
      <c r="F152" s="178" t="s">
        <v>1400</v>
      </c>
      <c r="G152" s="179" t="s">
        <v>742</v>
      </c>
      <c r="H152" s="180">
        <v>1</v>
      </c>
      <c r="I152" s="181"/>
      <c r="J152" s="182">
        <f>ROUND(I152*H152,2)</f>
        <v>0</v>
      </c>
      <c r="K152" s="178" t="s">
        <v>19</v>
      </c>
      <c r="L152" s="42"/>
      <c r="M152" s="257" t="s">
        <v>19</v>
      </c>
      <c r="N152" s="258" t="s">
        <v>48</v>
      </c>
      <c r="O152" s="255"/>
      <c r="P152" s="259">
        <f>O152*H152</f>
        <v>0</v>
      </c>
      <c r="Q152" s="259">
        <v>0</v>
      </c>
      <c r="R152" s="259">
        <f>Q152*H152</f>
        <v>0</v>
      </c>
      <c r="S152" s="259">
        <v>0</v>
      </c>
      <c r="T152" s="260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7" t="s">
        <v>152</v>
      </c>
      <c r="AT152" s="187" t="s">
        <v>147</v>
      </c>
      <c r="AU152" s="187" t="s">
        <v>85</v>
      </c>
      <c r="AY152" s="20" t="s">
        <v>144</v>
      </c>
      <c r="BE152" s="188">
        <f>IF(N152="základní",J152,0)</f>
        <v>0</v>
      </c>
      <c r="BF152" s="188">
        <f>IF(N152="snížená",J152,0)</f>
        <v>0</v>
      </c>
      <c r="BG152" s="188">
        <f>IF(N152="zákl. přenesená",J152,0)</f>
        <v>0</v>
      </c>
      <c r="BH152" s="188">
        <f>IF(N152="sníž. přenesená",J152,0)</f>
        <v>0</v>
      </c>
      <c r="BI152" s="188">
        <f>IF(N152="nulová",J152,0)</f>
        <v>0</v>
      </c>
      <c r="BJ152" s="20" t="s">
        <v>85</v>
      </c>
      <c r="BK152" s="188">
        <f>ROUND(I152*H152,2)</f>
        <v>0</v>
      </c>
      <c r="BL152" s="20" t="s">
        <v>152</v>
      </c>
      <c r="BM152" s="187" t="s">
        <v>1520</v>
      </c>
    </row>
    <row r="153" spans="1:65" s="2" customFormat="1" ht="6.95" customHeight="1">
      <c r="A153" s="37"/>
      <c r="B153" s="50"/>
      <c r="C153" s="51"/>
      <c r="D153" s="51"/>
      <c r="E153" s="51"/>
      <c r="F153" s="51"/>
      <c r="G153" s="51"/>
      <c r="H153" s="51"/>
      <c r="I153" s="51"/>
      <c r="J153" s="51"/>
      <c r="K153" s="51"/>
      <c r="L153" s="42"/>
      <c r="M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</row>
  </sheetData>
  <sheetProtection algorithmName="SHA-512" hashValue="648zN2MbGcZewl2aVndvlpKg+jf53nVn7z5LBZkIdjmOnpBF6b8K3jN1dFQ8Yk8OwenK0F5eiFtSevrZPfewhw==" saltValue="TGajqXMByHaplpdty3XOO1aW3XebehETzq3qfY3nP1J6nY/nzlODVRWg8hp7TvRn1nGYHIe3QGY0jCYj4Lvugg==" spinCount="100000" sheet="1" objects="1" scenarios="1" formatColumns="0" formatRows="0" autoFilter="0"/>
  <autoFilter ref="C81:K152" xr:uid="{00000000-0009-0000-0000-000004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96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AT2" s="20" t="s">
        <v>99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91" t="str">
        <f>'Rekapitulace stavby'!K6</f>
        <v>Změna užívání části přízemí objektu koleje blok E</v>
      </c>
      <c r="F7" s="392"/>
      <c r="G7" s="392"/>
      <c r="H7" s="392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3" t="s">
        <v>1521</v>
      </c>
      <c r="F9" s="394"/>
      <c r="G9" s="394"/>
      <c r="H9" s="394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26. 2. 2025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5" t="str">
        <f>'Rekapitulace stavby'!E14</f>
        <v>Vyplň údaj</v>
      </c>
      <c r="F18" s="396"/>
      <c r="G18" s="396"/>
      <c r="H18" s="396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7" t="s">
        <v>19</v>
      </c>
      <c r="F27" s="397"/>
      <c r="G27" s="397"/>
      <c r="H27" s="39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ROUND(J80,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ROUND((SUM(BE80:BE95)),  2)</f>
        <v>0</v>
      </c>
      <c r="G33" s="37"/>
      <c r="H33" s="37"/>
      <c r="I33" s="121">
        <v>0.21</v>
      </c>
      <c r="J33" s="120">
        <f>ROUND(((SUM(BE80:BE95))*I33),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ROUND((SUM(BF80:BF95)),  2)</f>
        <v>0</v>
      </c>
      <c r="G34" s="37"/>
      <c r="H34" s="37"/>
      <c r="I34" s="121">
        <v>0.12</v>
      </c>
      <c r="J34" s="120">
        <f>ROUND(((SUM(BF80:BF95))*I34),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ROUND((SUM(BG80:BG95)),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ROUND((SUM(BH80:BH95)),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ROUND((SUM(BI80:BI95)),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9" t="str">
        <f>E7</f>
        <v>Změna užívání části přízemí objektu koleje blok E</v>
      </c>
      <c r="F48" s="390"/>
      <c r="G48" s="390"/>
      <c r="H48" s="390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77" t="str">
        <f>E9</f>
        <v>05 - Vzduchotechnika</v>
      </c>
      <c r="F50" s="388"/>
      <c r="G50" s="388"/>
      <c r="H50" s="388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Jeseniova 355/212, 130 00 Praha 3</v>
      </c>
      <c r="G52" s="39"/>
      <c r="H52" s="39"/>
      <c r="I52" s="32" t="s">
        <v>23</v>
      </c>
      <c r="J52" s="62" t="str">
        <f>IF(J12="","",J12)</f>
        <v>26. 2. 2025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J80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1522</v>
      </c>
      <c r="E60" s="140"/>
      <c r="F60" s="140"/>
      <c r="G60" s="140"/>
      <c r="H60" s="140"/>
      <c r="I60" s="140"/>
      <c r="J60" s="141">
        <f>J81</f>
        <v>0</v>
      </c>
      <c r="K60" s="138"/>
      <c r="L60" s="142"/>
    </row>
    <row r="61" spans="1:47" s="2" customFormat="1" ht="21.75" customHeight="1">
      <c r="A61" s="37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10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6.95" customHeight="1">
      <c r="A62" s="37"/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109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6" spans="1:63" s="2" customFormat="1" ht="6.95" customHeight="1">
      <c r="A66" s="37"/>
      <c r="B66" s="52"/>
      <c r="C66" s="53"/>
      <c r="D66" s="53"/>
      <c r="E66" s="53"/>
      <c r="F66" s="53"/>
      <c r="G66" s="53"/>
      <c r="H66" s="53"/>
      <c r="I66" s="53"/>
      <c r="J66" s="53"/>
      <c r="K66" s="53"/>
      <c r="L66" s="109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63" s="2" customFormat="1" ht="24.95" customHeight="1">
      <c r="A67" s="37"/>
      <c r="B67" s="38"/>
      <c r="C67" s="26" t="s">
        <v>129</v>
      </c>
      <c r="D67" s="39"/>
      <c r="E67" s="39"/>
      <c r="F67" s="39"/>
      <c r="G67" s="39"/>
      <c r="H67" s="39"/>
      <c r="I67" s="39"/>
      <c r="J67" s="39"/>
      <c r="K67" s="39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63" s="2" customFormat="1" ht="6.9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63" s="2" customFormat="1" ht="12" customHeight="1">
      <c r="A69" s="37"/>
      <c r="B69" s="38"/>
      <c r="C69" s="32" t="s">
        <v>16</v>
      </c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63" s="2" customFormat="1" ht="16.5" customHeight="1">
      <c r="A70" s="37"/>
      <c r="B70" s="38"/>
      <c r="C70" s="39"/>
      <c r="D70" s="39"/>
      <c r="E70" s="389" t="str">
        <f>E7</f>
        <v>Změna užívání části přízemí objektu koleje blok E</v>
      </c>
      <c r="F70" s="390"/>
      <c r="G70" s="390"/>
      <c r="H70" s="390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63" s="2" customFormat="1" ht="12" customHeight="1">
      <c r="A71" s="37"/>
      <c r="B71" s="38"/>
      <c r="C71" s="32" t="s">
        <v>107</v>
      </c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63" s="2" customFormat="1" ht="16.5" customHeight="1">
      <c r="A72" s="37"/>
      <c r="B72" s="38"/>
      <c r="C72" s="39"/>
      <c r="D72" s="39"/>
      <c r="E72" s="377" t="str">
        <f>E9</f>
        <v>05 - Vzduchotechnika</v>
      </c>
      <c r="F72" s="388"/>
      <c r="G72" s="388"/>
      <c r="H72" s="388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63" s="2" customFormat="1" ht="6.9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63" s="2" customFormat="1" ht="12" customHeight="1">
      <c r="A74" s="37"/>
      <c r="B74" s="38"/>
      <c r="C74" s="32" t="s">
        <v>21</v>
      </c>
      <c r="D74" s="39"/>
      <c r="E74" s="39"/>
      <c r="F74" s="30" t="str">
        <f>F12</f>
        <v>Jeseniova 355/212, 130 00 Praha 3</v>
      </c>
      <c r="G74" s="39"/>
      <c r="H74" s="39"/>
      <c r="I74" s="32" t="s">
        <v>23</v>
      </c>
      <c r="J74" s="62" t="str">
        <f>IF(J12="","",J12)</f>
        <v>26. 2. 2025</v>
      </c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63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63" s="2" customFormat="1" ht="25.7" customHeight="1">
      <c r="A76" s="37"/>
      <c r="B76" s="38"/>
      <c r="C76" s="32" t="s">
        <v>25</v>
      </c>
      <c r="D76" s="39"/>
      <c r="E76" s="39"/>
      <c r="F76" s="30" t="str">
        <f>E15</f>
        <v>Vysoká škola ekonomická v Praze</v>
      </c>
      <c r="G76" s="39"/>
      <c r="H76" s="39"/>
      <c r="I76" s="32" t="s">
        <v>33</v>
      </c>
      <c r="J76" s="35" t="str">
        <f>E21</f>
        <v>DROBNÝ ARCHITECTS, s.r.o.</v>
      </c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63" s="2" customFormat="1" ht="15.2" customHeight="1">
      <c r="A77" s="37"/>
      <c r="B77" s="38"/>
      <c r="C77" s="32" t="s">
        <v>31</v>
      </c>
      <c r="D77" s="39"/>
      <c r="E77" s="39"/>
      <c r="F77" s="30" t="str">
        <f>IF(E18="","",E18)</f>
        <v>Vyplň údaj</v>
      </c>
      <c r="G77" s="39"/>
      <c r="H77" s="39"/>
      <c r="I77" s="32" t="s">
        <v>38</v>
      </c>
      <c r="J77" s="35" t="str">
        <f>E24</f>
        <v>Ing. Jaroslav Stolička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63" s="2" customFormat="1" ht="10.3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63" s="11" customFormat="1" ht="29.25" customHeight="1">
      <c r="A79" s="149"/>
      <c r="B79" s="150"/>
      <c r="C79" s="151" t="s">
        <v>130</v>
      </c>
      <c r="D79" s="152" t="s">
        <v>62</v>
      </c>
      <c r="E79" s="152" t="s">
        <v>58</v>
      </c>
      <c r="F79" s="152" t="s">
        <v>59</v>
      </c>
      <c r="G79" s="152" t="s">
        <v>131</v>
      </c>
      <c r="H79" s="152" t="s">
        <v>132</v>
      </c>
      <c r="I79" s="152" t="s">
        <v>133</v>
      </c>
      <c r="J79" s="152" t="s">
        <v>111</v>
      </c>
      <c r="K79" s="153" t="s">
        <v>134</v>
      </c>
      <c r="L79" s="154"/>
      <c r="M79" s="71" t="s">
        <v>19</v>
      </c>
      <c r="N79" s="72" t="s">
        <v>47</v>
      </c>
      <c r="O79" s="72" t="s">
        <v>135</v>
      </c>
      <c r="P79" s="72" t="s">
        <v>136</v>
      </c>
      <c r="Q79" s="72" t="s">
        <v>137</v>
      </c>
      <c r="R79" s="72" t="s">
        <v>138</v>
      </c>
      <c r="S79" s="72" t="s">
        <v>139</v>
      </c>
      <c r="T79" s="73" t="s">
        <v>140</v>
      </c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</row>
    <row r="80" spans="1:63" s="2" customFormat="1" ht="22.9" customHeight="1">
      <c r="A80" s="37"/>
      <c r="B80" s="38"/>
      <c r="C80" s="78" t="s">
        <v>141</v>
      </c>
      <c r="D80" s="39"/>
      <c r="E80" s="39"/>
      <c r="F80" s="39"/>
      <c r="G80" s="39"/>
      <c r="H80" s="39"/>
      <c r="I80" s="39"/>
      <c r="J80" s="155">
        <f>BK80</f>
        <v>0</v>
      </c>
      <c r="K80" s="39"/>
      <c r="L80" s="42"/>
      <c r="M80" s="74"/>
      <c r="N80" s="156"/>
      <c r="O80" s="75"/>
      <c r="P80" s="157">
        <f>P81</f>
        <v>0</v>
      </c>
      <c r="Q80" s="75"/>
      <c r="R80" s="157">
        <f>R81</f>
        <v>0</v>
      </c>
      <c r="S80" s="75"/>
      <c r="T80" s="158">
        <f>T81</f>
        <v>0</v>
      </c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T80" s="20" t="s">
        <v>76</v>
      </c>
      <c r="AU80" s="20" t="s">
        <v>112</v>
      </c>
      <c r="BK80" s="159">
        <f>BK81</f>
        <v>0</v>
      </c>
    </row>
    <row r="81" spans="1:65" s="12" customFormat="1" ht="25.9" customHeight="1">
      <c r="B81" s="160"/>
      <c r="C81" s="161"/>
      <c r="D81" s="162" t="s">
        <v>76</v>
      </c>
      <c r="E81" s="163" t="s">
        <v>1523</v>
      </c>
      <c r="F81" s="163" t="s">
        <v>98</v>
      </c>
      <c r="G81" s="161"/>
      <c r="H81" s="161"/>
      <c r="I81" s="164"/>
      <c r="J81" s="165">
        <f>BK81</f>
        <v>0</v>
      </c>
      <c r="K81" s="161"/>
      <c r="L81" s="166"/>
      <c r="M81" s="167"/>
      <c r="N81" s="168"/>
      <c r="O81" s="168"/>
      <c r="P81" s="169">
        <f>SUM(P82:P95)</f>
        <v>0</v>
      </c>
      <c r="Q81" s="168"/>
      <c r="R81" s="169">
        <f>SUM(R82:R95)</f>
        <v>0</v>
      </c>
      <c r="S81" s="168"/>
      <c r="T81" s="170">
        <f>SUM(T82:T95)</f>
        <v>0</v>
      </c>
      <c r="AR81" s="171" t="s">
        <v>85</v>
      </c>
      <c r="AT81" s="172" t="s">
        <v>76</v>
      </c>
      <c r="AU81" s="172" t="s">
        <v>77</v>
      </c>
      <c r="AY81" s="171" t="s">
        <v>144</v>
      </c>
      <c r="BK81" s="173">
        <f>SUM(BK82:BK95)</f>
        <v>0</v>
      </c>
    </row>
    <row r="82" spans="1:65" s="2" customFormat="1" ht="16.5" customHeight="1">
      <c r="A82" s="37"/>
      <c r="B82" s="38"/>
      <c r="C82" s="176" t="s">
        <v>85</v>
      </c>
      <c r="D82" s="176" t="s">
        <v>147</v>
      </c>
      <c r="E82" s="177" t="s">
        <v>1524</v>
      </c>
      <c r="F82" s="178" t="s">
        <v>1525</v>
      </c>
      <c r="G82" s="179" t="s">
        <v>252</v>
      </c>
      <c r="H82" s="180">
        <v>98</v>
      </c>
      <c r="I82" s="181"/>
      <c r="J82" s="182">
        <f t="shared" ref="J82:J95" si="0">ROUND(I82*H82,2)</f>
        <v>0</v>
      </c>
      <c r="K82" s="178" t="s">
        <v>19</v>
      </c>
      <c r="L82" s="42"/>
      <c r="M82" s="183" t="s">
        <v>19</v>
      </c>
      <c r="N82" s="184" t="s">
        <v>48</v>
      </c>
      <c r="O82" s="67"/>
      <c r="P82" s="185">
        <f t="shared" ref="P82:P95" si="1">O82*H82</f>
        <v>0</v>
      </c>
      <c r="Q82" s="185">
        <v>0</v>
      </c>
      <c r="R82" s="185">
        <f t="shared" ref="R82:R95" si="2">Q82*H82</f>
        <v>0</v>
      </c>
      <c r="S82" s="185">
        <v>0</v>
      </c>
      <c r="T82" s="186">
        <f t="shared" ref="T82:T95" si="3">S82*H82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R82" s="187" t="s">
        <v>152</v>
      </c>
      <c r="AT82" s="187" t="s">
        <v>147</v>
      </c>
      <c r="AU82" s="187" t="s">
        <v>85</v>
      </c>
      <c r="AY82" s="20" t="s">
        <v>144</v>
      </c>
      <c r="BE82" s="188">
        <f t="shared" ref="BE82:BE95" si="4">IF(N82="základní",J82,0)</f>
        <v>0</v>
      </c>
      <c r="BF82" s="188">
        <f t="shared" ref="BF82:BF95" si="5">IF(N82="snížená",J82,0)</f>
        <v>0</v>
      </c>
      <c r="BG82" s="188">
        <f t="shared" ref="BG82:BG95" si="6">IF(N82="zákl. přenesená",J82,0)</f>
        <v>0</v>
      </c>
      <c r="BH82" s="188">
        <f t="shared" ref="BH82:BH95" si="7">IF(N82="sníž. přenesená",J82,0)</f>
        <v>0</v>
      </c>
      <c r="BI82" s="188">
        <f t="shared" ref="BI82:BI95" si="8">IF(N82="nulová",J82,0)</f>
        <v>0</v>
      </c>
      <c r="BJ82" s="20" t="s">
        <v>85</v>
      </c>
      <c r="BK82" s="188">
        <f t="shared" ref="BK82:BK95" si="9">ROUND(I82*H82,2)</f>
        <v>0</v>
      </c>
      <c r="BL82" s="20" t="s">
        <v>152</v>
      </c>
      <c r="BM82" s="187" t="s">
        <v>1526</v>
      </c>
    </row>
    <row r="83" spans="1:65" s="2" customFormat="1" ht="24.2" customHeight="1">
      <c r="A83" s="37"/>
      <c r="B83" s="38"/>
      <c r="C83" s="241" t="s">
        <v>87</v>
      </c>
      <c r="D83" s="241" t="s">
        <v>769</v>
      </c>
      <c r="E83" s="242" t="s">
        <v>1527</v>
      </c>
      <c r="F83" s="243" t="s">
        <v>1528</v>
      </c>
      <c r="G83" s="244" t="s">
        <v>252</v>
      </c>
      <c r="H83" s="245">
        <v>84</v>
      </c>
      <c r="I83" s="246"/>
      <c r="J83" s="247">
        <f t="shared" si="0"/>
        <v>0</v>
      </c>
      <c r="K83" s="243" t="s">
        <v>19</v>
      </c>
      <c r="L83" s="248"/>
      <c r="M83" s="249" t="s">
        <v>19</v>
      </c>
      <c r="N83" s="250" t="s">
        <v>48</v>
      </c>
      <c r="O83" s="67"/>
      <c r="P83" s="185">
        <f t="shared" si="1"/>
        <v>0</v>
      </c>
      <c r="Q83" s="185">
        <v>0</v>
      </c>
      <c r="R83" s="185">
        <f t="shared" si="2"/>
        <v>0</v>
      </c>
      <c r="S83" s="185">
        <v>0</v>
      </c>
      <c r="T83" s="186">
        <f t="shared" si="3"/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R83" s="187" t="s">
        <v>204</v>
      </c>
      <c r="AT83" s="187" t="s">
        <v>769</v>
      </c>
      <c r="AU83" s="187" t="s">
        <v>85</v>
      </c>
      <c r="AY83" s="20" t="s">
        <v>144</v>
      </c>
      <c r="BE83" s="188">
        <f t="shared" si="4"/>
        <v>0</v>
      </c>
      <c r="BF83" s="188">
        <f t="shared" si="5"/>
        <v>0</v>
      </c>
      <c r="BG83" s="188">
        <f t="shared" si="6"/>
        <v>0</v>
      </c>
      <c r="BH83" s="188">
        <f t="shared" si="7"/>
        <v>0</v>
      </c>
      <c r="BI83" s="188">
        <f t="shared" si="8"/>
        <v>0</v>
      </c>
      <c r="BJ83" s="20" t="s">
        <v>85</v>
      </c>
      <c r="BK83" s="188">
        <f t="shared" si="9"/>
        <v>0</v>
      </c>
      <c r="BL83" s="20" t="s">
        <v>152</v>
      </c>
      <c r="BM83" s="187" t="s">
        <v>1529</v>
      </c>
    </row>
    <row r="84" spans="1:65" s="2" customFormat="1" ht="24.2" customHeight="1">
      <c r="A84" s="37"/>
      <c r="B84" s="38"/>
      <c r="C84" s="241" t="s">
        <v>145</v>
      </c>
      <c r="D84" s="241" t="s">
        <v>769</v>
      </c>
      <c r="E84" s="242" t="s">
        <v>1530</v>
      </c>
      <c r="F84" s="243" t="s">
        <v>1531</v>
      </c>
      <c r="G84" s="244" t="s">
        <v>252</v>
      </c>
      <c r="H84" s="245">
        <v>16</v>
      </c>
      <c r="I84" s="246"/>
      <c r="J84" s="247">
        <f t="shared" si="0"/>
        <v>0</v>
      </c>
      <c r="K84" s="243" t="s">
        <v>19</v>
      </c>
      <c r="L84" s="248"/>
      <c r="M84" s="249" t="s">
        <v>19</v>
      </c>
      <c r="N84" s="250" t="s">
        <v>48</v>
      </c>
      <c r="O84" s="67"/>
      <c r="P84" s="185">
        <f t="shared" si="1"/>
        <v>0</v>
      </c>
      <c r="Q84" s="185">
        <v>0</v>
      </c>
      <c r="R84" s="185">
        <f t="shared" si="2"/>
        <v>0</v>
      </c>
      <c r="S84" s="185">
        <v>0</v>
      </c>
      <c r="T84" s="186">
        <f t="shared" si="3"/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187" t="s">
        <v>204</v>
      </c>
      <c r="AT84" s="187" t="s">
        <v>769</v>
      </c>
      <c r="AU84" s="187" t="s">
        <v>85</v>
      </c>
      <c r="AY84" s="20" t="s">
        <v>144</v>
      </c>
      <c r="BE84" s="188">
        <f t="shared" si="4"/>
        <v>0</v>
      </c>
      <c r="BF84" s="188">
        <f t="shared" si="5"/>
        <v>0</v>
      </c>
      <c r="BG84" s="188">
        <f t="shared" si="6"/>
        <v>0</v>
      </c>
      <c r="BH84" s="188">
        <f t="shared" si="7"/>
        <v>0</v>
      </c>
      <c r="BI84" s="188">
        <f t="shared" si="8"/>
        <v>0</v>
      </c>
      <c r="BJ84" s="20" t="s">
        <v>85</v>
      </c>
      <c r="BK84" s="188">
        <f t="shared" si="9"/>
        <v>0</v>
      </c>
      <c r="BL84" s="20" t="s">
        <v>152</v>
      </c>
      <c r="BM84" s="187" t="s">
        <v>1532</v>
      </c>
    </row>
    <row r="85" spans="1:65" s="2" customFormat="1" ht="44.25" customHeight="1">
      <c r="A85" s="37"/>
      <c r="B85" s="38"/>
      <c r="C85" s="176" t="s">
        <v>152</v>
      </c>
      <c r="D85" s="176" t="s">
        <v>147</v>
      </c>
      <c r="E85" s="177" t="s">
        <v>1533</v>
      </c>
      <c r="F85" s="178" t="s">
        <v>1534</v>
      </c>
      <c r="G85" s="179" t="s">
        <v>1370</v>
      </c>
      <c r="H85" s="180">
        <v>14</v>
      </c>
      <c r="I85" s="181"/>
      <c r="J85" s="182">
        <f t="shared" si="0"/>
        <v>0</v>
      </c>
      <c r="K85" s="178" t="s">
        <v>19</v>
      </c>
      <c r="L85" s="42"/>
      <c r="M85" s="183" t="s">
        <v>19</v>
      </c>
      <c r="N85" s="184" t="s">
        <v>48</v>
      </c>
      <c r="O85" s="67"/>
      <c r="P85" s="185">
        <f t="shared" si="1"/>
        <v>0</v>
      </c>
      <c r="Q85" s="185">
        <v>0</v>
      </c>
      <c r="R85" s="185">
        <f t="shared" si="2"/>
        <v>0</v>
      </c>
      <c r="S85" s="185">
        <v>0</v>
      </c>
      <c r="T85" s="186">
        <f t="shared" si="3"/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187" t="s">
        <v>152</v>
      </c>
      <c r="AT85" s="187" t="s">
        <v>147</v>
      </c>
      <c r="AU85" s="187" t="s">
        <v>85</v>
      </c>
      <c r="AY85" s="20" t="s">
        <v>144</v>
      </c>
      <c r="BE85" s="188">
        <f t="shared" si="4"/>
        <v>0</v>
      </c>
      <c r="BF85" s="188">
        <f t="shared" si="5"/>
        <v>0</v>
      </c>
      <c r="BG85" s="188">
        <f t="shared" si="6"/>
        <v>0</v>
      </c>
      <c r="BH85" s="188">
        <f t="shared" si="7"/>
        <v>0</v>
      </c>
      <c r="BI85" s="188">
        <f t="shared" si="8"/>
        <v>0</v>
      </c>
      <c r="BJ85" s="20" t="s">
        <v>85</v>
      </c>
      <c r="BK85" s="188">
        <f t="shared" si="9"/>
        <v>0</v>
      </c>
      <c r="BL85" s="20" t="s">
        <v>152</v>
      </c>
      <c r="BM85" s="187" t="s">
        <v>1535</v>
      </c>
    </row>
    <row r="86" spans="1:65" s="2" customFormat="1" ht="24.2" customHeight="1">
      <c r="A86" s="37"/>
      <c r="B86" s="38"/>
      <c r="C86" s="176" t="s">
        <v>177</v>
      </c>
      <c r="D86" s="176" t="s">
        <v>147</v>
      </c>
      <c r="E86" s="177" t="s">
        <v>1536</v>
      </c>
      <c r="F86" s="178" t="s">
        <v>1537</v>
      </c>
      <c r="G86" s="179" t="s">
        <v>1370</v>
      </c>
      <c r="H86" s="180">
        <v>14</v>
      </c>
      <c r="I86" s="181"/>
      <c r="J86" s="182">
        <f t="shared" si="0"/>
        <v>0</v>
      </c>
      <c r="K86" s="178" t="s">
        <v>19</v>
      </c>
      <c r="L86" s="42"/>
      <c r="M86" s="183" t="s">
        <v>19</v>
      </c>
      <c r="N86" s="184" t="s">
        <v>48</v>
      </c>
      <c r="O86" s="67"/>
      <c r="P86" s="185">
        <f t="shared" si="1"/>
        <v>0</v>
      </c>
      <c r="Q86" s="185">
        <v>0</v>
      </c>
      <c r="R86" s="185">
        <f t="shared" si="2"/>
        <v>0</v>
      </c>
      <c r="S86" s="185">
        <v>0</v>
      </c>
      <c r="T86" s="186">
        <f t="shared" si="3"/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152</v>
      </c>
      <c r="AT86" s="187" t="s">
        <v>147</v>
      </c>
      <c r="AU86" s="187" t="s">
        <v>85</v>
      </c>
      <c r="AY86" s="20" t="s">
        <v>144</v>
      </c>
      <c r="BE86" s="188">
        <f t="shared" si="4"/>
        <v>0</v>
      </c>
      <c r="BF86" s="188">
        <f t="shared" si="5"/>
        <v>0</v>
      </c>
      <c r="BG86" s="188">
        <f t="shared" si="6"/>
        <v>0</v>
      </c>
      <c r="BH86" s="188">
        <f t="shared" si="7"/>
        <v>0</v>
      </c>
      <c r="BI86" s="188">
        <f t="shared" si="8"/>
        <v>0</v>
      </c>
      <c r="BJ86" s="20" t="s">
        <v>85</v>
      </c>
      <c r="BK86" s="188">
        <f t="shared" si="9"/>
        <v>0</v>
      </c>
      <c r="BL86" s="20" t="s">
        <v>152</v>
      </c>
      <c r="BM86" s="187" t="s">
        <v>1538</v>
      </c>
    </row>
    <row r="87" spans="1:65" s="2" customFormat="1" ht="16.5" customHeight="1">
      <c r="A87" s="37"/>
      <c r="B87" s="38"/>
      <c r="C87" s="176" t="s">
        <v>187</v>
      </c>
      <c r="D87" s="176" t="s">
        <v>147</v>
      </c>
      <c r="E87" s="177" t="s">
        <v>1539</v>
      </c>
      <c r="F87" s="178" t="s">
        <v>1540</v>
      </c>
      <c r="G87" s="179" t="s">
        <v>1370</v>
      </c>
      <c r="H87" s="180">
        <v>14</v>
      </c>
      <c r="I87" s="181"/>
      <c r="J87" s="182">
        <f t="shared" si="0"/>
        <v>0</v>
      </c>
      <c r="K87" s="178" t="s">
        <v>19</v>
      </c>
      <c r="L87" s="42"/>
      <c r="M87" s="183" t="s">
        <v>19</v>
      </c>
      <c r="N87" s="184" t="s">
        <v>48</v>
      </c>
      <c r="O87" s="67"/>
      <c r="P87" s="185">
        <f t="shared" si="1"/>
        <v>0</v>
      </c>
      <c r="Q87" s="185">
        <v>0</v>
      </c>
      <c r="R87" s="185">
        <f t="shared" si="2"/>
        <v>0</v>
      </c>
      <c r="S87" s="185">
        <v>0</v>
      </c>
      <c r="T87" s="186">
        <f t="shared" si="3"/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152</v>
      </c>
      <c r="AT87" s="187" t="s">
        <v>147</v>
      </c>
      <c r="AU87" s="187" t="s">
        <v>85</v>
      </c>
      <c r="AY87" s="20" t="s">
        <v>144</v>
      </c>
      <c r="BE87" s="188">
        <f t="shared" si="4"/>
        <v>0</v>
      </c>
      <c r="BF87" s="188">
        <f t="shared" si="5"/>
        <v>0</v>
      </c>
      <c r="BG87" s="188">
        <f t="shared" si="6"/>
        <v>0</v>
      </c>
      <c r="BH87" s="188">
        <f t="shared" si="7"/>
        <v>0</v>
      </c>
      <c r="BI87" s="188">
        <f t="shared" si="8"/>
        <v>0</v>
      </c>
      <c r="BJ87" s="20" t="s">
        <v>85</v>
      </c>
      <c r="BK87" s="188">
        <f t="shared" si="9"/>
        <v>0</v>
      </c>
      <c r="BL87" s="20" t="s">
        <v>152</v>
      </c>
      <c r="BM87" s="187" t="s">
        <v>1541</v>
      </c>
    </row>
    <row r="88" spans="1:65" s="2" customFormat="1" ht="16.5" customHeight="1">
      <c r="A88" s="37"/>
      <c r="B88" s="38"/>
      <c r="C88" s="176" t="s">
        <v>196</v>
      </c>
      <c r="D88" s="176" t="s">
        <v>147</v>
      </c>
      <c r="E88" s="177" t="s">
        <v>1542</v>
      </c>
      <c r="F88" s="178" t="s">
        <v>1543</v>
      </c>
      <c r="G88" s="179" t="s">
        <v>172</v>
      </c>
      <c r="H88" s="180">
        <v>5.5</v>
      </c>
      <c r="I88" s="181"/>
      <c r="J88" s="182">
        <f t="shared" si="0"/>
        <v>0</v>
      </c>
      <c r="K88" s="178" t="s">
        <v>19</v>
      </c>
      <c r="L88" s="42"/>
      <c r="M88" s="183" t="s">
        <v>19</v>
      </c>
      <c r="N88" s="184" t="s">
        <v>48</v>
      </c>
      <c r="O88" s="67"/>
      <c r="P88" s="185">
        <f t="shared" si="1"/>
        <v>0</v>
      </c>
      <c r="Q88" s="185">
        <v>0</v>
      </c>
      <c r="R88" s="185">
        <f t="shared" si="2"/>
        <v>0</v>
      </c>
      <c r="S88" s="185">
        <v>0</v>
      </c>
      <c r="T88" s="186">
        <f t="shared" si="3"/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7" t="s">
        <v>152</v>
      </c>
      <c r="AT88" s="187" t="s">
        <v>147</v>
      </c>
      <c r="AU88" s="187" t="s">
        <v>85</v>
      </c>
      <c r="AY88" s="20" t="s">
        <v>144</v>
      </c>
      <c r="BE88" s="188">
        <f t="shared" si="4"/>
        <v>0</v>
      </c>
      <c r="BF88" s="188">
        <f t="shared" si="5"/>
        <v>0</v>
      </c>
      <c r="BG88" s="188">
        <f t="shared" si="6"/>
        <v>0</v>
      </c>
      <c r="BH88" s="188">
        <f t="shared" si="7"/>
        <v>0</v>
      </c>
      <c r="BI88" s="188">
        <f t="shared" si="8"/>
        <v>0</v>
      </c>
      <c r="BJ88" s="20" t="s">
        <v>85</v>
      </c>
      <c r="BK88" s="188">
        <f t="shared" si="9"/>
        <v>0</v>
      </c>
      <c r="BL88" s="20" t="s">
        <v>152</v>
      </c>
      <c r="BM88" s="187" t="s">
        <v>1544</v>
      </c>
    </row>
    <row r="89" spans="1:65" s="2" customFormat="1" ht="24.2" customHeight="1">
      <c r="A89" s="37"/>
      <c r="B89" s="38"/>
      <c r="C89" s="176" t="s">
        <v>204</v>
      </c>
      <c r="D89" s="176" t="s">
        <v>147</v>
      </c>
      <c r="E89" s="177" t="s">
        <v>1545</v>
      </c>
      <c r="F89" s="178" t="s">
        <v>1546</v>
      </c>
      <c r="G89" s="179" t="s">
        <v>1547</v>
      </c>
      <c r="H89" s="180">
        <v>4</v>
      </c>
      <c r="I89" s="181"/>
      <c r="J89" s="182">
        <f t="shared" si="0"/>
        <v>0</v>
      </c>
      <c r="K89" s="178" t="s">
        <v>19</v>
      </c>
      <c r="L89" s="42"/>
      <c r="M89" s="183" t="s">
        <v>19</v>
      </c>
      <c r="N89" s="184" t="s">
        <v>48</v>
      </c>
      <c r="O89" s="67"/>
      <c r="P89" s="185">
        <f t="shared" si="1"/>
        <v>0</v>
      </c>
      <c r="Q89" s="185">
        <v>0</v>
      </c>
      <c r="R89" s="185">
        <f t="shared" si="2"/>
        <v>0</v>
      </c>
      <c r="S89" s="185">
        <v>0</v>
      </c>
      <c r="T89" s="186">
        <f t="shared" si="3"/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152</v>
      </c>
      <c r="AT89" s="187" t="s">
        <v>147</v>
      </c>
      <c r="AU89" s="187" t="s">
        <v>85</v>
      </c>
      <c r="AY89" s="20" t="s">
        <v>144</v>
      </c>
      <c r="BE89" s="188">
        <f t="shared" si="4"/>
        <v>0</v>
      </c>
      <c r="BF89" s="188">
        <f t="shared" si="5"/>
        <v>0</v>
      </c>
      <c r="BG89" s="188">
        <f t="shared" si="6"/>
        <v>0</v>
      </c>
      <c r="BH89" s="188">
        <f t="shared" si="7"/>
        <v>0</v>
      </c>
      <c r="BI89" s="188">
        <f t="shared" si="8"/>
        <v>0</v>
      </c>
      <c r="BJ89" s="20" t="s">
        <v>85</v>
      </c>
      <c r="BK89" s="188">
        <f t="shared" si="9"/>
        <v>0</v>
      </c>
      <c r="BL89" s="20" t="s">
        <v>152</v>
      </c>
      <c r="BM89" s="187" t="s">
        <v>1548</v>
      </c>
    </row>
    <row r="90" spans="1:65" s="2" customFormat="1" ht="16.5" customHeight="1">
      <c r="A90" s="37"/>
      <c r="B90" s="38"/>
      <c r="C90" s="176" t="s">
        <v>183</v>
      </c>
      <c r="D90" s="176" t="s">
        <v>147</v>
      </c>
      <c r="E90" s="177" t="s">
        <v>1549</v>
      </c>
      <c r="F90" s="178" t="s">
        <v>1550</v>
      </c>
      <c r="G90" s="179" t="s">
        <v>1370</v>
      </c>
      <c r="H90" s="180">
        <v>14</v>
      </c>
      <c r="I90" s="181"/>
      <c r="J90" s="182">
        <f t="shared" si="0"/>
        <v>0</v>
      </c>
      <c r="K90" s="178" t="s">
        <v>19</v>
      </c>
      <c r="L90" s="42"/>
      <c r="M90" s="183" t="s">
        <v>19</v>
      </c>
      <c r="N90" s="184" t="s">
        <v>48</v>
      </c>
      <c r="O90" s="67"/>
      <c r="P90" s="185">
        <f t="shared" si="1"/>
        <v>0</v>
      </c>
      <c r="Q90" s="185">
        <v>0</v>
      </c>
      <c r="R90" s="185">
        <f t="shared" si="2"/>
        <v>0</v>
      </c>
      <c r="S90" s="185">
        <v>0</v>
      </c>
      <c r="T90" s="186">
        <f t="shared" si="3"/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152</v>
      </c>
      <c r="AT90" s="187" t="s">
        <v>147</v>
      </c>
      <c r="AU90" s="187" t="s">
        <v>85</v>
      </c>
      <c r="AY90" s="20" t="s">
        <v>144</v>
      </c>
      <c r="BE90" s="188">
        <f t="shared" si="4"/>
        <v>0</v>
      </c>
      <c r="BF90" s="188">
        <f t="shared" si="5"/>
        <v>0</v>
      </c>
      <c r="BG90" s="188">
        <f t="shared" si="6"/>
        <v>0</v>
      </c>
      <c r="BH90" s="188">
        <f t="shared" si="7"/>
        <v>0</v>
      </c>
      <c r="BI90" s="188">
        <f t="shared" si="8"/>
        <v>0</v>
      </c>
      <c r="BJ90" s="20" t="s">
        <v>85</v>
      </c>
      <c r="BK90" s="188">
        <f t="shared" si="9"/>
        <v>0</v>
      </c>
      <c r="BL90" s="20" t="s">
        <v>152</v>
      </c>
      <c r="BM90" s="187" t="s">
        <v>1551</v>
      </c>
    </row>
    <row r="91" spans="1:65" s="2" customFormat="1" ht="24.2" customHeight="1">
      <c r="A91" s="37"/>
      <c r="B91" s="38"/>
      <c r="C91" s="176" t="s">
        <v>221</v>
      </c>
      <c r="D91" s="176" t="s">
        <v>147</v>
      </c>
      <c r="E91" s="177" t="s">
        <v>1552</v>
      </c>
      <c r="F91" s="178" t="s">
        <v>1553</v>
      </c>
      <c r="G91" s="179" t="s">
        <v>1370</v>
      </c>
      <c r="H91" s="180">
        <v>28</v>
      </c>
      <c r="I91" s="181"/>
      <c r="J91" s="182">
        <f t="shared" si="0"/>
        <v>0</v>
      </c>
      <c r="K91" s="178" t="s">
        <v>19</v>
      </c>
      <c r="L91" s="42"/>
      <c r="M91" s="183" t="s">
        <v>19</v>
      </c>
      <c r="N91" s="184" t="s">
        <v>48</v>
      </c>
      <c r="O91" s="67"/>
      <c r="P91" s="185">
        <f t="shared" si="1"/>
        <v>0</v>
      </c>
      <c r="Q91" s="185">
        <v>0</v>
      </c>
      <c r="R91" s="185">
        <f t="shared" si="2"/>
        <v>0</v>
      </c>
      <c r="S91" s="185">
        <v>0</v>
      </c>
      <c r="T91" s="186">
        <f t="shared" si="3"/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152</v>
      </c>
      <c r="AT91" s="187" t="s">
        <v>147</v>
      </c>
      <c r="AU91" s="187" t="s">
        <v>85</v>
      </c>
      <c r="AY91" s="20" t="s">
        <v>144</v>
      </c>
      <c r="BE91" s="188">
        <f t="shared" si="4"/>
        <v>0</v>
      </c>
      <c r="BF91" s="188">
        <f t="shared" si="5"/>
        <v>0</v>
      </c>
      <c r="BG91" s="188">
        <f t="shared" si="6"/>
        <v>0</v>
      </c>
      <c r="BH91" s="188">
        <f t="shared" si="7"/>
        <v>0</v>
      </c>
      <c r="BI91" s="188">
        <f t="shared" si="8"/>
        <v>0</v>
      </c>
      <c r="BJ91" s="20" t="s">
        <v>85</v>
      </c>
      <c r="BK91" s="188">
        <f t="shared" si="9"/>
        <v>0</v>
      </c>
      <c r="BL91" s="20" t="s">
        <v>152</v>
      </c>
      <c r="BM91" s="187" t="s">
        <v>1554</v>
      </c>
    </row>
    <row r="92" spans="1:65" s="2" customFormat="1" ht="37.9" customHeight="1">
      <c r="A92" s="37"/>
      <c r="B92" s="38"/>
      <c r="C92" s="176" t="s">
        <v>228</v>
      </c>
      <c r="D92" s="176" t="s">
        <v>147</v>
      </c>
      <c r="E92" s="177" t="s">
        <v>1555</v>
      </c>
      <c r="F92" s="178" t="s">
        <v>1556</v>
      </c>
      <c r="G92" s="179" t="s">
        <v>1370</v>
      </c>
      <c r="H92" s="180">
        <v>14</v>
      </c>
      <c r="I92" s="181"/>
      <c r="J92" s="182">
        <f t="shared" si="0"/>
        <v>0</v>
      </c>
      <c r="K92" s="178" t="s">
        <v>19</v>
      </c>
      <c r="L92" s="42"/>
      <c r="M92" s="183" t="s">
        <v>19</v>
      </c>
      <c r="N92" s="184" t="s">
        <v>48</v>
      </c>
      <c r="O92" s="67"/>
      <c r="P92" s="185">
        <f t="shared" si="1"/>
        <v>0</v>
      </c>
      <c r="Q92" s="185">
        <v>0</v>
      </c>
      <c r="R92" s="185">
        <f t="shared" si="2"/>
        <v>0</v>
      </c>
      <c r="S92" s="185">
        <v>0</v>
      </c>
      <c r="T92" s="186">
        <f t="shared" si="3"/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152</v>
      </c>
      <c r="AT92" s="187" t="s">
        <v>147</v>
      </c>
      <c r="AU92" s="187" t="s">
        <v>85</v>
      </c>
      <c r="AY92" s="20" t="s">
        <v>144</v>
      </c>
      <c r="BE92" s="188">
        <f t="shared" si="4"/>
        <v>0</v>
      </c>
      <c r="BF92" s="188">
        <f t="shared" si="5"/>
        <v>0</v>
      </c>
      <c r="BG92" s="188">
        <f t="shared" si="6"/>
        <v>0</v>
      </c>
      <c r="BH92" s="188">
        <f t="shared" si="7"/>
        <v>0</v>
      </c>
      <c r="BI92" s="188">
        <f t="shared" si="8"/>
        <v>0</v>
      </c>
      <c r="BJ92" s="20" t="s">
        <v>85</v>
      </c>
      <c r="BK92" s="188">
        <f t="shared" si="9"/>
        <v>0</v>
      </c>
      <c r="BL92" s="20" t="s">
        <v>152</v>
      </c>
      <c r="BM92" s="187" t="s">
        <v>1557</v>
      </c>
    </row>
    <row r="93" spans="1:65" s="2" customFormat="1" ht="16.5" customHeight="1">
      <c r="A93" s="37"/>
      <c r="B93" s="38"/>
      <c r="C93" s="176" t="s">
        <v>8</v>
      </c>
      <c r="D93" s="176" t="s">
        <v>147</v>
      </c>
      <c r="E93" s="177" t="s">
        <v>1558</v>
      </c>
      <c r="F93" s="178" t="s">
        <v>1559</v>
      </c>
      <c r="G93" s="179" t="s">
        <v>1370</v>
      </c>
      <c r="H93" s="180">
        <v>14</v>
      </c>
      <c r="I93" s="181"/>
      <c r="J93" s="182">
        <f t="shared" si="0"/>
        <v>0</v>
      </c>
      <c r="K93" s="178" t="s">
        <v>19</v>
      </c>
      <c r="L93" s="42"/>
      <c r="M93" s="183" t="s">
        <v>19</v>
      </c>
      <c r="N93" s="184" t="s">
        <v>48</v>
      </c>
      <c r="O93" s="67"/>
      <c r="P93" s="185">
        <f t="shared" si="1"/>
        <v>0</v>
      </c>
      <c r="Q93" s="185">
        <v>0</v>
      </c>
      <c r="R93" s="185">
        <f t="shared" si="2"/>
        <v>0</v>
      </c>
      <c r="S93" s="185">
        <v>0</v>
      </c>
      <c r="T93" s="186">
        <f t="shared" si="3"/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152</v>
      </c>
      <c r="AT93" s="187" t="s">
        <v>147</v>
      </c>
      <c r="AU93" s="187" t="s">
        <v>85</v>
      </c>
      <c r="AY93" s="20" t="s">
        <v>144</v>
      </c>
      <c r="BE93" s="188">
        <f t="shared" si="4"/>
        <v>0</v>
      </c>
      <c r="BF93" s="188">
        <f t="shared" si="5"/>
        <v>0</v>
      </c>
      <c r="BG93" s="188">
        <f t="shared" si="6"/>
        <v>0</v>
      </c>
      <c r="BH93" s="188">
        <f t="shared" si="7"/>
        <v>0</v>
      </c>
      <c r="BI93" s="188">
        <f t="shared" si="8"/>
        <v>0</v>
      </c>
      <c r="BJ93" s="20" t="s">
        <v>85</v>
      </c>
      <c r="BK93" s="188">
        <f t="shared" si="9"/>
        <v>0</v>
      </c>
      <c r="BL93" s="20" t="s">
        <v>152</v>
      </c>
      <c r="BM93" s="187" t="s">
        <v>1560</v>
      </c>
    </row>
    <row r="94" spans="1:65" s="2" customFormat="1" ht="16.5" customHeight="1">
      <c r="A94" s="37"/>
      <c r="B94" s="38"/>
      <c r="C94" s="176" t="s">
        <v>249</v>
      </c>
      <c r="D94" s="176" t="s">
        <v>147</v>
      </c>
      <c r="E94" s="177" t="s">
        <v>1435</v>
      </c>
      <c r="F94" s="178" t="s">
        <v>1436</v>
      </c>
      <c r="G94" s="179" t="s">
        <v>1398</v>
      </c>
      <c r="H94" s="180">
        <v>15</v>
      </c>
      <c r="I94" s="181"/>
      <c r="J94" s="182">
        <f t="shared" si="0"/>
        <v>0</v>
      </c>
      <c r="K94" s="178" t="s">
        <v>19</v>
      </c>
      <c r="L94" s="42"/>
      <c r="M94" s="183" t="s">
        <v>19</v>
      </c>
      <c r="N94" s="184" t="s">
        <v>48</v>
      </c>
      <c r="O94" s="67"/>
      <c r="P94" s="185">
        <f t="shared" si="1"/>
        <v>0</v>
      </c>
      <c r="Q94" s="185">
        <v>0</v>
      </c>
      <c r="R94" s="185">
        <f t="shared" si="2"/>
        <v>0</v>
      </c>
      <c r="S94" s="185">
        <v>0</v>
      </c>
      <c r="T94" s="186">
        <f t="shared" si="3"/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152</v>
      </c>
      <c r="AT94" s="187" t="s">
        <v>147</v>
      </c>
      <c r="AU94" s="187" t="s">
        <v>85</v>
      </c>
      <c r="AY94" s="20" t="s">
        <v>144</v>
      </c>
      <c r="BE94" s="188">
        <f t="shared" si="4"/>
        <v>0</v>
      </c>
      <c r="BF94" s="188">
        <f t="shared" si="5"/>
        <v>0</v>
      </c>
      <c r="BG94" s="188">
        <f t="shared" si="6"/>
        <v>0</v>
      </c>
      <c r="BH94" s="188">
        <f t="shared" si="7"/>
        <v>0</v>
      </c>
      <c r="BI94" s="188">
        <f t="shared" si="8"/>
        <v>0</v>
      </c>
      <c r="BJ94" s="20" t="s">
        <v>85</v>
      </c>
      <c r="BK94" s="188">
        <f t="shared" si="9"/>
        <v>0</v>
      </c>
      <c r="BL94" s="20" t="s">
        <v>152</v>
      </c>
      <c r="BM94" s="187" t="s">
        <v>1561</v>
      </c>
    </row>
    <row r="95" spans="1:65" s="2" customFormat="1" ht="24.2" customHeight="1">
      <c r="A95" s="37"/>
      <c r="B95" s="38"/>
      <c r="C95" s="176" t="s">
        <v>257</v>
      </c>
      <c r="D95" s="176" t="s">
        <v>147</v>
      </c>
      <c r="E95" s="177" t="s">
        <v>1562</v>
      </c>
      <c r="F95" s="178" t="s">
        <v>1400</v>
      </c>
      <c r="G95" s="179" t="s">
        <v>742</v>
      </c>
      <c r="H95" s="180">
        <v>1</v>
      </c>
      <c r="I95" s="181"/>
      <c r="J95" s="182">
        <f t="shared" si="0"/>
        <v>0</v>
      </c>
      <c r="K95" s="178" t="s">
        <v>19</v>
      </c>
      <c r="L95" s="42"/>
      <c r="M95" s="257" t="s">
        <v>19</v>
      </c>
      <c r="N95" s="258" t="s">
        <v>48</v>
      </c>
      <c r="O95" s="255"/>
      <c r="P95" s="259">
        <f t="shared" si="1"/>
        <v>0</v>
      </c>
      <c r="Q95" s="259">
        <v>0</v>
      </c>
      <c r="R95" s="259">
        <f t="shared" si="2"/>
        <v>0</v>
      </c>
      <c r="S95" s="259">
        <v>0</v>
      </c>
      <c r="T95" s="260">
        <f t="shared" si="3"/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152</v>
      </c>
      <c r="AT95" s="187" t="s">
        <v>147</v>
      </c>
      <c r="AU95" s="187" t="s">
        <v>85</v>
      </c>
      <c r="AY95" s="20" t="s">
        <v>144</v>
      </c>
      <c r="BE95" s="188">
        <f t="shared" si="4"/>
        <v>0</v>
      </c>
      <c r="BF95" s="188">
        <f t="shared" si="5"/>
        <v>0</v>
      </c>
      <c r="BG95" s="188">
        <f t="shared" si="6"/>
        <v>0</v>
      </c>
      <c r="BH95" s="188">
        <f t="shared" si="7"/>
        <v>0</v>
      </c>
      <c r="BI95" s="188">
        <f t="shared" si="8"/>
        <v>0</v>
      </c>
      <c r="BJ95" s="20" t="s">
        <v>85</v>
      </c>
      <c r="BK95" s="188">
        <f t="shared" si="9"/>
        <v>0</v>
      </c>
      <c r="BL95" s="20" t="s">
        <v>152</v>
      </c>
      <c r="BM95" s="187" t="s">
        <v>1563</v>
      </c>
    </row>
    <row r="96" spans="1:65" s="2" customFormat="1" ht="6.95" customHeight="1">
      <c r="A96" s="37"/>
      <c r="B96" s="50"/>
      <c r="C96" s="51"/>
      <c r="D96" s="51"/>
      <c r="E96" s="51"/>
      <c r="F96" s="51"/>
      <c r="G96" s="51"/>
      <c r="H96" s="51"/>
      <c r="I96" s="51"/>
      <c r="J96" s="51"/>
      <c r="K96" s="51"/>
      <c r="L96" s="42"/>
      <c r="M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</sheetData>
  <sheetProtection algorithmName="SHA-512" hashValue="JftNAxR2+V0EO4RtNVtPaBkQz+74zXJTf4lnM2MwV80pZOefmprzJzAXYYkTedLeIOriZy+J5MLvGncEEv1yng==" saltValue="oGMxY/MTX4ASVFkIX/F+U6Dd/SW7obPSsFADEYmF2z2ydah8SIfD2PfUbtGL6DApgN8zKE8+I9+ZKmqaiTKZNw==" spinCount="100000" sheet="1" objects="1" scenarios="1" formatColumns="0" formatRows="0" autoFilter="0"/>
  <autoFilter ref="C79:K95" xr:uid="{00000000-0009-0000-0000-000005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70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AT2" s="20" t="s">
        <v>102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91" t="str">
        <f>'Rekapitulace stavby'!K6</f>
        <v>Změna užívání části přízemí objektu koleje blok E</v>
      </c>
      <c r="F7" s="392"/>
      <c r="G7" s="392"/>
      <c r="H7" s="392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3" t="s">
        <v>1564</v>
      </c>
      <c r="F9" s="394"/>
      <c r="G9" s="394"/>
      <c r="H9" s="394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26. 2. 2025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5" t="str">
        <f>'Rekapitulace stavby'!E14</f>
        <v>Vyplň údaj</v>
      </c>
      <c r="F18" s="396"/>
      <c r="G18" s="396"/>
      <c r="H18" s="396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7" t="s">
        <v>19</v>
      </c>
      <c r="F27" s="397"/>
      <c r="G27" s="397"/>
      <c r="H27" s="39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ROUND(J83,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ROUND((SUM(BE83:BE169)),  2)</f>
        <v>0</v>
      </c>
      <c r="G33" s="37"/>
      <c r="H33" s="37"/>
      <c r="I33" s="121">
        <v>0.21</v>
      </c>
      <c r="J33" s="120">
        <f>ROUND(((SUM(BE83:BE169))*I33),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ROUND((SUM(BF83:BF169)),  2)</f>
        <v>0</v>
      </c>
      <c r="G34" s="37"/>
      <c r="H34" s="37"/>
      <c r="I34" s="121">
        <v>0.12</v>
      </c>
      <c r="J34" s="120">
        <f>ROUND(((SUM(BF83:BF169))*I34),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ROUND((SUM(BG83:BG169)),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ROUND((SUM(BH83:BH169)),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ROUND((SUM(BI83:BI169)),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9" t="str">
        <f>E7</f>
        <v>Změna užívání části přízemí objektu koleje blok E</v>
      </c>
      <c r="F48" s="390"/>
      <c r="G48" s="390"/>
      <c r="H48" s="390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77" t="str">
        <f>E9</f>
        <v>06 - Elektroinstalace</v>
      </c>
      <c r="F50" s="388"/>
      <c r="G50" s="388"/>
      <c r="H50" s="388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Jeseniova 355/212, 130 00 Praha 3</v>
      </c>
      <c r="G52" s="39"/>
      <c r="H52" s="39"/>
      <c r="I52" s="32" t="s">
        <v>23</v>
      </c>
      <c r="J52" s="62" t="str">
        <f>IF(J12="","",J12)</f>
        <v>26. 2. 2025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J83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1565</v>
      </c>
      <c r="E60" s="140"/>
      <c r="F60" s="140"/>
      <c r="G60" s="140"/>
      <c r="H60" s="140"/>
      <c r="I60" s="140"/>
      <c r="J60" s="141">
        <f>J84</f>
        <v>0</v>
      </c>
      <c r="K60" s="138"/>
      <c r="L60" s="142"/>
    </row>
    <row r="61" spans="1:47" s="9" customFormat="1" ht="24.95" customHeight="1">
      <c r="B61" s="137"/>
      <c r="C61" s="138"/>
      <c r="D61" s="139" t="s">
        <v>1566</v>
      </c>
      <c r="E61" s="140"/>
      <c r="F61" s="140"/>
      <c r="G61" s="140"/>
      <c r="H61" s="140"/>
      <c r="I61" s="140"/>
      <c r="J61" s="141">
        <f>J117</f>
        <v>0</v>
      </c>
      <c r="K61" s="138"/>
      <c r="L61" s="142"/>
    </row>
    <row r="62" spans="1:47" s="9" customFormat="1" ht="24.95" customHeight="1">
      <c r="B62" s="137"/>
      <c r="C62" s="138"/>
      <c r="D62" s="139" t="s">
        <v>1567</v>
      </c>
      <c r="E62" s="140"/>
      <c r="F62" s="140"/>
      <c r="G62" s="140"/>
      <c r="H62" s="140"/>
      <c r="I62" s="140"/>
      <c r="J62" s="141">
        <f>J125</f>
        <v>0</v>
      </c>
      <c r="K62" s="138"/>
      <c r="L62" s="142"/>
    </row>
    <row r="63" spans="1:47" s="9" customFormat="1" ht="24.95" customHeight="1">
      <c r="B63" s="137"/>
      <c r="C63" s="138"/>
      <c r="D63" s="139" t="s">
        <v>1568</v>
      </c>
      <c r="E63" s="140"/>
      <c r="F63" s="140"/>
      <c r="G63" s="140"/>
      <c r="H63" s="140"/>
      <c r="I63" s="140"/>
      <c r="J63" s="141">
        <f>J136</f>
        <v>0</v>
      </c>
      <c r="K63" s="138"/>
      <c r="L63" s="142"/>
    </row>
    <row r="64" spans="1:47" s="2" customFormat="1" ht="21.75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09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pans="1:31" s="2" customFormat="1" ht="6.95" customHeight="1">
      <c r="A65" s="37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10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pans="1:31" s="2" customFormat="1" ht="6.95" customHeight="1">
      <c r="A69" s="37"/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24.95" customHeight="1">
      <c r="A70" s="37"/>
      <c r="B70" s="38"/>
      <c r="C70" s="26" t="s">
        <v>129</v>
      </c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2" customHeight="1">
      <c r="A72" s="37"/>
      <c r="B72" s="38"/>
      <c r="C72" s="32" t="s">
        <v>16</v>
      </c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6.5" customHeight="1">
      <c r="A73" s="37"/>
      <c r="B73" s="38"/>
      <c r="C73" s="39"/>
      <c r="D73" s="39"/>
      <c r="E73" s="389" t="str">
        <f>E7</f>
        <v>Změna užívání části přízemí objektu koleje blok E</v>
      </c>
      <c r="F73" s="390"/>
      <c r="G73" s="390"/>
      <c r="H73" s="390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2" t="s">
        <v>107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377" t="str">
        <f>E9</f>
        <v>06 - Elektroinstalace</v>
      </c>
      <c r="F75" s="388"/>
      <c r="G75" s="388"/>
      <c r="H75" s="388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2" t="s">
        <v>21</v>
      </c>
      <c r="D77" s="39"/>
      <c r="E77" s="39"/>
      <c r="F77" s="30" t="str">
        <f>F12</f>
        <v>Jeseniova 355/212, 130 00 Praha 3</v>
      </c>
      <c r="G77" s="39"/>
      <c r="H77" s="39"/>
      <c r="I77" s="32" t="s">
        <v>23</v>
      </c>
      <c r="J77" s="62" t="str">
        <f>IF(J12="","",J12)</f>
        <v>26. 2. 2025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25.7" customHeight="1">
      <c r="A79" s="37"/>
      <c r="B79" s="38"/>
      <c r="C79" s="32" t="s">
        <v>25</v>
      </c>
      <c r="D79" s="39"/>
      <c r="E79" s="39"/>
      <c r="F79" s="30" t="str">
        <f>E15</f>
        <v>Vysoká škola ekonomická v Praze</v>
      </c>
      <c r="G79" s="39"/>
      <c r="H79" s="39"/>
      <c r="I79" s="32" t="s">
        <v>33</v>
      </c>
      <c r="J79" s="35" t="str">
        <f>E21</f>
        <v>DROBNÝ ARCHITECTS, s.r.o.</v>
      </c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5.2" customHeight="1">
      <c r="A80" s="37"/>
      <c r="B80" s="38"/>
      <c r="C80" s="32" t="s">
        <v>31</v>
      </c>
      <c r="D80" s="39"/>
      <c r="E80" s="39"/>
      <c r="F80" s="30" t="str">
        <f>IF(E18="","",E18)</f>
        <v>Vyplň údaj</v>
      </c>
      <c r="G80" s="39"/>
      <c r="H80" s="39"/>
      <c r="I80" s="32" t="s">
        <v>38</v>
      </c>
      <c r="J80" s="35" t="str">
        <f>E24</f>
        <v>Ing. Jaroslav Stolička</v>
      </c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0.3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11" customFormat="1" ht="29.25" customHeight="1">
      <c r="A82" s="149"/>
      <c r="B82" s="150"/>
      <c r="C82" s="151" t="s">
        <v>130</v>
      </c>
      <c r="D82" s="152" t="s">
        <v>62</v>
      </c>
      <c r="E82" s="152" t="s">
        <v>58</v>
      </c>
      <c r="F82" s="152" t="s">
        <v>59</v>
      </c>
      <c r="G82" s="152" t="s">
        <v>131</v>
      </c>
      <c r="H82" s="152" t="s">
        <v>132</v>
      </c>
      <c r="I82" s="152" t="s">
        <v>133</v>
      </c>
      <c r="J82" s="152" t="s">
        <v>111</v>
      </c>
      <c r="K82" s="153" t="s">
        <v>134</v>
      </c>
      <c r="L82" s="154"/>
      <c r="M82" s="71" t="s">
        <v>19</v>
      </c>
      <c r="N82" s="72" t="s">
        <v>47</v>
      </c>
      <c r="O82" s="72" t="s">
        <v>135</v>
      </c>
      <c r="P82" s="72" t="s">
        <v>136</v>
      </c>
      <c r="Q82" s="72" t="s">
        <v>137</v>
      </c>
      <c r="R82" s="72" t="s">
        <v>138</v>
      </c>
      <c r="S82" s="72" t="s">
        <v>139</v>
      </c>
      <c r="T82" s="73" t="s">
        <v>140</v>
      </c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</row>
    <row r="83" spans="1:65" s="2" customFormat="1" ht="22.9" customHeight="1">
      <c r="A83" s="37"/>
      <c r="B83" s="38"/>
      <c r="C83" s="78" t="s">
        <v>141</v>
      </c>
      <c r="D83" s="39"/>
      <c r="E83" s="39"/>
      <c r="F83" s="39"/>
      <c r="G83" s="39"/>
      <c r="H83" s="39"/>
      <c r="I83" s="39"/>
      <c r="J83" s="155">
        <f>BK83</f>
        <v>0</v>
      </c>
      <c r="K83" s="39"/>
      <c r="L83" s="42"/>
      <c r="M83" s="74"/>
      <c r="N83" s="156"/>
      <c r="O83" s="75"/>
      <c r="P83" s="157">
        <f>P84+P117+P125+P136</f>
        <v>0</v>
      </c>
      <c r="Q83" s="75"/>
      <c r="R83" s="157">
        <f>R84+R117+R125+R136</f>
        <v>0</v>
      </c>
      <c r="S83" s="75"/>
      <c r="T83" s="158">
        <f>T84+T117+T125+T136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20" t="s">
        <v>76</v>
      </c>
      <c r="AU83" s="20" t="s">
        <v>112</v>
      </c>
      <c r="BK83" s="159">
        <f>BK84+BK117+BK125+BK136</f>
        <v>0</v>
      </c>
    </row>
    <row r="84" spans="1:65" s="12" customFormat="1" ht="25.9" customHeight="1">
      <c r="B84" s="160"/>
      <c r="C84" s="161"/>
      <c r="D84" s="162" t="s">
        <v>76</v>
      </c>
      <c r="E84" s="163" t="s">
        <v>1360</v>
      </c>
      <c r="F84" s="163" t="s">
        <v>1569</v>
      </c>
      <c r="G84" s="161"/>
      <c r="H84" s="161"/>
      <c r="I84" s="164"/>
      <c r="J84" s="165">
        <f>BK84</f>
        <v>0</v>
      </c>
      <c r="K84" s="161"/>
      <c r="L84" s="166"/>
      <c r="M84" s="167"/>
      <c r="N84" s="168"/>
      <c r="O84" s="168"/>
      <c r="P84" s="169">
        <f>SUM(P85:P116)</f>
        <v>0</v>
      </c>
      <c r="Q84" s="168"/>
      <c r="R84" s="169">
        <f>SUM(R85:R116)</f>
        <v>0</v>
      </c>
      <c r="S84" s="168"/>
      <c r="T84" s="170">
        <f>SUM(T85:T116)</f>
        <v>0</v>
      </c>
      <c r="AR84" s="171" t="s">
        <v>85</v>
      </c>
      <c r="AT84" s="172" t="s">
        <v>76</v>
      </c>
      <c r="AU84" s="172" t="s">
        <v>77</v>
      </c>
      <c r="AY84" s="171" t="s">
        <v>144</v>
      </c>
      <c r="BK84" s="173">
        <f>SUM(BK85:BK116)</f>
        <v>0</v>
      </c>
    </row>
    <row r="85" spans="1:65" s="2" customFormat="1" ht="21.75" customHeight="1">
      <c r="A85" s="37"/>
      <c r="B85" s="38"/>
      <c r="C85" s="176" t="s">
        <v>85</v>
      </c>
      <c r="D85" s="176" t="s">
        <v>147</v>
      </c>
      <c r="E85" s="177" t="s">
        <v>1570</v>
      </c>
      <c r="F85" s="178" t="s">
        <v>1571</v>
      </c>
      <c r="G85" s="179" t="s">
        <v>252</v>
      </c>
      <c r="H85" s="180">
        <v>1200</v>
      </c>
      <c r="I85" s="181"/>
      <c r="J85" s="182">
        <f t="shared" ref="J85:J116" si="0">ROUND(I85*H85,2)</f>
        <v>0</v>
      </c>
      <c r="K85" s="178" t="s">
        <v>19</v>
      </c>
      <c r="L85" s="42"/>
      <c r="M85" s="183" t="s">
        <v>19</v>
      </c>
      <c r="N85" s="184" t="s">
        <v>48</v>
      </c>
      <c r="O85" s="67"/>
      <c r="P85" s="185">
        <f t="shared" ref="P85:P116" si="1">O85*H85</f>
        <v>0</v>
      </c>
      <c r="Q85" s="185">
        <v>0</v>
      </c>
      <c r="R85" s="185">
        <f t="shared" ref="R85:R116" si="2">Q85*H85</f>
        <v>0</v>
      </c>
      <c r="S85" s="185">
        <v>0</v>
      </c>
      <c r="T85" s="186">
        <f t="shared" ref="T85:T116" si="3">S85*H85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187" t="s">
        <v>152</v>
      </c>
      <c r="AT85" s="187" t="s">
        <v>147</v>
      </c>
      <c r="AU85" s="187" t="s">
        <v>85</v>
      </c>
      <c r="AY85" s="20" t="s">
        <v>144</v>
      </c>
      <c r="BE85" s="188">
        <f t="shared" ref="BE85:BE116" si="4">IF(N85="základní",J85,0)</f>
        <v>0</v>
      </c>
      <c r="BF85" s="188">
        <f t="shared" ref="BF85:BF116" si="5">IF(N85="snížená",J85,0)</f>
        <v>0</v>
      </c>
      <c r="BG85" s="188">
        <f t="shared" ref="BG85:BG116" si="6">IF(N85="zákl. přenesená",J85,0)</f>
        <v>0</v>
      </c>
      <c r="BH85" s="188">
        <f t="shared" ref="BH85:BH116" si="7">IF(N85="sníž. přenesená",J85,0)</f>
        <v>0</v>
      </c>
      <c r="BI85" s="188">
        <f t="shared" ref="BI85:BI116" si="8">IF(N85="nulová",J85,0)</f>
        <v>0</v>
      </c>
      <c r="BJ85" s="20" t="s">
        <v>85</v>
      </c>
      <c r="BK85" s="188">
        <f t="shared" ref="BK85:BK116" si="9">ROUND(I85*H85,2)</f>
        <v>0</v>
      </c>
      <c r="BL85" s="20" t="s">
        <v>152</v>
      </c>
      <c r="BM85" s="187" t="s">
        <v>87</v>
      </c>
    </row>
    <row r="86" spans="1:65" s="2" customFormat="1" ht="21.75" customHeight="1">
      <c r="A86" s="37"/>
      <c r="B86" s="38"/>
      <c r="C86" s="176" t="s">
        <v>87</v>
      </c>
      <c r="D86" s="176" t="s">
        <v>147</v>
      </c>
      <c r="E86" s="177" t="s">
        <v>1572</v>
      </c>
      <c r="F86" s="178" t="s">
        <v>1573</v>
      </c>
      <c r="G86" s="179" t="s">
        <v>252</v>
      </c>
      <c r="H86" s="180">
        <v>900</v>
      </c>
      <c r="I86" s="181"/>
      <c r="J86" s="182">
        <f t="shared" si="0"/>
        <v>0</v>
      </c>
      <c r="K86" s="178" t="s">
        <v>19</v>
      </c>
      <c r="L86" s="42"/>
      <c r="M86" s="183" t="s">
        <v>19</v>
      </c>
      <c r="N86" s="184" t="s">
        <v>48</v>
      </c>
      <c r="O86" s="67"/>
      <c r="P86" s="185">
        <f t="shared" si="1"/>
        <v>0</v>
      </c>
      <c r="Q86" s="185">
        <v>0</v>
      </c>
      <c r="R86" s="185">
        <f t="shared" si="2"/>
        <v>0</v>
      </c>
      <c r="S86" s="185">
        <v>0</v>
      </c>
      <c r="T86" s="186">
        <f t="shared" si="3"/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152</v>
      </c>
      <c r="AT86" s="187" t="s">
        <v>147</v>
      </c>
      <c r="AU86" s="187" t="s">
        <v>85</v>
      </c>
      <c r="AY86" s="20" t="s">
        <v>144</v>
      </c>
      <c r="BE86" s="188">
        <f t="shared" si="4"/>
        <v>0</v>
      </c>
      <c r="BF86" s="188">
        <f t="shared" si="5"/>
        <v>0</v>
      </c>
      <c r="BG86" s="188">
        <f t="shared" si="6"/>
        <v>0</v>
      </c>
      <c r="BH86" s="188">
        <f t="shared" si="7"/>
        <v>0</v>
      </c>
      <c r="BI86" s="188">
        <f t="shared" si="8"/>
        <v>0</v>
      </c>
      <c r="BJ86" s="20" t="s">
        <v>85</v>
      </c>
      <c r="BK86" s="188">
        <f t="shared" si="9"/>
        <v>0</v>
      </c>
      <c r="BL86" s="20" t="s">
        <v>152</v>
      </c>
      <c r="BM86" s="187" t="s">
        <v>152</v>
      </c>
    </row>
    <row r="87" spans="1:65" s="2" customFormat="1" ht="21.75" customHeight="1">
      <c r="A87" s="37"/>
      <c r="B87" s="38"/>
      <c r="C87" s="176" t="s">
        <v>145</v>
      </c>
      <c r="D87" s="176" t="s">
        <v>147</v>
      </c>
      <c r="E87" s="177" t="s">
        <v>1574</v>
      </c>
      <c r="F87" s="178" t="s">
        <v>1575</v>
      </c>
      <c r="G87" s="179" t="s">
        <v>252</v>
      </c>
      <c r="H87" s="180">
        <v>700</v>
      </c>
      <c r="I87" s="181"/>
      <c r="J87" s="182">
        <f t="shared" si="0"/>
        <v>0</v>
      </c>
      <c r="K87" s="178" t="s">
        <v>19</v>
      </c>
      <c r="L87" s="42"/>
      <c r="M87" s="183" t="s">
        <v>19</v>
      </c>
      <c r="N87" s="184" t="s">
        <v>48</v>
      </c>
      <c r="O87" s="67"/>
      <c r="P87" s="185">
        <f t="shared" si="1"/>
        <v>0</v>
      </c>
      <c r="Q87" s="185">
        <v>0</v>
      </c>
      <c r="R87" s="185">
        <f t="shared" si="2"/>
        <v>0</v>
      </c>
      <c r="S87" s="185">
        <v>0</v>
      </c>
      <c r="T87" s="186">
        <f t="shared" si="3"/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152</v>
      </c>
      <c r="AT87" s="187" t="s">
        <v>147</v>
      </c>
      <c r="AU87" s="187" t="s">
        <v>85</v>
      </c>
      <c r="AY87" s="20" t="s">
        <v>144</v>
      </c>
      <c r="BE87" s="188">
        <f t="shared" si="4"/>
        <v>0</v>
      </c>
      <c r="BF87" s="188">
        <f t="shared" si="5"/>
        <v>0</v>
      </c>
      <c r="BG87" s="188">
        <f t="shared" si="6"/>
        <v>0</v>
      </c>
      <c r="BH87" s="188">
        <f t="shared" si="7"/>
        <v>0</v>
      </c>
      <c r="BI87" s="188">
        <f t="shared" si="8"/>
        <v>0</v>
      </c>
      <c r="BJ87" s="20" t="s">
        <v>85</v>
      </c>
      <c r="BK87" s="188">
        <f t="shared" si="9"/>
        <v>0</v>
      </c>
      <c r="BL87" s="20" t="s">
        <v>152</v>
      </c>
      <c r="BM87" s="187" t="s">
        <v>187</v>
      </c>
    </row>
    <row r="88" spans="1:65" s="2" customFormat="1" ht="21.75" customHeight="1">
      <c r="A88" s="37"/>
      <c r="B88" s="38"/>
      <c r="C88" s="176" t="s">
        <v>152</v>
      </c>
      <c r="D88" s="176" t="s">
        <v>147</v>
      </c>
      <c r="E88" s="177" t="s">
        <v>1576</v>
      </c>
      <c r="F88" s="178" t="s">
        <v>1577</v>
      </c>
      <c r="G88" s="179" t="s">
        <v>252</v>
      </c>
      <c r="H88" s="180">
        <v>650</v>
      </c>
      <c r="I88" s="181"/>
      <c r="J88" s="182">
        <f t="shared" si="0"/>
        <v>0</v>
      </c>
      <c r="K88" s="178" t="s">
        <v>19</v>
      </c>
      <c r="L88" s="42"/>
      <c r="M88" s="183" t="s">
        <v>19</v>
      </c>
      <c r="N88" s="184" t="s">
        <v>48</v>
      </c>
      <c r="O88" s="67"/>
      <c r="P88" s="185">
        <f t="shared" si="1"/>
        <v>0</v>
      </c>
      <c r="Q88" s="185">
        <v>0</v>
      </c>
      <c r="R88" s="185">
        <f t="shared" si="2"/>
        <v>0</v>
      </c>
      <c r="S88" s="185">
        <v>0</v>
      </c>
      <c r="T88" s="186">
        <f t="shared" si="3"/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7" t="s">
        <v>152</v>
      </c>
      <c r="AT88" s="187" t="s">
        <v>147</v>
      </c>
      <c r="AU88" s="187" t="s">
        <v>85</v>
      </c>
      <c r="AY88" s="20" t="s">
        <v>144</v>
      </c>
      <c r="BE88" s="188">
        <f t="shared" si="4"/>
        <v>0</v>
      </c>
      <c r="BF88" s="188">
        <f t="shared" si="5"/>
        <v>0</v>
      </c>
      <c r="BG88" s="188">
        <f t="shared" si="6"/>
        <v>0</v>
      </c>
      <c r="BH88" s="188">
        <f t="shared" si="7"/>
        <v>0</v>
      </c>
      <c r="BI88" s="188">
        <f t="shared" si="8"/>
        <v>0</v>
      </c>
      <c r="BJ88" s="20" t="s">
        <v>85</v>
      </c>
      <c r="BK88" s="188">
        <f t="shared" si="9"/>
        <v>0</v>
      </c>
      <c r="BL88" s="20" t="s">
        <v>152</v>
      </c>
      <c r="BM88" s="187" t="s">
        <v>204</v>
      </c>
    </row>
    <row r="89" spans="1:65" s="2" customFormat="1" ht="24.2" customHeight="1">
      <c r="A89" s="37"/>
      <c r="B89" s="38"/>
      <c r="C89" s="176" t="s">
        <v>177</v>
      </c>
      <c r="D89" s="176" t="s">
        <v>147</v>
      </c>
      <c r="E89" s="177" t="s">
        <v>1578</v>
      </c>
      <c r="F89" s="178" t="s">
        <v>1579</v>
      </c>
      <c r="G89" s="179" t="s">
        <v>1370</v>
      </c>
      <c r="H89" s="180">
        <v>300</v>
      </c>
      <c r="I89" s="181"/>
      <c r="J89" s="182">
        <f t="shared" si="0"/>
        <v>0</v>
      </c>
      <c r="K89" s="178" t="s">
        <v>19</v>
      </c>
      <c r="L89" s="42"/>
      <c r="M89" s="183" t="s">
        <v>19</v>
      </c>
      <c r="N89" s="184" t="s">
        <v>48</v>
      </c>
      <c r="O89" s="67"/>
      <c r="P89" s="185">
        <f t="shared" si="1"/>
        <v>0</v>
      </c>
      <c r="Q89" s="185">
        <v>0</v>
      </c>
      <c r="R89" s="185">
        <f t="shared" si="2"/>
        <v>0</v>
      </c>
      <c r="S89" s="185">
        <v>0</v>
      </c>
      <c r="T89" s="186">
        <f t="shared" si="3"/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152</v>
      </c>
      <c r="AT89" s="187" t="s">
        <v>147</v>
      </c>
      <c r="AU89" s="187" t="s">
        <v>85</v>
      </c>
      <c r="AY89" s="20" t="s">
        <v>144</v>
      </c>
      <c r="BE89" s="188">
        <f t="shared" si="4"/>
        <v>0</v>
      </c>
      <c r="BF89" s="188">
        <f t="shared" si="5"/>
        <v>0</v>
      </c>
      <c r="BG89" s="188">
        <f t="shared" si="6"/>
        <v>0</v>
      </c>
      <c r="BH89" s="188">
        <f t="shared" si="7"/>
        <v>0</v>
      </c>
      <c r="BI89" s="188">
        <f t="shared" si="8"/>
        <v>0</v>
      </c>
      <c r="BJ89" s="20" t="s">
        <v>85</v>
      </c>
      <c r="BK89" s="188">
        <f t="shared" si="9"/>
        <v>0</v>
      </c>
      <c r="BL89" s="20" t="s">
        <v>152</v>
      </c>
      <c r="BM89" s="187" t="s">
        <v>221</v>
      </c>
    </row>
    <row r="90" spans="1:65" s="2" customFormat="1" ht="24.2" customHeight="1">
      <c r="A90" s="37"/>
      <c r="B90" s="38"/>
      <c r="C90" s="176" t="s">
        <v>187</v>
      </c>
      <c r="D90" s="176" t="s">
        <v>147</v>
      </c>
      <c r="E90" s="177" t="s">
        <v>1580</v>
      </c>
      <c r="F90" s="178" t="s">
        <v>1581</v>
      </c>
      <c r="G90" s="179" t="s">
        <v>1370</v>
      </c>
      <c r="H90" s="180">
        <v>50</v>
      </c>
      <c r="I90" s="181"/>
      <c r="J90" s="182">
        <f t="shared" si="0"/>
        <v>0</v>
      </c>
      <c r="K90" s="178" t="s">
        <v>19</v>
      </c>
      <c r="L90" s="42"/>
      <c r="M90" s="183" t="s">
        <v>19</v>
      </c>
      <c r="N90" s="184" t="s">
        <v>48</v>
      </c>
      <c r="O90" s="67"/>
      <c r="P90" s="185">
        <f t="shared" si="1"/>
        <v>0</v>
      </c>
      <c r="Q90" s="185">
        <v>0</v>
      </c>
      <c r="R90" s="185">
        <f t="shared" si="2"/>
        <v>0</v>
      </c>
      <c r="S90" s="185">
        <v>0</v>
      </c>
      <c r="T90" s="186">
        <f t="shared" si="3"/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152</v>
      </c>
      <c r="AT90" s="187" t="s">
        <v>147</v>
      </c>
      <c r="AU90" s="187" t="s">
        <v>85</v>
      </c>
      <c r="AY90" s="20" t="s">
        <v>144</v>
      </c>
      <c r="BE90" s="188">
        <f t="shared" si="4"/>
        <v>0</v>
      </c>
      <c r="BF90" s="188">
        <f t="shared" si="5"/>
        <v>0</v>
      </c>
      <c r="BG90" s="188">
        <f t="shared" si="6"/>
        <v>0</v>
      </c>
      <c r="BH90" s="188">
        <f t="shared" si="7"/>
        <v>0</v>
      </c>
      <c r="BI90" s="188">
        <f t="shared" si="8"/>
        <v>0</v>
      </c>
      <c r="BJ90" s="20" t="s">
        <v>85</v>
      </c>
      <c r="BK90" s="188">
        <f t="shared" si="9"/>
        <v>0</v>
      </c>
      <c r="BL90" s="20" t="s">
        <v>152</v>
      </c>
      <c r="BM90" s="187" t="s">
        <v>8</v>
      </c>
    </row>
    <row r="91" spans="1:65" s="2" customFormat="1" ht="24.2" customHeight="1">
      <c r="A91" s="37"/>
      <c r="B91" s="38"/>
      <c r="C91" s="176" t="s">
        <v>196</v>
      </c>
      <c r="D91" s="176" t="s">
        <v>147</v>
      </c>
      <c r="E91" s="177" t="s">
        <v>1582</v>
      </c>
      <c r="F91" s="178" t="s">
        <v>1583</v>
      </c>
      <c r="G91" s="179" t="s">
        <v>1370</v>
      </c>
      <c r="H91" s="180">
        <v>200</v>
      </c>
      <c r="I91" s="181"/>
      <c r="J91" s="182">
        <f t="shared" si="0"/>
        <v>0</v>
      </c>
      <c r="K91" s="178" t="s">
        <v>19</v>
      </c>
      <c r="L91" s="42"/>
      <c r="M91" s="183" t="s">
        <v>19</v>
      </c>
      <c r="N91" s="184" t="s">
        <v>48</v>
      </c>
      <c r="O91" s="67"/>
      <c r="P91" s="185">
        <f t="shared" si="1"/>
        <v>0</v>
      </c>
      <c r="Q91" s="185">
        <v>0</v>
      </c>
      <c r="R91" s="185">
        <f t="shared" si="2"/>
        <v>0</v>
      </c>
      <c r="S91" s="185">
        <v>0</v>
      </c>
      <c r="T91" s="186">
        <f t="shared" si="3"/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152</v>
      </c>
      <c r="AT91" s="187" t="s">
        <v>147</v>
      </c>
      <c r="AU91" s="187" t="s">
        <v>85</v>
      </c>
      <c r="AY91" s="20" t="s">
        <v>144</v>
      </c>
      <c r="BE91" s="188">
        <f t="shared" si="4"/>
        <v>0</v>
      </c>
      <c r="BF91" s="188">
        <f t="shared" si="5"/>
        <v>0</v>
      </c>
      <c r="BG91" s="188">
        <f t="shared" si="6"/>
        <v>0</v>
      </c>
      <c r="BH91" s="188">
        <f t="shared" si="7"/>
        <v>0</v>
      </c>
      <c r="BI91" s="188">
        <f t="shared" si="8"/>
        <v>0</v>
      </c>
      <c r="BJ91" s="20" t="s">
        <v>85</v>
      </c>
      <c r="BK91" s="188">
        <f t="shared" si="9"/>
        <v>0</v>
      </c>
      <c r="BL91" s="20" t="s">
        <v>152</v>
      </c>
      <c r="BM91" s="187" t="s">
        <v>257</v>
      </c>
    </row>
    <row r="92" spans="1:65" s="2" customFormat="1" ht="24.2" customHeight="1">
      <c r="A92" s="37"/>
      <c r="B92" s="38"/>
      <c r="C92" s="176" t="s">
        <v>204</v>
      </c>
      <c r="D92" s="176" t="s">
        <v>147</v>
      </c>
      <c r="E92" s="177" t="s">
        <v>1584</v>
      </c>
      <c r="F92" s="178" t="s">
        <v>1585</v>
      </c>
      <c r="G92" s="179" t="s">
        <v>1370</v>
      </c>
      <c r="H92" s="180">
        <v>50</v>
      </c>
      <c r="I92" s="181"/>
      <c r="J92" s="182">
        <f t="shared" si="0"/>
        <v>0</v>
      </c>
      <c r="K92" s="178" t="s">
        <v>19</v>
      </c>
      <c r="L92" s="42"/>
      <c r="M92" s="183" t="s">
        <v>19</v>
      </c>
      <c r="N92" s="184" t="s">
        <v>48</v>
      </c>
      <c r="O92" s="67"/>
      <c r="P92" s="185">
        <f t="shared" si="1"/>
        <v>0</v>
      </c>
      <c r="Q92" s="185">
        <v>0</v>
      </c>
      <c r="R92" s="185">
        <f t="shared" si="2"/>
        <v>0</v>
      </c>
      <c r="S92" s="185">
        <v>0</v>
      </c>
      <c r="T92" s="186">
        <f t="shared" si="3"/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152</v>
      </c>
      <c r="AT92" s="187" t="s">
        <v>147</v>
      </c>
      <c r="AU92" s="187" t="s">
        <v>85</v>
      </c>
      <c r="AY92" s="20" t="s">
        <v>144</v>
      </c>
      <c r="BE92" s="188">
        <f t="shared" si="4"/>
        <v>0</v>
      </c>
      <c r="BF92" s="188">
        <f t="shared" si="5"/>
        <v>0</v>
      </c>
      <c r="BG92" s="188">
        <f t="shared" si="6"/>
        <v>0</v>
      </c>
      <c r="BH92" s="188">
        <f t="shared" si="7"/>
        <v>0</v>
      </c>
      <c r="BI92" s="188">
        <f t="shared" si="8"/>
        <v>0</v>
      </c>
      <c r="BJ92" s="20" t="s">
        <v>85</v>
      </c>
      <c r="BK92" s="188">
        <f t="shared" si="9"/>
        <v>0</v>
      </c>
      <c r="BL92" s="20" t="s">
        <v>152</v>
      </c>
      <c r="BM92" s="187" t="s">
        <v>296</v>
      </c>
    </row>
    <row r="93" spans="1:65" s="2" customFormat="1" ht="24.2" customHeight="1">
      <c r="A93" s="37"/>
      <c r="B93" s="38"/>
      <c r="C93" s="176" t="s">
        <v>183</v>
      </c>
      <c r="D93" s="176" t="s">
        <v>147</v>
      </c>
      <c r="E93" s="177" t="s">
        <v>1586</v>
      </c>
      <c r="F93" s="178" t="s">
        <v>1587</v>
      </c>
      <c r="G93" s="179" t="s">
        <v>1370</v>
      </c>
      <c r="H93" s="180">
        <v>10</v>
      </c>
      <c r="I93" s="181"/>
      <c r="J93" s="182">
        <f t="shared" si="0"/>
        <v>0</v>
      </c>
      <c r="K93" s="178" t="s">
        <v>19</v>
      </c>
      <c r="L93" s="42"/>
      <c r="M93" s="183" t="s">
        <v>19</v>
      </c>
      <c r="N93" s="184" t="s">
        <v>48</v>
      </c>
      <c r="O93" s="67"/>
      <c r="P93" s="185">
        <f t="shared" si="1"/>
        <v>0</v>
      </c>
      <c r="Q93" s="185">
        <v>0</v>
      </c>
      <c r="R93" s="185">
        <f t="shared" si="2"/>
        <v>0</v>
      </c>
      <c r="S93" s="185">
        <v>0</v>
      </c>
      <c r="T93" s="186">
        <f t="shared" si="3"/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152</v>
      </c>
      <c r="AT93" s="187" t="s">
        <v>147</v>
      </c>
      <c r="AU93" s="187" t="s">
        <v>85</v>
      </c>
      <c r="AY93" s="20" t="s">
        <v>144</v>
      </c>
      <c r="BE93" s="188">
        <f t="shared" si="4"/>
        <v>0</v>
      </c>
      <c r="BF93" s="188">
        <f t="shared" si="5"/>
        <v>0</v>
      </c>
      <c r="BG93" s="188">
        <f t="shared" si="6"/>
        <v>0</v>
      </c>
      <c r="BH93" s="188">
        <f t="shared" si="7"/>
        <v>0</v>
      </c>
      <c r="BI93" s="188">
        <f t="shared" si="8"/>
        <v>0</v>
      </c>
      <c r="BJ93" s="20" t="s">
        <v>85</v>
      </c>
      <c r="BK93" s="188">
        <f t="shared" si="9"/>
        <v>0</v>
      </c>
      <c r="BL93" s="20" t="s">
        <v>152</v>
      </c>
      <c r="BM93" s="187" t="s">
        <v>330</v>
      </c>
    </row>
    <row r="94" spans="1:65" s="2" customFormat="1" ht="21.75" customHeight="1">
      <c r="A94" s="37"/>
      <c r="B94" s="38"/>
      <c r="C94" s="176" t="s">
        <v>221</v>
      </c>
      <c r="D94" s="176" t="s">
        <v>147</v>
      </c>
      <c r="E94" s="177" t="s">
        <v>1588</v>
      </c>
      <c r="F94" s="178" t="s">
        <v>1589</v>
      </c>
      <c r="G94" s="179" t="s">
        <v>1370</v>
      </c>
      <c r="H94" s="180">
        <v>28</v>
      </c>
      <c r="I94" s="181"/>
      <c r="J94" s="182">
        <f t="shared" si="0"/>
        <v>0</v>
      </c>
      <c r="K94" s="178" t="s">
        <v>19</v>
      </c>
      <c r="L94" s="42"/>
      <c r="M94" s="183" t="s">
        <v>19</v>
      </c>
      <c r="N94" s="184" t="s">
        <v>48</v>
      </c>
      <c r="O94" s="67"/>
      <c r="P94" s="185">
        <f t="shared" si="1"/>
        <v>0</v>
      </c>
      <c r="Q94" s="185">
        <v>0</v>
      </c>
      <c r="R94" s="185">
        <f t="shared" si="2"/>
        <v>0</v>
      </c>
      <c r="S94" s="185">
        <v>0</v>
      </c>
      <c r="T94" s="186">
        <f t="shared" si="3"/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152</v>
      </c>
      <c r="AT94" s="187" t="s">
        <v>147</v>
      </c>
      <c r="AU94" s="187" t="s">
        <v>85</v>
      </c>
      <c r="AY94" s="20" t="s">
        <v>144</v>
      </c>
      <c r="BE94" s="188">
        <f t="shared" si="4"/>
        <v>0</v>
      </c>
      <c r="BF94" s="188">
        <f t="shared" si="5"/>
        <v>0</v>
      </c>
      <c r="BG94" s="188">
        <f t="shared" si="6"/>
        <v>0</v>
      </c>
      <c r="BH94" s="188">
        <f t="shared" si="7"/>
        <v>0</v>
      </c>
      <c r="BI94" s="188">
        <f t="shared" si="8"/>
        <v>0</v>
      </c>
      <c r="BJ94" s="20" t="s">
        <v>85</v>
      </c>
      <c r="BK94" s="188">
        <f t="shared" si="9"/>
        <v>0</v>
      </c>
      <c r="BL94" s="20" t="s">
        <v>152</v>
      </c>
      <c r="BM94" s="187" t="s">
        <v>340</v>
      </c>
    </row>
    <row r="95" spans="1:65" s="2" customFormat="1" ht="21.75" customHeight="1">
      <c r="A95" s="37"/>
      <c r="B95" s="38"/>
      <c r="C95" s="176" t="s">
        <v>228</v>
      </c>
      <c r="D95" s="176" t="s">
        <v>147</v>
      </c>
      <c r="E95" s="177" t="s">
        <v>1590</v>
      </c>
      <c r="F95" s="178" t="s">
        <v>1591</v>
      </c>
      <c r="G95" s="179" t="s">
        <v>1370</v>
      </c>
      <c r="H95" s="180">
        <v>26</v>
      </c>
      <c r="I95" s="181"/>
      <c r="J95" s="182">
        <f t="shared" si="0"/>
        <v>0</v>
      </c>
      <c r="K95" s="178" t="s">
        <v>19</v>
      </c>
      <c r="L95" s="42"/>
      <c r="M95" s="183" t="s">
        <v>19</v>
      </c>
      <c r="N95" s="184" t="s">
        <v>48</v>
      </c>
      <c r="O95" s="67"/>
      <c r="P95" s="185">
        <f t="shared" si="1"/>
        <v>0</v>
      </c>
      <c r="Q95" s="185">
        <v>0</v>
      </c>
      <c r="R95" s="185">
        <f t="shared" si="2"/>
        <v>0</v>
      </c>
      <c r="S95" s="185">
        <v>0</v>
      </c>
      <c r="T95" s="186">
        <f t="shared" si="3"/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152</v>
      </c>
      <c r="AT95" s="187" t="s">
        <v>147</v>
      </c>
      <c r="AU95" s="187" t="s">
        <v>85</v>
      </c>
      <c r="AY95" s="20" t="s">
        <v>144</v>
      </c>
      <c r="BE95" s="188">
        <f t="shared" si="4"/>
        <v>0</v>
      </c>
      <c r="BF95" s="188">
        <f t="shared" si="5"/>
        <v>0</v>
      </c>
      <c r="BG95" s="188">
        <f t="shared" si="6"/>
        <v>0</v>
      </c>
      <c r="BH95" s="188">
        <f t="shared" si="7"/>
        <v>0</v>
      </c>
      <c r="BI95" s="188">
        <f t="shared" si="8"/>
        <v>0</v>
      </c>
      <c r="BJ95" s="20" t="s">
        <v>85</v>
      </c>
      <c r="BK95" s="188">
        <f t="shared" si="9"/>
        <v>0</v>
      </c>
      <c r="BL95" s="20" t="s">
        <v>152</v>
      </c>
      <c r="BM95" s="187" t="s">
        <v>352</v>
      </c>
    </row>
    <row r="96" spans="1:65" s="2" customFormat="1" ht="21.75" customHeight="1">
      <c r="A96" s="37"/>
      <c r="B96" s="38"/>
      <c r="C96" s="176" t="s">
        <v>8</v>
      </c>
      <c r="D96" s="176" t="s">
        <v>147</v>
      </c>
      <c r="E96" s="177" t="s">
        <v>1592</v>
      </c>
      <c r="F96" s="178" t="s">
        <v>1593</v>
      </c>
      <c r="G96" s="179" t="s">
        <v>1370</v>
      </c>
      <c r="H96" s="180">
        <v>11</v>
      </c>
      <c r="I96" s="181"/>
      <c r="J96" s="182">
        <f t="shared" si="0"/>
        <v>0</v>
      </c>
      <c r="K96" s="178" t="s">
        <v>19</v>
      </c>
      <c r="L96" s="42"/>
      <c r="M96" s="183" t="s">
        <v>19</v>
      </c>
      <c r="N96" s="184" t="s">
        <v>48</v>
      </c>
      <c r="O96" s="67"/>
      <c r="P96" s="185">
        <f t="shared" si="1"/>
        <v>0</v>
      </c>
      <c r="Q96" s="185">
        <v>0</v>
      </c>
      <c r="R96" s="185">
        <f t="shared" si="2"/>
        <v>0</v>
      </c>
      <c r="S96" s="185">
        <v>0</v>
      </c>
      <c r="T96" s="186">
        <f t="shared" si="3"/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152</v>
      </c>
      <c r="AT96" s="187" t="s">
        <v>147</v>
      </c>
      <c r="AU96" s="187" t="s">
        <v>85</v>
      </c>
      <c r="AY96" s="20" t="s">
        <v>144</v>
      </c>
      <c r="BE96" s="188">
        <f t="shared" si="4"/>
        <v>0</v>
      </c>
      <c r="BF96" s="188">
        <f t="shared" si="5"/>
        <v>0</v>
      </c>
      <c r="BG96" s="188">
        <f t="shared" si="6"/>
        <v>0</v>
      </c>
      <c r="BH96" s="188">
        <f t="shared" si="7"/>
        <v>0</v>
      </c>
      <c r="BI96" s="188">
        <f t="shared" si="8"/>
        <v>0</v>
      </c>
      <c r="BJ96" s="20" t="s">
        <v>85</v>
      </c>
      <c r="BK96" s="188">
        <f t="shared" si="9"/>
        <v>0</v>
      </c>
      <c r="BL96" s="20" t="s">
        <v>152</v>
      </c>
      <c r="BM96" s="187" t="s">
        <v>371</v>
      </c>
    </row>
    <row r="97" spans="1:65" s="2" customFormat="1" ht="21.75" customHeight="1">
      <c r="A97" s="37"/>
      <c r="B97" s="38"/>
      <c r="C97" s="176" t="s">
        <v>249</v>
      </c>
      <c r="D97" s="176" t="s">
        <v>147</v>
      </c>
      <c r="E97" s="177" t="s">
        <v>1594</v>
      </c>
      <c r="F97" s="178" t="s">
        <v>1595</v>
      </c>
      <c r="G97" s="179" t="s">
        <v>1370</v>
      </c>
      <c r="H97" s="180">
        <v>164</v>
      </c>
      <c r="I97" s="181"/>
      <c r="J97" s="182">
        <f t="shared" si="0"/>
        <v>0</v>
      </c>
      <c r="K97" s="178" t="s">
        <v>19</v>
      </c>
      <c r="L97" s="42"/>
      <c r="M97" s="183" t="s">
        <v>19</v>
      </c>
      <c r="N97" s="184" t="s">
        <v>48</v>
      </c>
      <c r="O97" s="67"/>
      <c r="P97" s="185">
        <f t="shared" si="1"/>
        <v>0</v>
      </c>
      <c r="Q97" s="185">
        <v>0</v>
      </c>
      <c r="R97" s="185">
        <f t="shared" si="2"/>
        <v>0</v>
      </c>
      <c r="S97" s="185">
        <v>0</v>
      </c>
      <c r="T97" s="186">
        <f t="shared" si="3"/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152</v>
      </c>
      <c r="AT97" s="187" t="s">
        <v>147</v>
      </c>
      <c r="AU97" s="187" t="s">
        <v>85</v>
      </c>
      <c r="AY97" s="20" t="s">
        <v>144</v>
      </c>
      <c r="BE97" s="188">
        <f t="shared" si="4"/>
        <v>0</v>
      </c>
      <c r="BF97" s="188">
        <f t="shared" si="5"/>
        <v>0</v>
      </c>
      <c r="BG97" s="188">
        <f t="shared" si="6"/>
        <v>0</v>
      </c>
      <c r="BH97" s="188">
        <f t="shared" si="7"/>
        <v>0</v>
      </c>
      <c r="BI97" s="188">
        <f t="shared" si="8"/>
        <v>0</v>
      </c>
      <c r="BJ97" s="20" t="s">
        <v>85</v>
      </c>
      <c r="BK97" s="188">
        <f t="shared" si="9"/>
        <v>0</v>
      </c>
      <c r="BL97" s="20" t="s">
        <v>152</v>
      </c>
      <c r="BM97" s="187" t="s">
        <v>389</v>
      </c>
    </row>
    <row r="98" spans="1:65" s="2" customFormat="1" ht="16.5" customHeight="1">
      <c r="A98" s="37"/>
      <c r="B98" s="38"/>
      <c r="C98" s="176" t="s">
        <v>257</v>
      </c>
      <c r="D98" s="176" t="s">
        <v>147</v>
      </c>
      <c r="E98" s="177" t="s">
        <v>1596</v>
      </c>
      <c r="F98" s="178" t="s">
        <v>1597</v>
      </c>
      <c r="G98" s="179" t="s">
        <v>1370</v>
      </c>
      <c r="H98" s="180">
        <v>15</v>
      </c>
      <c r="I98" s="181"/>
      <c r="J98" s="182">
        <f t="shared" si="0"/>
        <v>0</v>
      </c>
      <c r="K98" s="178" t="s">
        <v>19</v>
      </c>
      <c r="L98" s="42"/>
      <c r="M98" s="183" t="s">
        <v>19</v>
      </c>
      <c r="N98" s="184" t="s">
        <v>48</v>
      </c>
      <c r="O98" s="67"/>
      <c r="P98" s="185">
        <f t="shared" si="1"/>
        <v>0</v>
      </c>
      <c r="Q98" s="185">
        <v>0</v>
      </c>
      <c r="R98" s="185">
        <f t="shared" si="2"/>
        <v>0</v>
      </c>
      <c r="S98" s="185">
        <v>0</v>
      </c>
      <c r="T98" s="186">
        <f t="shared" si="3"/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152</v>
      </c>
      <c r="AT98" s="187" t="s">
        <v>147</v>
      </c>
      <c r="AU98" s="187" t="s">
        <v>85</v>
      </c>
      <c r="AY98" s="20" t="s">
        <v>144</v>
      </c>
      <c r="BE98" s="188">
        <f t="shared" si="4"/>
        <v>0</v>
      </c>
      <c r="BF98" s="188">
        <f t="shared" si="5"/>
        <v>0</v>
      </c>
      <c r="BG98" s="188">
        <f t="shared" si="6"/>
        <v>0</v>
      </c>
      <c r="BH98" s="188">
        <f t="shared" si="7"/>
        <v>0</v>
      </c>
      <c r="BI98" s="188">
        <f t="shared" si="8"/>
        <v>0</v>
      </c>
      <c r="BJ98" s="20" t="s">
        <v>85</v>
      </c>
      <c r="BK98" s="188">
        <f t="shared" si="9"/>
        <v>0</v>
      </c>
      <c r="BL98" s="20" t="s">
        <v>152</v>
      </c>
      <c r="BM98" s="187" t="s">
        <v>409</v>
      </c>
    </row>
    <row r="99" spans="1:65" s="2" customFormat="1" ht="16.5" customHeight="1">
      <c r="A99" s="37"/>
      <c r="B99" s="38"/>
      <c r="C99" s="176" t="s">
        <v>273</v>
      </c>
      <c r="D99" s="176" t="s">
        <v>147</v>
      </c>
      <c r="E99" s="177" t="s">
        <v>1598</v>
      </c>
      <c r="F99" s="178" t="s">
        <v>1599</v>
      </c>
      <c r="G99" s="179" t="s">
        <v>1370</v>
      </c>
      <c r="H99" s="180">
        <v>4</v>
      </c>
      <c r="I99" s="181"/>
      <c r="J99" s="182">
        <f t="shared" si="0"/>
        <v>0</v>
      </c>
      <c r="K99" s="178" t="s">
        <v>19</v>
      </c>
      <c r="L99" s="42"/>
      <c r="M99" s="183" t="s">
        <v>19</v>
      </c>
      <c r="N99" s="184" t="s">
        <v>48</v>
      </c>
      <c r="O99" s="67"/>
      <c r="P99" s="185">
        <f t="shared" si="1"/>
        <v>0</v>
      </c>
      <c r="Q99" s="185">
        <v>0</v>
      </c>
      <c r="R99" s="185">
        <f t="shared" si="2"/>
        <v>0</v>
      </c>
      <c r="S99" s="185">
        <v>0</v>
      </c>
      <c r="T99" s="186">
        <f t="shared" si="3"/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152</v>
      </c>
      <c r="AT99" s="187" t="s">
        <v>147</v>
      </c>
      <c r="AU99" s="187" t="s">
        <v>85</v>
      </c>
      <c r="AY99" s="20" t="s">
        <v>144</v>
      </c>
      <c r="BE99" s="188">
        <f t="shared" si="4"/>
        <v>0</v>
      </c>
      <c r="BF99" s="188">
        <f t="shared" si="5"/>
        <v>0</v>
      </c>
      <c r="BG99" s="188">
        <f t="shared" si="6"/>
        <v>0</v>
      </c>
      <c r="BH99" s="188">
        <f t="shared" si="7"/>
        <v>0</v>
      </c>
      <c r="BI99" s="188">
        <f t="shared" si="8"/>
        <v>0</v>
      </c>
      <c r="BJ99" s="20" t="s">
        <v>85</v>
      </c>
      <c r="BK99" s="188">
        <f t="shared" si="9"/>
        <v>0</v>
      </c>
      <c r="BL99" s="20" t="s">
        <v>152</v>
      </c>
      <c r="BM99" s="187" t="s">
        <v>427</v>
      </c>
    </row>
    <row r="100" spans="1:65" s="2" customFormat="1" ht="21.75" customHeight="1">
      <c r="A100" s="37"/>
      <c r="B100" s="38"/>
      <c r="C100" s="176" t="s">
        <v>296</v>
      </c>
      <c r="D100" s="176" t="s">
        <v>147</v>
      </c>
      <c r="E100" s="177" t="s">
        <v>1600</v>
      </c>
      <c r="F100" s="178" t="s">
        <v>1601</v>
      </c>
      <c r="G100" s="179" t="s">
        <v>1370</v>
      </c>
      <c r="H100" s="180">
        <v>15</v>
      </c>
      <c r="I100" s="181"/>
      <c r="J100" s="182">
        <f t="shared" si="0"/>
        <v>0</v>
      </c>
      <c r="K100" s="178" t="s">
        <v>19</v>
      </c>
      <c r="L100" s="42"/>
      <c r="M100" s="183" t="s">
        <v>19</v>
      </c>
      <c r="N100" s="184" t="s">
        <v>48</v>
      </c>
      <c r="O100" s="67"/>
      <c r="P100" s="185">
        <f t="shared" si="1"/>
        <v>0</v>
      </c>
      <c r="Q100" s="185">
        <v>0</v>
      </c>
      <c r="R100" s="185">
        <f t="shared" si="2"/>
        <v>0</v>
      </c>
      <c r="S100" s="185">
        <v>0</v>
      </c>
      <c r="T100" s="186">
        <f t="shared" si="3"/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152</v>
      </c>
      <c r="AT100" s="187" t="s">
        <v>147</v>
      </c>
      <c r="AU100" s="187" t="s">
        <v>85</v>
      </c>
      <c r="AY100" s="20" t="s">
        <v>144</v>
      </c>
      <c r="BE100" s="188">
        <f t="shared" si="4"/>
        <v>0</v>
      </c>
      <c r="BF100" s="188">
        <f t="shared" si="5"/>
        <v>0</v>
      </c>
      <c r="BG100" s="188">
        <f t="shared" si="6"/>
        <v>0</v>
      </c>
      <c r="BH100" s="188">
        <f t="shared" si="7"/>
        <v>0</v>
      </c>
      <c r="BI100" s="188">
        <f t="shared" si="8"/>
        <v>0</v>
      </c>
      <c r="BJ100" s="20" t="s">
        <v>85</v>
      </c>
      <c r="BK100" s="188">
        <f t="shared" si="9"/>
        <v>0</v>
      </c>
      <c r="BL100" s="20" t="s">
        <v>152</v>
      </c>
      <c r="BM100" s="187" t="s">
        <v>464</v>
      </c>
    </row>
    <row r="101" spans="1:65" s="2" customFormat="1" ht="16.5" customHeight="1">
      <c r="A101" s="37"/>
      <c r="B101" s="38"/>
      <c r="C101" s="176" t="s">
        <v>325</v>
      </c>
      <c r="D101" s="176" t="s">
        <v>147</v>
      </c>
      <c r="E101" s="177" t="s">
        <v>1602</v>
      </c>
      <c r="F101" s="178" t="s">
        <v>1603</v>
      </c>
      <c r="G101" s="179" t="s">
        <v>1370</v>
      </c>
      <c r="H101" s="180">
        <v>4</v>
      </c>
      <c r="I101" s="181"/>
      <c r="J101" s="182">
        <f t="shared" si="0"/>
        <v>0</v>
      </c>
      <c r="K101" s="178" t="s">
        <v>19</v>
      </c>
      <c r="L101" s="42"/>
      <c r="M101" s="183" t="s">
        <v>19</v>
      </c>
      <c r="N101" s="184" t="s">
        <v>48</v>
      </c>
      <c r="O101" s="67"/>
      <c r="P101" s="185">
        <f t="shared" si="1"/>
        <v>0</v>
      </c>
      <c r="Q101" s="185">
        <v>0</v>
      </c>
      <c r="R101" s="185">
        <f t="shared" si="2"/>
        <v>0</v>
      </c>
      <c r="S101" s="185">
        <v>0</v>
      </c>
      <c r="T101" s="186">
        <f t="shared" si="3"/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152</v>
      </c>
      <c r="AT101" s="187" t="s">
        <v>147</v>
      </c>
      <c r="AU101" s="187" t="s">
        <v>85</v>
      </c>
      <c r="AY101" s="20" t="s">
        <v>144</v>
      </c>
      <c r="BE101" s="188">
        <f t="shared" si="4"/>
        <v>0</v>
      </c>
      <c r="BF101" s="188">
        <f t="shared" si="5"/>
        <v>0</v>
      </c>
      <c r="BG101" s="188">
        <f t="shared" si="6"/>
        <v>0</v>
      </c>
      <c r="BH101" s="188">
        <f t="shared" si="7"/>
        <v>0</v>
      </c>
      <c r="BI101" s="188">
        <f t="shared" si="8"/>
        <v>0</v>
      </c>
      <c r="BJ101" s="20" t="s">
        <v>85</v>
      </c>
      <c r="BK101" s="188">
        <f t="shared" si="9"/>
        <v>0</v>
      </c>
      <c r="BL101" s="20" t="s">
        <v>152</v>
      </c>
      <c r="BM101" s="187" t="s">
        <v>492</v>
      </c>
    </row>
    <row r="102" spans="1:65" s="2" customFormat="1" ht="16.5" customHeight="1">
      <c r="A102" s="37"/>
      <c r="B102" s="38"/>
      <c r="C102" s="176" t="s">
        <v>330</v>
      </c>
      <c r="D102" s="176" t="s">
        <v>147</v>
      </c>
      <c r="E102" s="177" t="s">
        <v>1604</v>
      </c>
      <c r="F102" s="178" t="s">
        <v>1605</v>
      </c>
      <c r="G102" s="179" t="s">
        <v>1370</v>
      </c>
      <c r="H102" s="180">
        <v>56</v>
      </c>
      <c r="I102" s="181"/>
      <c r="J102" s="182">
        <f t="shared" si="0"/>
        <v>0</v>
      </c>
      <c r="K102" s="178" t="s">
        <v>19</v>
      </c>
      <c r="L102" s="42"/>
      <c r="M102" s="183" t="s">
        <v>19</v>
      </c>
      <c r="N102" s="184" t="s">
        <v>48</v>
      </c>
      <c r="O102" s="67"/>
      <c r="P102" s="185">
        <f t="shared" si="1"/>
        <v>0</v>
      </c>
      <c r="Q102" s="185">
        <v>0</v>
      </c>
      <c r="R102" s="185">
        <f t="shared" si="2"/>
        <v>0</v>
      </c>
      <c r="S102" s="185">
        <v>0</v>
      </c>
      <c r="T102" s="186">
        <f t="shared" si="3"/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152</v>
      </c>
      <c r="AT102" s="187" t="s">
        <v>147</v>
      </c>
      <c r="AU102" s="187" t="s">
        <v>85</v>
      </c>
      <c r="AY102" s="20" t="s">
        <v>144</v>
      </c>
      <c r="BE102" s="188">
        <f t="shared" si="4"/>
        <v>0</v>
      </c>
      <c r="BF102" s="188">
        <f t="shared" si="5"/>
        <v>0</v>
      </c>
      <c r="BG102" s="188">
        <f t="shared" si="6"/>
        <v>0</v>
      </c>
      <c r="BH102" s="188">
        <f t="shared" si="7"/>
        <v>0</v>
      </c>
      <c r="BI102" s="188">
        <f t="shared" si="8"/>
        <v>0</v>
      </c>
      <c r="BJ102" s="20" t="s">
        <v>85</v>
      </c>
      <c r="BK102" s="188">
        <f t="shared" si="9"/>
        <v>0</v>
      </c>
      <c r="BL102" s="20" t="s">
        <v>152</v>
      </c>
      <c r="BM102" s="187" t="s">
        <v>502</v>
      </c>
    </row>
    <row r="103" spans="1:65" s="2" customFormat="1" ht="16.5" customHeight="1">
      <c r="A103" s="37"/>
      <c r="B103" s="38"/>
      <c r="C103" s="176" t="s">
        <v>335</v>
      </c>
      <c r="D103" s="176" t="s">
        <v>147</v>
      </c>
      <c r="E103" s="177" t="s">
        <v>1606</v>
      </c>
      <c r="F103" s="178" t="s">
        <v>1607</v>
      </c>
      <c r="G103" s="179" t="s">
        <v>252</v>
      </c>
      <c r="H103" s="180">
        <v>750</v>
      </c>
      <c r="I103" s="181"/>
      <c r="J103" s="182">
        <f t="shared" si="0"/>
        <v>0</v>
      </c>
      <c r="K103" s="178" t="s">
        <v>19</v>
      </c>
      <c r="L103" s="42"/>
      <c r="M103" s="183" t="s">
        <v>19</v>
      </c>
      <c r="N103" s="184" t="s">
        <v>48</v>
      </c>
      <c r="O103" s="67"/>
      <c r="P103" s="185">
        <f t="shared" si="1"/>
        <v>0</v>
      </c>
      <c r="Q103" s="185">
        <v>0</v>
      </c>
      <c r="R103" s="185">
        <f t="shared" si="2"/>
        <v>0</v>
      </c>
      <c r="S103" s="185">
        <v>0</v>
      </c>
      <c r="T103" s="186">
        <f t="shared" si="3"/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152</v>
      </c>
      <c r="AT103" s="187" t="s">
        <v>147</v>
      </c>
      <c r="AU103" s="187" t="s">
        <v>85</v>
      </c>
      <c r="AY103" s="20" t="s">
        <v>144</v>
      </c>
      <c r="BE103" s="188">
        <f t="shared" si="4"/>
        <v>0</v>
      </c>
      <c r="BF103" s="188">
        <f t="shared" si="5"/>
        <v>0</v>
      </c>
      <c r="BG103" s="188">
        <f t="shared" si="6"/>
        <v>0</v>
      </c>
      <c r="BH103" s="188">
        <f t="shared" si="7"/>
        <v>0</v>
      </c>
      <c r="BI103" s="188">
        <f t="shared" si="8"/>
        <v>0</v>
      </c>
      <c r="BJ103" s="20" t="s">
        <v>85</v>
      </c>
      <c r="BK103" s="188">
        <f t="shared" si="9"/>
        <v>0</v>
      </c>
      <c r="BL103" s="20" t="s">
        <v>152</v>
      </c>
      <c r="BM103" s="187" t="s">
        <v>514</v>
      </c>
    </row>
    <row r="104" spans="1:65" s="2" customFormat="1" ht="16.5" customHeight="1">
      <c r="A104" s="37"/>
      <c r="B104" s="38"/>
      <c r="C104" s="176" t="s">
        <v>340</v>
      </c>
      <c r="D104" s="176" t="s">
        <v>147</v>
      </c>
      <c r="E104" s="177" t="s">
        <v>1608</v>
      </c>
      <c r="F104" s="178" t="s">
        <v>1609</v>
      </c>
      <c r="G104" s="179" t="s">
        <v>252</v>
      </c>
      <c r="H104" s="180">
        <v>630</v>
      </c>
      <c r="I104" s="181"/>
      <c r="J104" s="182">
        <f t="shared" si="0"/>
        <v>0</v>
      </c>
      <c r="K104" s="178" t="s">
        <v>19</v>
      </c>
      <c r="L104" s="42"/>
      <c r="M104" s="183" t="s">
        <v>19</v>
      </c>
      <c r="N104" s="184" t="s">
        <v>48</v>
      </c>
      <c r="O104" s="67"/>
      <c r="P104" s="185">
        <f t="shared" si="1"/>
        <v>0</v>
      </c>
      <c r="Q104" s="185">
        <v>0</v>
      </c>
      <c r="R104" s="185">
        <f t="shared" si="2"/>
        <v>0</v>
      </c>
      <c r="S104" s="185">
        <v>0</v>
      </c>
      <c r="T104" s="186">
        <f t="shared" si="3"/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152</v>
      </c>
      <c r="AT104" s="187" t="s">
        <v>147</v>
      </c>
      <c r="AU104" s="187" t="s">
        <v>85</v>
      </c>
      <c r="AY104" s="20" t="s">
        <v>144</v>
      </c>
      <c r="BE104" s="188">
        <f t="shared" si="4"/>
        <v>0</v>
      </c>
      <c r="BF104" s="188">
        <f t="shared" si="5"/>
        <v>0</v>
      </c>
      <c r="BG104" s="188">
        <f t="shared" si="6"/>
        <v>0</v>
      </c>
      <c r="BH104" s="188">
        <f t="shared" si="7"/>
        <v>0</v>
      </c>
      <c r="BI104" s="188">
        <f t="shared" si="8"/>
        <v>0</v>
      </c>
      <c r="BJ104" s="20" t="s">
        <v>85</v>
      </c>
      <c r="BK104" s="188">
        <f t="shared" si="9"/>
        <v>0</v>
      </c>
      <c r="BL104" s="20" t="s">
        <v>152</v>
      </c>
      <c r="BM104" s="187" t="s">
        <v>953</v>
      </c>
    </row>
    <row r="105" spans="1:65" s="2" customFormat="1" ht="16.5" customHeight="1">
      <c r="A105" s="37"/>
      <c r="B105" s="38"/>
      <c r="C105" s="176" t="s">
        <v>7</v>
      </c>
      <c r="D105" s="176" t="s">
        <v>147</v>
      </c>
      <c r="E105" s="177" t="s">
        <v>1610</v>
      </c>
      <c r="F105" s="178" t="s">
        <v>1611</v>
      </c>
      <c r="G105" s="179" t="s">
        <v>252</v>
      </c>
      <c r="H105" s="180">
        <v>250</v>
      </c>
      <c r="I105" s="181"/>
      <c r="J105" s="182">
        <f t="shared" si="0"/>
        <v>0</v>
      </c>
      <c r="K105" s="178" t="s">
        <v>19</v>
      </c>
      <c r="L105" s="42"/>
      <c r="M105" s="183" t="s">
        <v>19</v>
      </c>
      <c r="N105" s="184" t="s">
        <v>48</v>
      </c>
      <c r="O105" s="67"/>
      <c r="P105" s="185">
        <f t="shared" si="1"/>
        <v>0</v>
      </c>
      <c r="Q105" s="185">
        <v>0</v>
      </c>
      <c r="R105" s="185">
        <f t="shared" si="2"/>
        <v>0</v>
      </c>
      <c r="S105" s="185">
        <v>0</v>
      </c>
      <c r="T105" s="186">
        <f t="shared" si="3"/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152</v>
      </c>
      <c r="AT105" s="187" t="s">
        <v>147</v>
      </c>
      <c r="AU105" s="187" t="s">
        <v>85</v>
      </c>
      <c r="AY105" s="20" t="s">
        <v>144</v>
      </c>
      <c r="BE105" s="188">
        <f t="shared" si="4"/>
        <v>0</v>
      </c>
      <c r="BF105" s="188">
        <f t="shared" si="5"/>
        <v>0</v>
      </c>
      <c r="BG105" s="188">
        <f t="shared" si="6"/>
        <v>0</v>
      </c>
      <c r="BH105" s="188">
        <f t="shared" si="7"/>
        <v>0</v>
      </c>
      <c r="BI105" s="188">
        <f t="shared" si="8"/>
        <v>0</v>
      </c>
      <c r="BJ105" s="20" t="s">
        <v>85</v>
      </c>
      <c r="BK105" s="188">
        <f t="shared" si="9"/>
        <v>0</v>
      </c>
      <c r="BL105" s="20" t="s">
        <v>152</v>
      </c>
      <c r="BM105" s="187" t="s">
        <v>963</v>
      </c>
    </row>
    <row r="106" spans="1:65" s="2" customFormat="1" ht="16.5" customHeight="1">
      <c r="A106" s="37"/>
      <c r="B106" s="38"/>
      <c r="C106" s="176" t="s">
        <v>352</v>
      </c>
      <c r="D106" s="176" t="s">
        <v>147</v>
      </c>
      <c r="E106" s="177" t="s">
        <v>1612</v>
      </c>
      <c r="F106" s="178" t="s">
        <v>1613</v>
      </c>
      <c r="G106" s="179" t="s">
        <v>252</v>
      </c>
      <c r="H106" s="180">
        <v>220</v>
      </c>
      <c r="I106" s="181"/>
      <c r="J106" s="182">
        <f t="shared" si="0"/>
        <v>0</v>
      </c>
      <c r="K106" s="178" t="s">
        <v>19</v>
      </c>
      <c r="L106" s="42"/>
      <c r="M106" s="183" t="s">
        <v>19</v>
      </c>
      <c r="N106" s="184" t="s">
        <v>48</v>
      </c>
      <c r="O106" s="67"/>
      <c r="P106" s="185">
        <f t="shared" si="1"/>
        <v>0</v>
      </c>
      <c r="Q106" s="185">
        <v>0</v>
      </c>
      <c r="R106" s="185">
        <f t="shared" si="2"/>
        <v>0</v>
      </c>
      <c r="S106" s="185">
        <v>0</v>
      </c>
      <c r="T106" s="186">
        <f t="shared" si="3"/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152</v>
      </c>
      <c r="AT106" s="187" t="s">
        <v>147</v>
      </c>
      <c r="AU106" s="187" t="s">
        <v>85</v>
      </c>
      <c r="AY106" s="20" t="s">
        <v>144</v>
      </c>
      <c r="BE106" s="188">
        <f t="shared" si="4"/>
        <v>0</v>
      </c>
      <c r="BF106" s="188">
        <f t="shared" si="5"/>
        <v>0</v>
      </c>
      <c r="BG106" s="188">
        <f t="shared" si="6"/>
        <v>0</v>
      </c>
      <c r="BH106" s="188">
        <f t="shared" si="7"/>
        <v>0</v>
      </c>
      <c r="BI106" s="188">
        <f t="shared" si="8"/>
        <v>0</v>
      </c>
      <c r="BJ106" s="20" t="s">
        <v>85</v>
      </c>
      <c r="BK106" s="188">
        <f t="shared" si="9"/>
        <v>0</v>
      </c>
      <c r="BL106" s="20" t="s">
        <v>152</v>
      </c>
      <c r="BM106" s="187" t="s">
        <v>1001</v>
      </c>
    </row>
    <row r="107" spans="1:65" s="2" customFormat="1" ht="16.5" customHeight="1">
      <c r="A107" s="37"/>
      <c r="B107" s="38"/>
      <c r="C107" s="176" t="s">
        <v>361</v>
      </c>
      <c r="D107" s="176" t="s">
        <v>147</v>
      </c>
      <c r="E107" s="177" t="s">
        <v>1614</v>
      </c>
      <c r="F107" s="178" t="s">
        <v>1615</v>
      </c>
      <c r="G107" s="179" t="s">
        <v>252</v>
      </c>
      <c r="H107" s="180">
        <v>50</v>
      </c>
      <c r="I107" s="181"/>
      <c r="J107" s="182">
        <f t="shared" si="0"/>
        <v>0</v>
      </c>
      <c r="K107" s="178" t="s">
        <v>19</v>
      </c>
      <c r="L107" s="42"/>
      <c r="M107" s="183" t="s">
        <v>19</v>
      </c>
      <c r="N107" s="184" t="s">
        <v>48</v>
      </c>
      <c r="O107" s="67"/>
      <c r="P107" s="185">
        <f t="shared" si="1"/>
        <v>0</v>
      </c>
      <c r="Q107" s="185">
        <v>0</v>
      </c>
      <c r="R107" s="185">
        <f t="shared" si="2"/>
        <v>0</v>
      </c>
      <c r="S107" s="185">
        <v>0</v>
      </c>
      <c r="T107" s="186">
        <f t="shared" si="3"/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152</v>
      </c>
      <c r="AT107" s="187" t="s">
        <v>147</v>
      </c>
      <c r="AU107" s="187" t="s">
        <v>85</v>
      </c>
      <c r="AY107" s="20" t="s">
        <v>144</v>
      </c>
      <c r="BE107" s="188">
        <f t="shared" si="4"/>
        <v>0</v>
      </c>
      <c r="BF107" s="188">
        <f t="shared" si="5"/>
        <v>0</v>
      </c>
      <c r="BG107" s="188">
        <f t="shared" si="6"/>
        <v>0</v>
      </c>
      <c r="BH107" s="188">
        <f t="shared" si="7"/>
        <v>0</v>
      </c>
      <c r="BI107" s="188">
        <f t="shared" si="8"/>
        <v>0</v>
      </c>
      <c r="BJ107" s="20" t="s">
        <v>85</v>
      </c>
      <c r="BK107" s="188">
        <f t="shared" si="9"/>
        <v>0</v>
      </c>
      <c r="BL107" s="20" t="s">
        <v>152</v>
      </c>
      <c r="BM107" s="187" t="s">
        <v>1014</v>
      </c>
    </row>
    <row r="108" spans="1:65" s="2" customFormat="1" ht="16.5" customHeight="1">
      <c r="A108" s="37"/>
      <c r="B108" s="38"/>
      <c r="C108" s="176" t="s">
        <v>371</v>
      </c>
      <c r="D108" s="176" t="s">
        <v>147</v>
      </c>
      <c r="E108" s="177" t="s">
        <v>1616</v>
      </c>
      <c r="F108" s="178" t="s">
        <v>1617</v>
      </c>
      <c r="G108" s="179" t="s">
        <v>252</v>
      </c>
      <c r="H108" s="180">
        <v>500</v>
      </c>
      <c r="I108" s="181"/>
      <c r="J108" s="182">
        <f t="shared" si="0"/>
        <v>0</v>
      </c>
      <c r="K108" s="178" t="s">
        <v>19</v>
      </c>
      <c r="L108" s="42"/>
      <c r="M108" s="183" t="s">
        <v>19</v>
      </c>
      <c r="N108" s="184" t="s">
        <v>48</v>
      </c>
      <c r="O108" s="67"/>
      <c r="P108" s="185">
        <f t="shared" si="1"/>
        <v>0</v>
      </c>
      <c r="Q108" s="185">
        <v>0</v>
      </c>
      <c r="R108" s="185">
        <f t="shared" si="2"/>
        <v>0</v>
      </c>
      <c r="S108" s="185">
        <v>0</v>
      </c>
      <c r="T108" s="186">
        <f t="shared" si="3"/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152</v>
      </c>
      <c r="AT108" s="187" t="s">
        <v>147</v>
      </c>
      <c r="AU108" s="187" t="s">
        <v>85</v>
      </c>
      <c r="AY108" s="20" t="s">
        <v>144</v>
      </c>
      <c r="BE108" s="188">
        <f t="shared" si="4"/>
        <v>0</v>
      </c>
      <c r="BF108" s="188">
        <f t="shared" si="5"/>
        <v>0</v>
      </c>
      <c r="BG108" s="188">
        <f t="shared" si="6"/>
        <v>0</v>
      </c>
      <c r="BH108" s="188">
        <f t="shared" si="7"/>
        <v>0</v>
      </c>
      <c r="BI108" s="188">
        <f t="shared" si="8"/>
        <v>0</v>
      </c>
      <c r="BJ108" s="20" t="s">
        <v>85</v>
      </c>
      <c r="BK108" s="188">
        <f t="shared" si="9"/>
        <v>0</v>
      </c>
      <c r="BL108" s="20" t="s">
        <v>152</v>
      </c>
      <c r="BM108" s="187" t="s">
        <v>1025</v>
      </c>
    </row>
    <row r="109" spans="1:65" s="2" customFormat="1" ht="16.5" customHeight="1">
      <c r="A109" s="37"/>
      <c r="B109" s="38"/>
      <c r="C109" s="176" t="s">
        <v>379</v>
      </c>
      <c r="D109" s="176" t="s">
        <v>147</v>
      </c>
      <c r="E109" s="177" t="s">
        <v>1618</v>
      </c>
      <c r="F109" s="178" t="s">
        <v>1619</v>
      </c>
      <c r="G109" s="179" t="s">
        <v>252</v>
      </c>
      <c r="H109" s="180">
        <v>200</v>
      </c>
      <c r="I109" s="181"/>
      <c r="J109" s="182">
        <f t="shared" si="0"/>
        <v>0</v>
      </c>
      <c r="K109" s="178" t="s">
        <v>19</v>
      </c>
      <c r="L109" s="42"/>
      <c r="M109" s="183" t="s">
        <v>19</v>
      </c>
      <c r="N109" s="184" t="s">
        <v>48</v>
      </c>
      <c r="O109" s="67"/>
      <c r="P109" s="185">
        <f t="shared" si="1"/>
        <v>0</v>
      </c>
      <c r="Q109" s="185">
        <v>0</v>
      </c>
      <c r="R109" s="185">
        <f t="shared" si="2"/>
        <v>0</v>
      </c>
      <c r="S109" s="185">
        <v>0</v>
      </c>
      <c r="T109" s="186">
        <f t="shared" si="3"/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152</v>
      </c>
      <c r="AT109" s="187" t="s">
        <v>147</v>
      </c>
      <c r="AU109" s="187" t="s">
        <v>85</v>
      </c>
      <c r="AY109" s="20" t="s">
        <v>144</v>
      </c>
      <c r="BE109" s="188">
        <f t="shared" si="4"/>
        <v>0</v>
      </c>
      <c r="BF109" s="188">
        <f t="shared" si="5"/>
        <v>0</v>
      </c>
      <c r="BG109" s="188">
        <f t="shared" si="6"/>
        <v>0</v>
      </c>
      <c r="BH109" s="188">
        <f t="shared" si="7"/>
        <v>0</v>
      </c>
      <c r="BI109" s="188">
        <f t="shared" si="8"/>
        <v>0</v>
      </c>
      <c r="BJ109" s="20" t="s">
        <v>85</v>
      </c>
      <c r="BK109" s="188">
        <f t="shared" si="9"/>
        <v>0</v>
      </c>
      <c r="BL109" s="20" t="s">
        <v>152</v>
      </c>
      <c r="BM109" s="187" t="s">
        <v>1050</v>
      </c>
    </row>
    <row r="110" spans="1:65" s="2" customFormat="1" ht="16.5" customHeight="1">
      <c r="A110" s="37"/>
      <c r="B110" s="38"/>
      <c r="C110" s="176" t="s">
        <v>389</v>
      </c>
      <c r="D110" s="176" t="s">
        <v>147</v>
      </c>
      <c r="E110" s="177" t="s">
        <v>1620</v>
      </c>
      <c r="F110" s="178" t="s">
        <v>1621</v>
      </c>
      <c r="G110" s="179" t="s">
        <v>252</v>
      </c>
      <c r="H110" s="180">
        <v>200</v>
      </c>
      <c r="I110" s="181"/>
      <c r="J110" s="182">
        <f t="shared" si="0"/>
        <v>0</v>
      </c>
      <c r="K110" s="178" t="s">
        <v>19</v>
      </c>
      <c r="L110" s="42"/>
      <c r="M110" s="183" t="s">
        <v>19</v>
      </c>
      <c r="N110" s="184" t="s">
        <v>48</v>
      </c>
      <c r="O110" s="67"/>
      <c r="P110" s="185">
        <f t="shared" si="1"/>
        <v>0</v>
      </c>
      <c r="Q110" s="185">
        <v>0</v>
      </c>
      <c r="R110" s="185">
        <f t="shared" si="2"/>
        <v>0</v>
      </c>
      <c r="S110" s="185">
        <v>0</v>
      </c>
      <c r="T110" s="186">
        <f t="shared" si="3"/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152</v>
      </c>
      <c r="AT110" s="187" t="s">
        <v>147</v>
      </c>
      <c r="AU110" s="187" t="s">
        <v>85</v>
      </c>
      <c r="AY110" s="20" t="s">
        <v>144</v>
      </c>
      <c r="BE110" s="188">
        <f t="shared" si="4"/>
        <v>0</v>
      </c>
      <c r="BF110" s="188">
        <f t="shared" si="5"/>
        <v>0</v>
      </c>
      <c r="BG110" s="188">
        <f t="shared" si="6"/>
        <v>0</v>
      </c>
      <c r="BH110" s="188">
        <f t="shared" si="7"/>
        <v>0</v>
      </c>
      <c r="BI110" s="188">
        <f t="shared" si="8"/>
        <v>0</v>
      </c>
      <c r="BJ110" s="20" t="s">
        <v>85</v>
      </c>
      <c r="BK110" s="188">
        <f t="shared" si="9"/>
        <v>0</v>
      </c>
      <c r="BL110" s="20" t="s">
        <v>152</v>
      </c>
      <c r="BM110" s="187" t="s">
        <v>1060</v>
      </c>
    </row>
    <row r="111" spans="1:65" s="2" customFormat="1" ht="16.5" customHeight="1">
      <c r="A111" s="37"/>
      <c r="B111" s="38"/>
      <c r="C111" s="176" t="s">
        <v>398</v>
      </c>
      <c r="D111" s="176" t="s">
        <v>147</v>
      </c>
      <c r="E111" s="177" t="s">
        <v>1622</v>
      </c>
      <c r="F111" s="178" t="s">
        <v>1623</v>
      </c>
      <c r="G111" s="179" t="s">
        <v>252</v>
      </c>
      <c r="H111" s="180">
        <v>260</v>
      </c>
      <c r="I111" s="181"/>
      <c r="J111" s="182">
        <f t="shared" si="0"/>
        <v>0</v>
      </c>
      <c r="K111" s="178" t="s">
        <v>19</v>
      </c>
      <c r="L111" s="42"/>
      <c r="M111" s="183" t="s">
        <v>19</v>
      </c>
      <c r="N111" s="184" t="s">
        <v>48</v>
      </c>
      <c r="O111" s="67"/>
      <c r="P111" s="185">
        <f t="shared" si="1"/>
        <v>0</v>
      </c>
      <c r="Q111" s="185">
        <v>0</v>
      </c>
      <c r="R111" s="185">
        <f t="shared" si="2"/>
        <v>0</v>
      </c>
      <c r="S111" s="185">
        <v>0</v>
      </c>
      <c r="T111" s="186">
        <f t="shared" si="3"/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152</v>
      </c>
      <c r="AT111" s="187" t="s">
        <v>147</v>
      </c>
      <c r="AU111" s="187" t="s">
        <v>85</v>
      </c>
      <c r="AY111" s="20" t="s">
        <v>144</v>
      </c>
      <c r="BE111" s="188">
        <f t="shared" si="4"/>
        <v>0</v>
      </c>
      <c r="BF111" s="188">
        <f t="shared" si="5"/>
        <v>0</v>
      </c>
      <c r="BG111" s="188">
        <f t="shared" si="6"/>
        <v>0</v>
      </c>
      <c r="BH111" s="188">
        <f t="shared" si="7"/>
        <v>0</v>
      </c>
      <c r="BI111" s="188">
        <f t="shared" si="8"/>
        <v>0</v>
      </c>
      <c r="BJ111" s="20" t="s">
        <v>85</v>
      </c>
      <c r="BK111" s="188">
        <f t="shared" si="9"/>
        <v>0</v>
      </c>
      <c r="BL111" s="20" t="s">
        <v>152</v>
      </c>
      <c r="BM111" s="187" t="s">
        <v>1072</v>
      </c>
    </row>
    <row r="112" spans="1:65" s="2" customFormat="1" ht="16.5" customHeight="1">
      <c r="A112" s="37"/>
      <c r="B112" s="38"/>
      <c r="C112" s="176" t="s">
        <v>409</v>
      </c>
      <c r="D112" s="176" t="s">
        <v>147</v>
      </c>
      <c r="E112" s="177" t="s">
        <v>1624</v>
      </c>
      <c r="F112" s="178" t="s">
        <v>1625</v>
      </c>
      <c r="G112" s="179" t="s">
        <v>742</v>
      </c>
      <c r="H112" s="180">
        <v>1</v>
      </c>
      <c r="I112" s="181"/>
      <c r="J112" s="182">
        <f t="shared" si="0"/>
        <v>0</v>
      </c>
      <c r="K112" s="178" t="s">
        <v>19</v>
      </c>
      <c r="L112" s="42"/>
      <c r="M112" s="183" t="s">
        <v>19</v>
      </c>
      <c r="N112" s="184" t="s">
        <v>48</v>
      </c>
      <c r="O112" s="67"/>
      <c r="P112" s="185">
        <f t="shared" si="1"/>
        <v>0</v>
      </c>
      <c r="Q112" s="185">
        <v>0</v>
      </c>
      <c r="R112" s="185">
        <f t="shared" si="2"/>
        <v>0</v>
      </c>
      <c r="S112" s="185">
        <v>0</v>
      </c>
      <c r="T112" s="186">
        <f t="shared" si="3"/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7" t="s">
        <v>152</v>
      </c>
      <c r="AT112" s="187" t="s">
        <v>147</v>
      </c>
      <c r="AU112" s="187" t="s">
        <v>85</v>
      </c>
      <c r="AY112" s="20" t="s">
        <v>144</v>
      </c>
      <c r="BE112" s="188">
        <f t="shared" si="4"/>
        <v>0</v>
      </c>
      <c r="BF112" s="188">
        <f t="shared" si="5"/>
        <v>0</v>
      </c>
      <c r="BG112" s="188">
        <f t="shared" si="6"/>
        <v>0</v>
      </c>
      <c r="BH112" s="188">
        <f t="shared" si="7"/>
        <v>0</v>
      </c>
      <c r="BI112" s="188">
        <f t="shared" si="8"/>
        <v>0</v>
      </c>
      <c r="BJ112" s="20" t="s">
        <v>85</v>
      </c>
      <c r="BK112" s="188">
        <f t="shared" si="9"/>
        <v>0</v>
      </c>
      <c r="BL112" s="20" t="s">
        <v>152</v>
      </c>
      <c r="BM112" s="187" t="s">
        <v>1083</v>
      </c>
    </row>
    <row r="113" spans="1:65" s="2" customFormat="1" ht="16.5" customHeight="1">
      <c r="A113" s="37"/>
      <c r="B113" s="38"/>
      <c r="C113" s="176" t="s">
        <v>414</v>
      </c>
      <c r="D113" s="176" t="s">
        <v>147</v>
      </c>
      <c r="E113" s="177" t="s">
        <v>1626</v>
      </c>
      <c r="F113" s="178" t="s">
        <v>1627</v>
      </c>
      <c r="G113" s="179" t="s">
        <v>742</v>
      </c>
      <c r="H113" s="180">
        <v>1</v>
      </c>
      <c r="I113" s="181"/>
      <c r="J113" s="182">
        <f t="shared" si="0"/>
        <v>0</v>
      </c>
      <c r="K113" s="178" t="s">
        <v>19</v>
      </c>
      <c r="L113" s="42"/>
      <c r="M113" s="183" t="s">
        <v>19</v>
      </c>
      <c r="N113" s="184" t="s">
        <v>48</v>
      </c>
      <c r="O113" s="67"/>
      <c r="P113" s="185">
        <f t="shared" si="1"/>
        <v>0</v>
      </c>
      <c r="Q113" s="185">
        <v>0</v>
      </c>
      <c r="R113" s="185">
        <f t="shared" si="2"/>
        <v>0</v>
      </c>
      <c r="S113" s="185">
        <v>0</v>
      </c>
      <c r="T113" s="186">
        <f t="shared" si="3"/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152</v>
      </c>
      <c r="AT113" s="187" t="s">
        <v>147</v>
      </c>
      <c r="AU113" s="187" t="s">
        <v>85</v>
      </c>
      <c r="AY113" s="20" t="s">
        <v>144</v>
      </c>
      <c r="BE113" s="188">
        <f t="shared" si="4"/>
        <v>0</v>
      </c>
      <c r="BF113" s="188">
        <f t="shared" si="5"/>
        <v>0</v>
      </c>
      <c r="BG113" s="188">
        <f t="shared" si="6"/>
        <v>0</v>
      </c>
      <c r="BH113" s="188">
        <f t="shared" si="7"/>
        <v>0</v>
      </c>
      <c r="BI113" s="188">
        <f t="shared" si="8"/>
        <v>0</v>
      </c>
      <c r="BJ113" s="20" t="s">
        <v>85</v>
      </c>
      <c r="BK113" s="188">
        <f t="shared" si="9"/>
        <v>0</v>
      </c>
      <c r="BL113" s="20" t="s">
        <v>152</v>
      </c>
      <c r="BM113" s="187" t="s">
        <v>1093</v>
      </c>
    </row>
    <row r="114" spans="1:65" s="2" customFormat="1" ht="16.5" customHeight="1">
      <c r="A114" s="37"/>
      <c r="B114" s="38"/>
      <c r="C114" s="176" t="s">
        <v>427</v>
      </c>
      <c r="D114" s="176" t="s">
        <v>147</v>
      </c>
      <c r="E114" s="177" t="s">
        <v>1628</v>
      </c>
      <c r="F114" s="178" t="s">
        <v>1629</v>
      </c>
      <c r="G114" s="179" t="s">
        <v>252</v>
      </c>
      <c r="H114" s="180">
        <v>70</v>
      </c>
      <c r="I114" s="181"/>
      <c r="J114" s="182">
        <f t="shared" si="0"/>
        <v>0</v>
      </c>
      <c r="K114" s="178" t="s">
        <v>19</v>
      </c>
      <c r="L114" s="42"/>
      <c r="M114" s="183" t="s">
        <v>19</v>
      </c>
      <c r="N114" s="184" t="s">
        <v>48</v>
      </c>
      <c r="O114" s="67"/>
      <c r="P114" s="185">
        <f t="shared" si="1"/>
        <v>0</v>
      </c>
      <c r="Q114" s="185">
        <v>0</v>
      </c>
      <c r="R114" s="185">
        <f t="shared" si="2"/>
        <v>0</v>
      </c>
      <c r="S114" s="185">
        <v>0</v>
      </c>
      <c r="T114" s="186">
        <f t="shared" si="3"/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152</v>
      </c>
      <c r="AT114" s="187" t="s">
        <v>147</v>
      </c>
      <c r="AU114" s="187" t="s">
        <v>85</v>
      </c>
      <c r="AY114" s="20" t="s">
        <v>144</v>
      </c>
      <c r="BE114" s="188">
        <f t="shared" si="4"/>
        <v>0</v>
      </c>
      <c r="BF114" s="188">
        <f t="shared" si="5"/>
        <v>0</v>
      </c>
      <c r="BG114" s="188">
        <f t="shared" si="6"/>
        <v>0</v>
      </c>
      <c r="BH114" s="188">
        <f t="shared" si="7"/>
        <v>0</v>
      </c>
      <c r="BI114" s="188">
        <f t="shared" si="8"/>
        <v>0</v>
      </c>
      <c r="BJ114" s="20" t="s">
        <v>85</v>
      </c>
      <c r="BK114" s="188">
        <f t="shared" si="9"/>
        <v>0</v>
      </c>
      <c r="BL114" s="20" t="s">
        <v>152</v>
      </c>
      <c r="BM114" s="187" t="s">
        <v>1103</v>
      </c>
    </row>
    <row r="115" spans="1:65" s="2" customFormat="1" ht="16.5" customHeight="1">
      <c r="A115" s="37"/>
      <c r="B115" s="38"/>
      <c r="C115" s="176" t="s">
        <v>445</v>
      </c>
      <c r="D115" s="176" t="s">
        <v>147</v>
      </c>
      <c r="E115" s="177" t="s">
        <v>1630</v>
      </c>
      <c r="F115" s="178" t="s">
        <v>1631</v>
      </c>
      <c r="G115" s="179" t="s">
        <v>1370</v>
      </c>
      <c r="H115" s="180">
        <v>500</v>
      </c>
      <c r="I115" s="181"/>
      <c r="J115" s="182">
        <f t="shared" si="0"/>
        <v>0</v>
      </c>
      <c r="K115" s="178" t="s">
        <v>19</v>
      </c>
      <c r="L115" s="42"/>
      <c r="M115" s="183" t="s">
        <v>19</v>
      </c>
      <c r="N115" s="184" t="s">
        <v>48</v>
      </c>
      <c r="O115" s="67"/>
      <c r="P115" s="185">
        <f t="shared" si="1"/>
        <v>0</v>
      </c>
      <c r="Q115" s="185">
        <v>0</v>
      </c>
      <c r="R115" s="185">
        <f t="shared" si="2"/>
        <v>0</v>
      </c>
      <c r="S115" s="185">
        <v>0</v>
      </c>
      <c r="T115" s="186">
        <f t="shared" si="3"/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152</v>
      </c>
      <c r="AT115" s="187" t="s">
        <v>147</v>
      </c>
      <c r="AU115" s="187" t="s">
        <v>85</v>
      </c>
      <c r="AY115" s="20" t="s">
        <v>144</v>
      </c>
      <c r="BE115" s="188">
        <f t="shared" si="4"/>
        <v>0</v>
      </c>
      <c r="BF115" s="188">
        <f t="shared" si="5"/>
        <v>0</v>
      </c>
      <c r="BG115" s="188">
        <f t="shared" si="6"/>
        <v>0</v>
      </c>
      <c r="BH115" s="188">
        <f t="shared" si="7"/>
        <v>0</v>
      </c>
      <c r="BI115" s="188">
        <f t="shared" si="8"/>
        <v>0</v>
      </c>
      <c r="BJ115" s="20" t="s">
        <v>85</v>
      </c>
      <c r="BK115" s="188">
        <f t="shared" si="9"/>
        <v>0</v>
      </c>
      <c r="BL115" s="20" t="s">
        <v>152</v>
      </c>
      <c r="BM115" s="187" t="s">
        <v>1126</v>
      </c>
    </row>
    <row r="116" spans="1:65" s="2" customFormat="1" ht="16.5" customHeight="1">
      <c r="A116" s="37"/>
      <c r="B116" s="38"/>
      <c r="C116" s="176" t="s">
        <v>464</v>
      </c>
      <c r="D116" s="176" t="s">
        <v>147</v>
      </c>
      <c r="E116" s="177" t="s">
        <v>1632</v>
      </c>
      <c r="F116" s="178" t="s">
        <v>1633</v>
      </c>
      <c r="G116" s="179" t="s">
        <v>742</v>
      </c>
      <c r="H116" s="180">
        <v>1</v>
      </c>
      <c r="I116" s="181"/>
      <c r="J116" s="182">
        <f t="shared" si="0"/>
        <v>0</v>
      </c>
      <c r="K116" s="178" t="s">
        <v>19</v>
      </c>
      <c r="L116" s="42"/>
      <c r="M116" s="183" t="s">
        <v>19</v>
      </c>
      <c r="N116" s="184" t="s">
        <v>48</v>
      </c>
      <c r="O116" s="67"/>
      <c r="P116" s="185">
        <f t="shared" si="1"/>
        <v>0</v>
      </c>
      <c r="Q116" s="185">
        <v>0</v>
      </c>
      <c r="R116" s="185">
        <f t="shared" si="2"/>
        <v>0</v>
      </c>
      <c r="S116" s="185">
        <v>0</v>
      </c>
      <c r="T116" s="186">
        <f t="shared" si="3"/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7" t="s">
        <v>152</v>
      </c>
      <c r="AT116" s="187" t="s">
        <v>147</v>
      </c>
      <c r="AU116" s="187" t="s">
        <v>85</v>
      </c>
      <c r="AY116" s="20" t="s">
        <v>144</v>
      </c>
      <c r="BE116" s="188">
        <f t="shared" si="4"/>
        <v>0</v>
      </c>
      <c r="BF116" s="188">
        <f t="shared" si="5"/>
        <v>0</v>
      </c>
      <c r="BG116" s="188">
        <f t="shared" si="6"/>
        <v>0</v>
      </c>
      <c r="BH116" s="188">
        <f t="shared" si="7"/>
        <v>0</v>
      </c>
      <c r="BI116" s="188">
        <f t="shared" si="8"/>
        <v>0</v>
      </c>
      <c r="BJ116" s="20" t="s">
        <v>85</v>
      </c>
      <c r="BK116" s="188">
        <f t="shared" si="9"/>
        <v>0</v>
      </c>
      <c r="BL116" s="20" t="s">
        <v>152</v>
      </c>
      <c r="BM116" s="187" t="s">
        <v>1150</v>
      </c>
    </row>
    <row r="117" spans="1:65" s="12" customFormat="1" ht="25.9" customHeight="1">
      <c r="B117" s="160"/>
      <c r="C117" s="161"/>
      <c r="D117" s="162" t="s">
        <v>76</v>
      </c>
      <c r="E117" s="163" t="s">
        <v>1438</v>
      </c>
      <c r="F117" s="163" t="s">
        <v>1634</v>
      </c>
      <c r="G117" s="161"/>
      <c r="H117" s="161"/>
      <c r="I117" s="164"/>
      <c r="J117" s="165">
        <f>BK117</f>
        <v>0</v>
      </c>
      <c r="K117" s="161"/>
      <c r="L117" s="166"/>
      <c r="M117" s="167"/>
      <c r="N117" s="168"/>
      <c r="O117" s="168"/>
      <c r="P117" s="169">
        <f>SUM(P118:P124)</f>
        <v>0</v>
      </c>
      <c r="Q117" s="168"/>
      <c r="R117" s="169">
        <f>SUM(R118:R124)</f>
        <v>0</v>
      </c>
      <c r="S117" s="168"/>
      <c r="T117" s="170">
        <f>SUM(T118:T124)</f>
        <v>0</v>
      </c>
      <c r="AR117" s="171" t="s">
        <v>85</v>
      </c>
      <c r="AT117" s="172" t="s">
        <v>76</v>
      </c>
      <c r="AU117" s="172" t="s">
        <v>77</v>
      </c>
      <c r="AY117" s="171" t="s">
        <v>144</v>
      </c>
      <c r="BK117" s="173">
        <f>SUM(BK118:BK124)</f>
        <v>0</v>
      </c>
    </row>
    <row r="118" spans="1:65" s="2" customFormat="1" ht="16.5" customHeight="1">
      <c r="A118" s="37"/>
      <c r="B118" s="38"/>
      <c r="C118" s="176" t="s">
        <v>485</v>
      </c>
      <c r="D118" s="176" t="s">
        <v>147</v>
      </c>
      <c r="E118" s="177" t="s">
        <v>1635</v>
      </c>
      <c r="F118" s="178" t="s">
        <v>1636</v>
      </c>
      <c r="G118" s="179" t="s">
        <v>252</v>
      </c>
      <c r="H118" s="180">
        <v>150</v>
      </c>
      <c r="I118" s="181"/>
      <c r="J118" s="182">
        <f t="shared" ref="J118:J124" si="10">ROUND(I118*H118,2)</f>
        <v>0</v>
      </c>
      <c r="K118" s="178" t="s">
        <v>19</v>
      </c>
      <c r="L118" s="42"/>
      <c r="M118" s="183" t="s">
        <v>19</v>
      </c>
      <c r="N118" s="184" t="s">
        <v>48</v>
      </c>
      <c r="O118" s="67"/>
      <c r="P118" s="185">
        <f t="shared" ref="P118:P124" si="11">O118*H118</f>
        <v>0</v>
      </c>
      <c r="Q118" s="185">
        <v>0</v>
      </c>
      <c r="R118" s="185">
        <f t="shared" ref="R118:R124" si="12">Q118*H118</f>
        <v>0</v>
      </c>
      <c r="S118" s="185">
        <v>0</v>
      </c>
      <c r="T118" s="186">
        <f t="shared" ref="T118:T124" si="13"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152</v>
      </c>
      <c r="AT118" s="187" t="s">
        <v>147</v>
      </c>
      <c r="AU118" s="187" t="s">
        <v>85</v>
      </c>
      <c r="AY118" s="20" t="s">
        <v>144</v>
      </c>
      <c r="BE118" s="188">
        <f t="shared" ref="BE118:BE124" si="14">IF(N118="základní",J118,0)</f>
        <v>0</v>
      </c>
      <c r="BF118" s="188">
        <f t="shared" ref="BF118:BF124" si="15">IF(N118="snížená",J118,0)</f>
        <v>0</v>
      </c>
      <c r="BG118" s="188">
        <f t="shared" ref="BG118:BG124" si="16">IF(N118="zákl. přenesená",J118,0)</f>
        <v>0</v>
      </c>
      <c r="BH118" s="188">
        <f t="shared" ref="BH118:BH124" si="17">IF(N118="sníž. přenesená",J118,0)</f>
        <v>0</v>
      </c>
      <c r="BI118" s="188">
        <f t="shared" ref="BI118:BI124" si="18">IF(N118="nulová",J118,0)</f>
        <v>0</v>
      </c>
      <c r="BJ118" s="20" t="s">
        <v>85</v>
      </c>
      <c r="BK118" s="188">
        <f t="shared" ref="BK118:BK124" si="19">ROUND(I118*H118,2)</f>
        <v>0</v>
      </c>
      <c r="BL118" s="20" t="s">
        <v>152</v>
      </c>
      <c r="BM118" s="187" t="s">
        <v>1160</v>
      </c>
    </row>
    <row r="119" spans="1:65" s="2" customFormat="1" ht="16.5" customHeight="1">
      <c r="A119" s="37"/>
      <c r="B119" s="38"/>
      <c r="C119" s="176" t="s">
        <v>492</v>
      </c>
      <c r="D119" s="176" t="s">
        <v>147</v>
      </c>
      <c r="E119" s="177" t="s">
        <v>1637</v>
      </c>
      <c r="F119" s="178" t="s">
        <v>1638</v>
      </c>
      <c r="G119" s="179" t="s">
        <v>1370</v>
      </c>
      <c r="H119" s="180">
        <v>350</v>
      </c>
      <c r="I119" s="181"/>
      <c r="J119" s="182">
        <f t="shared" si="10"/>
        <v>0</v>
      </c>
      <c r="K119" s="178" t="s">
        <v>19</v>
      </c>
      <c r="L119" s="42"/>
      <c r="M119" s="183" t="s">
        <v>19</v>
      </c>
      <c r="N119" s="184" t="s">
        <v>48</v>
      </c>
      <c r="O119" s="67"/>
      <c r="P119" s="185">
        <f t="shared" si="11"/>
        <v>0</v>
      </c>
      <c r="Q119" s="185">
        <v>0</v>
      </c>
      <c r="R119" s="185">
        <f t="shared" si="12"/>
        <v>0</v>
      </c>
      <c r="S119" s="185">
        <v>0</v>
      </c>
      <c r="T119" s="186">
        <f t="shared" si="13"/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7" t="s">
        <v>152</v>
      </c>
      <c r="AT119" s="187" t="s">
        <v>147</v>
      </c>
      <c r="AU119" s="187" t="s">
        <v>85</v>
      </c>
      <c r="AY119" s="20" t="s">
        <v>144</v>
      </c>
      <c r="BE119" s="188">
        <f t="shared" si="14"/>
        <v>0</v>
      </c>
      <c r="BF119" s="188">
        <f t="shared" si="15"/>
        <v>0</v>
      </c>
      <c r="BG119" s="188">
        <f t="shared" si="16"/>
        <v>0</v>
      </c>
      <c r="BH119" s="188">
        <f t="shared" si="17"/>
        <v>0</v>
      </c>
      <c r="BI119" s="188">
        <f t="shared" si="18"/>
        <v>0</v>
      </c>
      <c r="BJ119" s="20" t="s">
        <v>85</v>
      </c>
      <c r="BK119" s="188">
        <f t="shared" si="19"/>
        <v>0</v>
      </c>
      <c r="BL119" s="20" t="s">
        <v>152</v>
      </c>
      <c r="BM119" s="187" t="s">
        <v>1184</v>
      </c>
    </row>
    <row r="120" spans="1:65" s="2" customFormat="1" ht="16.5" customHeight="1">
      <c r="A120" s="37"/>
      <c r="B120" s="38"/>
      <c r="C120" s="176" t="s">
        <v>497</v>
      </c>
      <c r="D120" s="176" t="s">
        <v>147</v>
      </c>
      <c r="E120" s="177" t="s">
        <v>1639</v>
      </c>
      <c r="F120" s="178" t="s">
        <v>1640</v>
      </c>
      <c r="G120" s="179" t="s">
        <v>166</v>
      </c>
      <c r="H120" s="180">
        <v>3</v>
      </c>
      <c r="I120" s="181"/>
      <c r="J120" s="182">
        <f t="shared" si="10"/>
        <v>0</v>
      </c>
      <c r="K120" s="178" t="s">
        <v>19</v>
      </c>
      <c r="L120" s="42"/>
      <c r="M120" s="183" t="s">
        <v>19</v>
      </c>
      <c r="N120" s="184" t="s">
        <v>48</v>
      </c>
      <c r="O120" s="67"/>
      <c r="P120" s="185">
        <f t="shared" si="11"/>
        <v>0</v>
      </c>
      <c r="Q120" s="185">
        <v>0</v>
      </c>
      <c r="R120" s="185">
        <f t="shared" si="12"/>
        <v>0</v>
      </c>
      <c r="S120" s="185">
        <v>0</v>
      </c>
      <c r="T120" s="186">
        <f t="shared" si="13"/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152</v>
      </c>
      <c r="AT120" s="187" t="s">
        <v>147</v>
      </c>
      <c r="AU120" s="187" t="s">
        <v>85</v>
      </c>
      <c r="AY120" s="20" t="s">
        <v>144</v>
      </c>
      <c r="BE120" s="188">
        <f t="shared" si="14"/>
        <v>0</v>
      </c>
      <c r="BF120" s="188">
        <f t="shared" si="15"/>
        <v>0</v>
      </c>
      <c r="BG120" s="188">
        <f t="shared" si="16"/>
        <v>0</v>
      </c>
      <c r="BH120" s="188">
        <f t="shared" si="17"/>
        <v>0</v>
      </c>
      <c r="BI120" s="188">
        <f t="shared" si="18"/>
        <v>0</v>
      </c>
      <c r="BJ120" s="20" t="s">
        <v>85</v>
      </c>
      <c r="BK120" s="188">
        <f t="shared" si="19"/>
        <v>0</v>
      </c>
      <c r="BL120" s="20" t="s">
        <v>152</v>
      </c>
      <c r="BM120" s="187" t="s">
        <v>1208</v>
      </c>
    </row>
    <row r="121" spans="1:65" s="2" customFormat="1" ht="16.5" customHeight="1">
      <c r="A121" s="37"/>
      <c r="B121" s="38"/>
      <c r="C121" s="176" t="s">
        <v>502</v>
      </c>
      <c r="D121" s="176" t="s">
        <v>147</v>
      </c>
      <c r="E121" s="177" t="s">
        <v>1641</v>
      </c>
      <c r="F121" s="178" t="s">
        <v>1642</v>
      </c>
      <c r="G121" s="179" t="s">
        <v>166</v>
      </c>
      <c r="H121" s="180">
        <v>3</v>
      </c>
      <c r="I121" s="181"/>
      <c r="J121" s="182">
        <f t="shared" si="10"/>
        <v>0</v>
      </c>
      <c r="K121" s="178" t="s">
        <v>19</v>
      </c>
      <c r="L121" s="42"/>
      <c r="M121" s="183" t="s">
        <v>19</v>
      </c>
      <c r="N121" s="184" t="s">
        <v>48</v>
      </c>
      <c r="O121" s="67"/>
      <c r="P121" s="185">
        <f t="shared" si="11"/>
        <v>0</v>
      </c>
      <c r="Q121" s="185">
        <v>0</v>
      </c>
      <c r="R121" s="185">
        <f t="shared" si="12"/>
        <v>0</v>
      </c>
      <c r="S121" s="185">
        <v>0</v>
      </c>
      <c r="T121" s="186">
        <f t="shared" si="13"/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152</v>
      </c>
      <c r="AT121" s="187" t="s">
        <v>147</v>
      </c>
      <c r="AU121" s="187" t="s">
        <v>85</v>
      </c>
      <c r="AY121" s="20" t="s">
        <v>144</v>
      </c>
      <c r="BE121" s="188">
        <f t="shared" si="14"/>
        <v>0</v>
      </c>
      <c r="BF121" s="188">
        <f t="shared" si="15"/>
        <v>0</v>
      </c>
      <c r="BG121" s="188">
        <f t="shared" si="16"/>
        <v>0</v>
      </c>
      <c r="BH121" s="188">
        <f t="shared" si="17"/>
        <v>0</v>
      </c>
      <c r="BI121" s="188">
        <f t="shared" si="18"/>
        <v>0</v>
      </c>
      <c r="BJ121" s="20" t="s">
        <v>85</v>
      </c>
      <c r="BK121" s="188">
        <f t="shared" si="19"/>
        <v>0</v>
      </c>
      <c r="BL121" s="20" t="s">
        <v>152</v>
      </c>
      <c r="BM121" s="187" t="s">
        <v>1232</v>
      </c>
    </row>
    <row r="122" spans="1:65" s="2" customFormat="1" ht="16.5" customHeight="1">
      <c r="A122" s="37"/>
      <c r="B122" s="38"/>
      <c r="C122" s="176" t="s">
        <v>507</v>
      </c>
      <c r="D122" s="176" t="s">
        <v>147</v>
      </c>
      <c r="E122" s="177" t="s">
        <v>1643</v>
      </c>
      <c r="F122" s="178" t="s">
        <v>1644</v>
      </c>
      <c r="G122" s="179" t="s">
        <v>1370</v>
      </c>
      <c r="H122" s="180">
        <v>60</v>
      </c>
      <c r="I122" s="181"/>
      <c r="J122" s="182">
        <f t="shared" si="10"/>
        <v>0</v>
      </c>
      <c r="K122" s="178" t="s">
        <v>19</v>
      </c>
      <c r="L122" s="42"/>
      <c r="M122" s="183" t="s">
        <v>19</v>
      </c>
      <c r="N122" s="184" t="s">
        <v>48</v>
      </c>
      <c r="O122" s="67"/>
      <c r="P122" s="185">
        <f t="shared" si="11"/>
        <v>0</v>
      </c>
      <c r="Q122" s="185">
        <v>0</v>
      </c>
      <c r="R122" s="185">
        <f t="shared" si="12"/>
        <v>0</v>
      </c>
      <c r="S122" s="185">
        <v>0</v>
      </c>
      <c r="T122" s="186">
        <f t="shared" si="13"/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152</v>
      </c>
      <c r="AT122" s="187" t="s">
        <v>147</v>
      </c>
      <c r="AU122" s="187" t="s">
        <v>85</v>
      </c>
      <c r="AY122" s="20" t="s">
        <v>144</v>
      </c>
      <c r="BE122" s="188">
        <f t="shared" si="14"/>
        <v>0</v>
      </c>
      <c r="BF122" s="188">
        <f t="shared" si="15"/>
        <v>0</v>
      </c>
      <c r="BG122" s="188">
        <f t="shared" si="16"/>
        <v>0</v>
      </c>
      <c r="BH122" s="188">
        <f t="shared" si="17"/>
        <v>0</v>
      </c>
      <c r="BI122" s="188">
        <f t="shared" si="18"/>
        <v>0</v>
      </c>
      <c r="BJ122" s="20" t="s">
        <v>85</v>
      </c>
      <c r="BK122" s="188">
        <f t="shared" si="19"/>
        <v>0</v>
      </c>
      <c r="BL122" s="20" t="s">
        <v>152</v>
      </c>
      <c r="BM122" s="187" t="s">
        <v>1245</v>
      </c>
    </row>
    <row r="123" spans="1:65" s="2" customFormat="1" ht="16.5" customHeight="1">
      <c r="A123" s="37"/>
      <c r="B123" s="38"/>
      <c r="C123" s="176" t="s">
        <v>514</v>
      </c>
      <c r="D123" s="176" t="s">
        <v>147</v>
      </c>
      <c r="E123" s="177" t="s">
        <v>1645</v>
      </c>
      <c r="F123" s="178" t="s">
        <v>1646</v>
      </c>
      <c r="G123" s="179" t="s">
        <v>1370</v>
      </c>
      <c r="H123" s="180">
        <v>14</v>
      </c>
      <c r="I123" s="181"/>
      <c r="J123" s="182">
        <f t="shared" si="10"/>
        <v>0</v>
      </c>
      <c r="K123" s="178" t="s">
        <v>19</v>
      </c>
      <c r="L123" s="42"/>
      <c r="M123" s="183" t="s">
        <v>19</v>
      </c>
      <c r="N123" s="184" t="s">
        <v>48</v>
      </c>
      <c r="O123" s="67"/>
      <c r="P123" s="185">
        <f t="shared" si="11"/>
        <v>0</v>
      </c>
      <c r="Q123" s="185">
        <v>0</v>
      </c>
      <c r="R123" s="185">
        <f t="shared" si="12"/>
        <v>0</v>
      </c>
      <c r="S123" s="185">
        <v>0</v>
      </c>
      <c r="T123" s="186">
        <f t="shared" si="13"/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152</v>
      </c>
      <c r="AT123" s="187" t="s">
        <v>147</v>
      </c>
      <c r="AU123" s="187" t="s">
        <v>85</v>
      </c>
      <c r="AY123" s="20" t="s">
        <v>144</v>
      </c>
      <c r="BE123" s="188">
        <f t="shared" si="14"/>
        <v>0</v>
      </c>
      <c r="BF123" s="188">
        <f t="shared" si="15"/>
        <v>0</v>
      </c>
      <c r="BG123" s="188">
        <f t="shared" si="16"/>
        <v>0</v>
      </c>
      <c r="BH123" s="188">
        <f t="shared" si="17"/>
        <v>0</v>
      </c>
      <c r="BI123" s="188">
        <f t="shared" si="18"/>
        <v>0</v>
      </c>
      <c r="BJ123" s="20" t="s">
        <v>85</v>
      </c>
      <c r="BK123" s="188">
        <f t="shared" si="19"/>
        <v>0</v>
      </c>
      <c r="BL123" s="20" t="s">
        <v>152</v>
      </c>
      <c r="BM123" s="187" t="s">
        <v>1269</v>
      </c>
    </row>
    <row r="124" spans="1:65" s="2" customFormat="1" ht="16.5" customHeight="1">
      <c r="A124" s="37"/>
      <c r="B124" s="38"/>
      <c r="C124" s="176" t="s">
        <v>948</v>
      </c>
      <c r="D124" s="176" t="s">
        <v>147</v>
      </c>
      <c r="E124" s="177" t="s">
        <v>1647</v>
      </c>
      <c r="F124" s="178" t="s">
        <v>1648</v>
      </c>
      <c r="G124" s="179" t="s">
        <v>1370</v>
      </c>
      <c r="H124" s="180">
        <v>1</v>
      </c>
      <c r="I124" s="181"/>
      <c r="J124" s="182">
        <f t="shared" si="10"/>
        <v>0</v>
      </c>
      <c r="K124" s="178" t="s">
        <v>19</v>
      </c>
      <c r="L124" s="42"/>
      <c r="M124" s="183" t="s">
        <v>19</v>
      </c>
      <c r="N124" s="184" t="s">
        <v>48</v>
      </c>
      <c r="O124" s="67"/>
      <c r="P124" s="185">
        <f t="shared" si="11"/>
        <v>0</v>
      </c>
      <c r="Q124" s="185">
        <v>0</v>
      </c>
      <c r="R124" s="185">
        <f t="shared" si="12"/>
        <v>0</v>
      </c>
      <c r="S124" s="185">
        <v>0</v>
      </c>
      <c r="T124" s="186">
        <f t="shared" si="13"/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152</v>
      </c>
      <c r="AT124" s="187" t="s">
        <v>147</v>
      </c>
      <c r="AU124" s="187" t="s">
        <v>85</v>
      </c>
      <c r="AY124" s="20" t="s">
        <v>144</v>
      </c>
      <c r="BE124" s="188">
        <f t="shared" si="14"/>
        <v>0</v>
      </c>
      <c r="BF124" s="188">
        <f t="shared" si="15"/>
        <v>0</v>
      </c>
      <c r="BG124" s="188">
        <f t="shared" si="16"/>
        <v>0</v>
      </c>
      <c r="BH124" s="188">
        <f t="shared" si="17"/>
        <v>0</v>
      </c>
      <c r="BI124" s="188">
        <f t="shared" si="18"/>
        <v>0</v>
      </c>
      <c r="BJ124" s="20" t="s">
        <v>85</v>
      </c>
      <c r="BK124" s="188">
        <f t="shared" si="19"/>
        <v>0</v>
      </c>
      <c r="BL124" s="20" t="s">
        <v>152</v>
      </c>
      <c r="BM124" s="187" t="s">
        <v>1287</v>
      </c>
    </row>
    <row r="125" spans="1:65" s="12" customFormat="1" ht="25.9" customHeight="1">
      <c r="B125" s="160"/>
      <c r="C125" s="161"/>
      <c r="D125" s="162" t="s">
        <v>76</v>
      </c>
      <c r="E125" s="163" t="s">
        <v>1523</v>
      </c>
      <c r="F125" s="163" t="s">
        <v>1649</v>
      </c>
      <c r="G125" s="161"/>
      <c r="H125" s="161"/>
      <c r="I125" s="164"/>
      <c r="J125" s="165">
        <f>BK125</f>
        <v>0</v>
      </c>
      <c r="K125" s="161"/>
      <c r="L125" s="166"/>
      <c r="M125" s="167"/>
      <c r="N125" s="168"/>
      <c r="O125" s="168"/>
      <c r="P125" s="169">
        <f>SUM(P126:P135)</f>
        <v>0</v>
      </c>
      <c r="Q125" s="168"/>
      <c r="R125" s="169">
        <f>SUM(R126:R135)</f>
        <v>0</v>
      </c>
      <c r="S125" s="168"/>
      <c r="T125" s="170">
        <f>SUM(T126:T135)</f>
        <v>0</v>
      </c>
      <c r="AR125" s="171" t="s">
        <v>85</v>
      </c>
      <c r="AT125" s="172" t="s">
        <v>76</v>
      </c>
      <c r="AU125" s="172" t="s">
        <v>77</v>
      </c>
      <c r="AY125" s="171" t="s">
        <v>144</v>
      </c>
      <c r="BK125" s="173">
        <f>SUM(BK126:BK135)</f>
        <v>0</v>
      </c>
    </row>
    <row r="126" spans="1:65" s="2" customFormat="1" ht="16.5" customHeight="1">
      <c r="A126" s="37"/>
      <c r="B126" s="38"/>
      <c r="C126" s="176" t="s">
        <v>953</v>
      </c>
      <c r="D126" s="176" t="s">
        <v>147</v>
      </c>
      <c r="E126" s="177" t="s">
        <v>1650</v>
      </c>
      <c r="F126" s="178" t="s">
        <v>1651</v>
      </c>
      <c r="G126" s="179" t="s">
        <v>742</v>
      </c>
      <c r="H126" s="180">
        <v>1</v>
      </c>
      <c r="I126" s="181"/>
      <c r="J126" s="182">
        <f t="shared" ref="J126:J135" si="20">ROUND(I126*H126,2)</f>
        <v>0</v>
      </c>
      <c r="K126" s="178" t="s">
        <v>19</v>
      </c>
      <c r="L126" s="42"/>
      <c r="M126" s="183" t="s">
        <v>19</v>
      </c>
      <c r="N126" s="184" t="s">
        <v>48</v>
      </c>
      <c r="O126" s="67"/>
      <c r="P126" s="185">
        <f t="shared" ref="P126:P135" si="21">O126*H126</f>
        <v>0</v>
      </c>
      <c r="Q126" s="185">
        <v>0</v>
      </c>
      <c r="R126" s="185">
        <f t="shared" ref="R126:R135" si="22">Q126*H126</f>
        <v>0</v>
      </c>
      <c r="S126" s="185">
        <v>0</v>
      </c>
      <c r="T126" s="186">
        <f t="shared" ref="T126:T135" si="23"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152</v>
      </c>
      <c r="AT126" s="187" t="s">
        <v>147</v>
      </c>
      <c r="AU126" s="187" t="s">
        <v>85</v>
      </c>
      <c r="AY126" s="20" t="s">
        <v>144</v>
      </c>
      <c r="BE126" s="188">
        <f t="shared" ref="BE126:BE135" si="24">IF(N126="základní",J126,0)</f>
        <v>0</v>
      </c>
      <c r="BF126" s="188">
        <f t="shared" ref="BF126:BF135" si="25">IF(N126="snížená",J126,0)</f>
        <v>0</v>
      </c>
      <c r="BG126" s="188">
        <f t="shared" ref="BG126:BG135" si="26">IF(N126="zákl. přenesená",J126,0)</f>
        <v>0</v>
      </c>
      <c r="BH126" s="188">
        <f t="shared" ref="BH126:BH135" si="27">IF(N126="sníž. přenesená",J126,0)</f>
        <v>0</v>
      </c>
      <c r="BI126" s="188">
        <f t="shared" ref="BI126:BI135" si="28">IF(N126="nulová",J126,0)</f>
        <v>0</v>
      </c>
      <c r="BJ126" s="20" t="s">
        <v>85</v>
      </c>
      <c r="BK126" s="188">
        <f t="shared" ref="BK126:BK135" si="29">ROUND(I126*H126,2)</f>
        <v>0</v>
      </c>
      <c r="BL126" s="20" t="s">
        <v>152</v>
      </c>
      <c r="BM126" s="187" t="s">
        <v>1442</v>
      </c>
    </row>
    <row r="127" spans="1:65" s="2" customFormat="1" ht="16.5" customHeight="1">
      <c r="A127" s="37"/>
      <c r="B127" s="38"/>
      <c r="C127" s="176" t="s">
        <v>958</v>
      </c>
      <c r="D127" s="176" t="s">
        <v>147</v>
      </c>
      <c r="E127" s="177" t="s">
        <v>1652</v>
      </c>
      <c r="F127" s="178" t="s">
        <v>1653</v>
      </c>
      <c r="G127" s="179" t="s">
        <v>742</v>
      </c>
      <c r="H127" s="180">
        <v>1</v>
      </c>
      <c r="I127" s="181"/>
      <c r="J127" s="182">
        <f t="shared" si="20"/>
        <v>0</v>
      </c>
      <c r="K127" s="178" t="s">
        <v>19</v>
      </c>
      <c r="L127" s="42"/>
      <c r="M127" s="183" t="s">
        <v>19</v>
      </c>
      <c r="N127" s="184" t="s">
        <v>48</v>
      </c>
      <c r="O127" s="67"/>
      <c r="P127" s="185">
        <f t="shared" si="21"/>
        <v>0</v>
      </c>
      <c r="Q127" s="185">
        <v>0</v>
      </c>
      <c r="R127" s="185">
        <f t="shared" si="22"/>
        <v>0</v>
      </c>
      <c r="S127" s="185">
        <v>0</v>
      </c>
      <c r="T127" s="186">
        <f t="shared" si="23"/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7" t="s">
        <v>152</v>
      </c>
      <c r="AT127" s="187" t="s">
        <v>147</v>
      </c>
      <c r="AU127" s="187" t="s">
        <v>85</v>
      </c>
      <c r="AY127" s="20" t="s">
        <v>144</v>
      </c>
      <c r="BE127" s="188">
        <f t="shared" si="24"/>
        <v>0</v>
      </c>
      <c r="BF127" s="188">
        <f t="shared" si="25"/>
        <v>0</v>
      </c>
      <c r="BG127" s="188">
        <f t="shared" si="26"/>
        <v>0</v>
      </c>
      <c r="BH127" s="188">
        <f t="shared" si="27"/>
        <v>0</v>
      </c>
      <c r="BI127" s="188">
        <f t="shared" si="28"/>
        <v>0</v>
      </c>
      <c r="BJ127" s="20" t="s">
        <v>85</v>
      </c>
      <c r="BK127" s="188">
        <f t="shared" si="29"/>
        <v>0</v>
      </c>
      <c r="BL127" s="20" t="s">
        <v>152</v>
      </c>
      <c r="BM127" s="187" t="s">
        <v>1445</v>
      </c>
    </row>
    <row r="128" spans="1:65" s="2" customFormat="1" ht="16.5" customHeight="1">
      <c r="A128" s="37"/>
      <c r="B128" s="38"/>
      <c r="C128" s="176" t="s">
        <v>963</v>
      </c>
      <c r="D128" s="176" t="s">
        <v>147</v>
      </c>
      <c r="E128" s="177" t="s">
        <v>1654</v>
      </c>
      <c r="F128" s="178" t="s">
        <v>1655</v>
      </c>
      <c r="G128" s="179" t="s">
        <v>742</v>
      </c>
      <c r="H128" s="180">
        <v>1</v>
      </c>
      <c r="I128" s="181"/>
      <c r="J128" s="182">
        <f t="shared" si="20"/>
        <v>0</v>
      </c>
      <c r="K128" s="178" t="s">
        <v>19</v>
      </c>
      <c r="L128" s="42"/>
      <c r="M128" s="183" t="s">
        <v>19</v>
      </c>
      <c r="N128" s="184" t="s">
        <v>48</v>
      </c>
      <c r="O128" s="67"/>
      <c r="P128" s="185">
        <f t="shared" si="21"/>
        <v>0</v>
      </c>
      <c r="Q128" s="185">
        <v>0</v>
      </c>
      <c r="R128" s="185">
        <f t="shared" si="22"/>
        <v>0</v>
      </c>
      <c r="S128" s="185">
        <v>0</v>
      </c>
      <c r="T128" s="186">
        <f t="shared" si="23"/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152</v>
      </c>
      <c r="AT128" s="187" t="s">
        <v>147</v>
      </c>
      <c r="AU128" s="187" t="s">
        <v>85</v>
      </c>
      <c r="AY128" s="20" t="s">
        <v>144</v>
      </c>
      <c r="BE128" s="188">
        <f t="shared" si="24"/>
        <v>0</v>
      </c>
      <c r="BF128" s="188">
        <f t="shared" si="25"/>
        <v>0</v>
      </c>
      <c r="BG128" s="188">
        <f t="shared" si="26"/>
        <v>0</v>
      </c>
      <c r="BH128" s="188">
        <f t="shared" si="27"/>
        <v>0</v>
      </c>
      <c r="BI128" s="188">
        <f t="shared" si="28"/>
        <v>0</v>
      </c>
      <c r="BJ128" s="20" t="s">
        <v>85</v>
      </c>
      <c r="BK128" s="188">
        <f t="shared" si="29"/>
        <v>0</v>
      </c>
      <c r="BL128" s="20" t="s">
        <v>152</v>
      </c>
      <c r="BM128" s="187" t="s">
        <v>1448</v>
      </c>
    </row>
    <row r="129" spans="1:65" s="2" customFormat="1" ht="16.5" customHeight="1">
      <c r="A129" s="37"/>
      <c r="B129" s="38"/>
      <c r="C129" s="176" t="s">
        <v>982</v>
      </c>
      <c r="D129" s="176" t="s">
        <v>147</v>
      </c>
      <c r="E129" s="177" t="s">
        <v>1656</v>
      </c>
      <c r="F129" s="178" t="s">
        <v>1657</v>
      </c>
      <c r="G129" s="179" t="s">
        <v>742</v>
      </c>
      <c r="H129" s="180">
        <v>1</v>
      </c>
      <c r="I129" s="181"/>
      <c r="J129" s="182">
        <f t="shared" si="20"/>
        <v>0</v>
      </c>
      <c r="K129" s="178" t="s">
        <v>19</v>
      </c>
      <c r="L129" s="42"/>
      <c r="M129" s="183" t="s">
        <v>19</v>
      </c>
      <c r="N129" s="184" t="s">
        <v>48</v>
      </c>
      <c r="O129" s="67"/>
      <c r="P129" s="185">
        <f t="shared" si="21"/>
        <v>0</v>
      </c>
      <c r="Q129" s="185">
        <v>0</v>
      </c>
      <c r="R129" s="185">
        <f t="shared" si="22"/>
        <v>0</v>
      </c>
      <c r="S129" s="185">
        <v>0</v>
      </c>
      <c r="T129" s="186">
        <f t="shared" si="23"/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152</v>
      </c>
      <c r="AT129" s="187" t="s">
        <v>147</v>
      </c>
      <c r="AU129" s="187" t="s">
        <v>85</v>
      </c>
      <c r="AY129" s="20" t="s">
        <v>144</v>
      </c>
      <c r="BE129" s="188">
        <f t="shared" si="24"/>
        <v>0</v>
      </c>
      <c r="BF129" s="188">
        <f t="shared" si="25"/>
        <v>0</v>
      </c>
      <c r="BG129" s="188">
        <f t="shared" si="26"/>
        <v>0</v>
      </c>
      <c r="BH129" s="188">
        <f t="shared" si="27"/>
        <v>0</v>
      </c>
      <c r="BI129" s="188">
        <f t="shared" si="28"/>
        <v>0</v>
      </c>
      <c r="BJ129" s="20" t="s">
        <v>85</v>
      </c>
      <c r="BK129" s="188">
        <f t="shared" si="29"/>
        <v>0</v>
      </c>
      <c r="BL129" s="20" t="s">
        <v>152</v>
      </c>
      <c r="BM129" s="187" t="s">
        <v>1451</v>
      </c>
    </row>
    <row r="130" spans="1:65" s="2" customFormat="1" ht="16.5" customHeight="1">
      <c r="A130" s="37"/>
      <c r="B130" s="38"/>
      <c r="C130" s="176" t="s">
        <v>1001</v>
      </c>
      <c r="D130" s="176" t="s">
        <v>147</v>
      </c>
      <c r="E130" s="177" t="s">
        <v>1658</v>
      </c>
      <c r="F130" s="178" t="s">
        <v>1659</v>
      </c>
      <c r="G130" s="179" t="s">
        <v>1660</v>
      </c>
      <c r="H130" s="180">
        <v>24</v>
      </c>
      <c r="I130" s="181"/>
      <c r="J130" s="182">
        <f t="shared" si="20"/>
        <v>0</v>
      </c>
      <c r="K130" s="178" t="s">
        <v>19</v>
      </c>
      <c r="L130" s="42"/>
      <c r="M130" s="183" t="s">
        <v>19</v>
      </c>
      <c r="N130" s="184" t="s">
        <v>48</v>
      </c>
      <c r="O130" s="67"/>
      <c r="P130" s="185">
        <f t="shared" si="21"/>
        <v>0</v>
      </c>
      <c r="Q130" s="185">
        <v>0</v>
      </c>
      <c r="R130" s="185">
        <f t="shared" si="22"/>
        <v>0</v>
      </c>
      <c r="S130" s="185">
        <v>0</v>
      </c>
      <c r="T130" s="186">
        <f t="shared" si="23"/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7" t="s">
        <v>152</v>
      </c>
      <c r="AT130" s="187" t="s">
        <v>147</v>
      </c>
      <c r="AU130" s="187" t="s">
        <v>85</v>
      </c>
      <c r="AY130" s="20" t="s">
        <v>144</v>
      </c>
      <c r="BE130" s="188">
        <f t="shared" si="24"/>
        <v>0</v>
      </c>
      <c r="BF130" s="188">
        <f t="shared" si="25"/>
        <v>0</v>
      </c>
      <c r="BG130" s="188">
        <f t="shared" si="26"/>
        <v>0</v>
      </c>
      <c r="BH130" s="188">
        <f t="shared" si="27"/>
        <v>0</v>
      </c>
      <c r="BI130" s="188">
        <f t="shared" si="28"/>
        <v>0</v>
      </c>
      <c r="BJ130" s="20" t="s">
        <v>85</v>
      </c>
      <c r="BK130" s="188">
        <f t="shared" si="29"/>
        <v>0</v>
      </c>
      <c r="BL130" s="20" t="s">
        <v>152</v>
      </c>
      <c r="BM130" s="187" t="s">
        <v>1454</v>
      </c>
    </row>
    <row r="131" spans="1:65" s="2" customFormat="1" ht="16.5" customHeight="1">
      <c r="A131" s="37"/>
      <c r="B131" s="38"/>
      <c r="C131" s="176" t="s">
        <v>1009</v>
      </c>
      <c r="D131" s="176" t="s">
        <v>147</v>
      </c>
      <c r="E131" s="177" t="s">
        <v>1661</v>
      </c>
      <c r="F131" s="178" t="s">
        <v>1662</v>
      </c>
      <c r="G131" s="179" t="s">
        <v>1660</v>
      </c>
      <c r="H131" s="180">
        <v>4</v>
      </c>
      <c r="I131" s="181"/>
      <c r="J131" s="182">
        <f t="shared" si="20"/>
        <v>0</v>
      </c>
      <c r="K131" s="178" t="s">
        <v>19</v>
      </c>
      <c r="L131" s="42"/>
      <c r="M131" s="183" t="s">
        <v>19</v>
      </c>
      <c r="N131" s="184" t="s">
        <v>48</v>
      </c>
      <c r="O131" s="67"/>
      <c r="P131" s="185">
        <f t="shared" si="21"/>
        <v>0</v>
      </c>
      <c r="Q131" s="185">
        <v>0</v>
      </c>
      <c r="R131" s="185">
        <f t="shared" si="22"/>
        <v>0</v>
      </c>
      <c r="S131" s="185">
        <v>0</v>
      </c>
      <c r="T131" s="186">
        <f t="shared" si="23"/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7" t="s">
        <v>152</v>
      </c>
      <c r="AT131" s="187" t="s">
        <v>147</v>
      </c>
      <c r="AU131" s="187" t="s">
        <v>85</v>
      </c>
      <c r="AY131" s="20" t="s">
        <v>144</v>
      </c>
      <c r="BE131" s="188">
        <f t="shared" si="24"/>
        <v>0</v>
      </c>
      <c r="BF131" s="188">
        <f t="shared" si="25"/>
        <v>0</v>
      </c>
      <c r="BG131" s="188">
        <f t="shared" si="26"/>
        <v>0</v>
      </c>
      <c r="BH131" s="188">
        <f t="shared" si="27"/>
        <v>0</v>
      </c>
      <c r="BI131" s="188">
        <f t="shared" si="28"/>
        <v>0</v>
      </c>
      <c r="BJ131" s="20" t="s">
        <v>85</v>
      </c>
      <c r="BK131" s="188">
        <f t="shared" si="29"/>
        <v>0</v>
      </c>
      <c r="BL131" s="20" t="s">
        <v>152</v>
      </c>
      <c r="BM131" s="187" t="s">
        <v>1457</v>
      </c>
    </row>
    <row r="132" spans="1:65" s="2" customFormat="1" ht="16.5" customHeight="1">
      <c r="A132" s="37"/>
      <c r="B132" s="38"/>
      <c r="C132" s="176" t="s">
        <v>1014</v>
      </c>
      <c r="D132" s="176" t="s">
        <v>147</v>
      </c>
      <c r="E132" s="177" t="s">
        <v>1663</v>
      </c>
      <c r="F132" s="178" t="s">
        <v>1664</v>
      </c>
      <c r="G132" s="179" t="s">
        <v>742</v>
      </c>
      <c r="H132" s="180">
        <v>1</v>
      </c>
      <c r="I132" s="181"/>
      <c r="J132" s="182">
        <f t="shared" si="20"/>
        <v>0</v>
      </c>
      <c r="K132" s="178" t="s">
        <v>19</v>
      </c>
      <c r="L132" s="42"/>
      <c r="M132" s="183" t="s">
        <v>19</v>
      </c>
      <c r="N132" s="184" t="s">
        <v>48</v>
      </c>
      <c r="O132" s="67"/>
      <c r="P132" s="185">
        <f t="shared" si="21"/>
        <v>0</v>
      </c>
      <c r="Q132" s="185">
        <v>0</v>
      </c>
      <c r="R132" s="185">
        <f t="shared" si="22"/>
        <v>0</v>
      </c>
      <c r="S132" s="185">
        <v>0</v>
      </c>
      <c r="T132" s="186">
        <f t="shared" si="23"/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152</v>
      </c>
      <c r="AT132" s="187" t="s">
        <v>147</v>
      </c>
      <c r="AU132" s="187" t="s">
        <v>85</v>
      </c>
      <c r="AY132" s="20" t="s">
        <v>144</v>
      </c>
      <c r="BE132" s="188">
        <f t="shared" si="24"/>
        <v>0</v>
      </c>
      <c r="BF132" s="188">
        <f t="shared" si="25"/>
        <v>0</v>
      </c>
      <c r="BG132" s="188">
        <f t="shared" si="26"/>
        <v>0</v>
      </c>
      <c r="BH132" s="188">
        <f t="shared" si="27"/>
        <v>0</v>
      </c>
      <c r="BI132" s="188">
        <f t="shared" si="28"/>
        <v>0</v>
      </c>
      <c r="BJ132" s="20" t="s">
        <v>85</v>
      </c>
      <c r="BK132" s="188">
        <f t="shared" si="29"/>
        <v>0</v>
      </c>
      <c r="BL132" s="20" t="s">
        <v>152</v>
      </c>
      <c r="BM132" s="187" t="s">
        <v>1460</v>
      </c>
    </row>
    <row r="133" spans="1:65" s="2" customFormat="1" ht="16.5" customHeight="1">
      <c r="A133" s="37"/>
      <c r="B133" s="38"/>
      <c r="C133" s="176" t="s">
        <v>1019</v>
      </c>
      <c r="D133" s="176" t="s">
        <v>147</v>
      </c>
      <c r="E133" s="177" t="s">
        <v>1665</v>
      </c>
      <c r="F133" s="178" t="s">
        <v>1666</v>
      </c>
      <c r="G133" s="179" t="s">
        <v>742</v>
      </c>
      <c r="H133" s="180">
        <v>1</v>
      </c>
      <c r="I133" s="181"/>
      <c r="J133" s="182">
        <f t="shared" si="20"/>
        <v>0</v>
      </c>
      <c r="K133" s="178" t="s">
        <v>19</v>
      </c>
      <c r="L133" s="42"/>
      <c r="M133" s="183" t="s">
        <v>19</v>
      </c>
      <c r="N133" s="184" t="s">
        <v>48</v>
      </c>
      <c r="O133" s="67"/>
      <c r="P133" s="185">
        <f t="shared" si="21"/>
        <v>0</v>
      </c>
      <c r="Q133" s="185">
        <v>0</v>
      </c>
      <c r="R133" s="185">
        <f t="shared" si="22"/>
        <v>0</v>
      </c>
      <c r="S133" s="185">
        <v>0</v>
      </c>
      <c r="T133" s="186">
        <f t="shared" si="23"/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152</v>
      </c>
      <c r="AT133" s="187" t="s">
        <v>147</v>
      </c>
      <c r="AU133" s="187" t="s">
        <v>85</v>
      </c>
      <c r="AY133" s="20" t="s">
        <v>144</v>
      </c>
      <c r="BE133" s="188">
        <f t="shared" si="24"/>
        <v>0</v>
      </c>
      <c r="BF133" s="188">
        <f t="shared" si="25"/>
        <v>0</v>
      </c>
      <c r="BG133" s="188">
        <f t="shared" si="26"/>
        <v>0</v>
      </c>
      <c r="BH133" s="188">
        <f t="shared" si="27"/>
        <v>0</v>
      </c>
      <c r="BI133" s="188">
        <f t="shared" si="28"/>
        <v>0</v>
      </c>
      <c r="BJ133" s="20" t="s">
        <v>85</v>
      </c>
      <c r="BK133" s="188">
        <f t="shared" si="29"/>
        <v>0</v>
      </c>
      <c r="BL133" s="20" t="s">
        <v>152</v>
      </c>
      <c r="BM133" s="187" t="s">
        <v>685</v>
      </c>
    </row>
    <row r="134" spans="1:65" s="2" customFormat="1" ht="16.5" customHeight="1">
      <c r="A134" s="37"/>
      <c r="B134" s="38"/>
      <c r="C134" s="176" t="s">
        <v>1025</v>
      </c>
      <c r="D134" s="176" t="s">
        <v>147</v>
      </c>
      <c r="E134" s="177" t="s">
        <v>1667</v>
      </c>
      <c r="F134" s="178" t="s">
        <v>1668</v>
      </c>
      <c r="G134" s="179" t="s">
        <v>742</v>
      </c>
      <c r="H134" s="180">
        <v>1</v>
      </c>
      <c r="I134" s="181"/>
      <c r="J134" s="182">
        <f t="shared" si="20"/>
        <v>0</v>
      </c>
      <c r="K134" s="178" t="s">
        <v>19</v>
      </c>
      <c r="L134" s="42"/>
      <c r="M134" s="183" t="s">
        <v>19</v>
      </c>
      <c r="N134" s="184" t="s">
        <v>48</v>
      </c>
      <c r="O134" s="67"/>
      <c r="P134" s="185">
        <f t="shared" si="21"/>
        <v>0</v>
      </c>
      <c r="Q134" s="185">
        <v>0</v>
      </c>
      <c r="R134" s="185">
        <f t="shared" si="22"/>
        <v>0</v>
      </c>
      <c r="S134" s="185">
        <v>0</v>
      </c>
      <c r="T134" s="186">
        <f t="shared" si="23"/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152</v>
      </c>
      <c r="AT134" s="187" t="s">
        <v>147</v>
      </c>
      <c r="AU134" s="187" t="s">
        <v>85</v>
      </c>
      <c r="AY134" s="20" t="s">
        <v>144</v>
      </c>
      <c r="BE134" s="188">
        <f t="shared" si="24"/>
        <v>0</v>
      </c>
      <c r="BF134" s="188">
        <f t="shared" si="25"/>
        <v>0</v>
      </c>
      <c r="BG134" s="188">
        <f t="shared" si="26"/>
        <v>0</v>
      </c>
      <c r="BH134" s="188">
        <f t="shared" si="27"/>
        <v>0</v>
      </c>
      <c r="BI134" s="188">
        <f t="shared" si="28"/>
        <v>0</v>
      </c>
      <c r="BJ134" s="20" t="s">
        <v>85</v>
      </c>
      <c r="BK134" s="188">
        <f t="shared" si="29"/>
        <v>0</v>
      </c>
      <c r="BL134" s="20" t="s">
        <v>152</v>
      </c>
      <c r="BM134" s="187" t="s">
        <v>185</v>
      </c>
    </row>
    <row r="135" spans="1:65" s="2" customFormat="1" ht="16.5" customHeight="1">
      <c r="A135" s="37"/>
      <c r="B135" s="38"/>
      <c r="C135" s="176" t="s">
        <v>1045</v>
      </c>
      <c r="D135" s="176" t="s">
        <v>147</v>
      </c>
      <c r="E135" s="177" t="s">
        <v>1669</v>
      </c>
      <c r="F135" s="178" t="s">
        <v>1670</v>
      </c>
      <c r="G135" s="179" t="s">
        <v>742</v>
      </c>
      <c r="H135" s="180">
        <v>1</v>
      </c>
      <c r="I135" s="181"/>
      <c r="J135" s="182">
        <f t="shared" si="20"/>
        <v>0</v>
      </c>
      <c r="K135" s="178" t="s">
        <v>19</v>
      </c>
      <c r="L135" s="42"/>
      <c r="M135" s="183" t="s">
        <v>19</v>
      </c>
      <c r="N135" s="184" t="s">
        <v>48</v>
      </c>
      <c r="O135" s="67"/>
      <c r="P135" s="185">
        <f t="shared" si="21"/>
        <v>0</v>
      </c>
      <c r="Q135" s="185">
        <v>0</v>
      </c>
      <c r="R135" s="185">
        <f t="shared" si="22"/>
        <v>0</v>
      </c>
      <c r="S135" s="185">
        <v>0</v>
      </c>
      <c r="T135" s="186">
        <f t="shared" si="23"/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152</v>
      </c>
      <c r="AT135" s="187" t="s">
        <v>147</v>
      </c>
      <c r="AU135" s="187" t="s">
        <v>85</v>
      </c>
      <c r="AY135" s="20" t="s">
        <v>144</v>
      </c>
      <c r="BE135" s="188">
        <f t="shared" si="24"/>
        <v>0</v>
      </c>
      <c r="BF135" s="188">
        <f t="shared" si="25"/>
        <v>0</v>
      </c>
      <c r="BG135" s="188">
        <f t="shared" si="26"/>
        <v>0</v>
      </c>
      <c r="BH135" s="188">
        <f t="shared" si="27"/>
        <v>0</v>
      </c>
      <c r="BI135" s="188">
        <f t="shared" si="28"/>
        <v>0</v>
      </c>
      <c r="BJ135" s="20" t="s">
        <v>85</v>
      </c>
      <c r="BK135" s="188">
        <f t="shared" si="29"/>
        <v>0</v>
      </c>
      <c r="BL135" s="20" t="s">
        <v>152</v>
      </c>
      <c r="BM135" s="187" t="s">
        <v>1671</v>
      </c>
    </row>
    <row r="136" spans="1:65" s="12" customFormat="1" ht="25.9" customHeight="1">
      <c r="B136" s="160"/>
      <c r="C136" s="161"/>
      <c r="D136" s="162" t="s">
        <v>76</v>
      </c>
      <c r="E136" s="163" t="s">
        <v>1672</v>
      </c>
      <c r="F136" s="163" t="s">
        <v>1673</v>
      </c>
      <c r="G136" s="161"/>
      <c r="H136" s="161"/>
      <c r="I136" s="164"/>
      <c r="J136" s="165">
        <f>BK136</f>
        <v>0</v>
      </c>
      <c r="K136" s="161"/>
      <c r="L136" s="166"/>
      <c r="M136" s="167"/>
      <c r="N136" s="168"/>
      <c r="O136" s="168"/>
      <c r="P136" s="169">
        <f>SUM(P137:P169)</f>
        <v>0</v>
      </c>
      <c r="Q136" s="168"/>
      <c r="R136" s="169">
        <f>SUM(R137:R169)</f>
        <v>0</v>
      </c>
      <c r="S136" s="168"/>
      <c r="T136" s="170">
        <f>SUM(T137:T169)</f>
        <v>0</v>
      </c>
      <c r="AR136" s="171" t="s">
        <v>85</v>
      </c>
      <c r="AT136" s="172" t="s">
        <v>76</v>
      </c>
      <c r="AU136" s="172" t="s">
        <v>77</v>
      </c>
      <c r="AY136" s="171" t="s">
        <v>144</v>
      </c>
      <c r="BK136" s="173">
        <f>SUM(BK137:BK169)</f>
        <v>0</v>
      </c>
    </row>
    <row r="137" spans="1:65" s="2" customFormat="1" ht="16.5" customHeight="1">
      <c r="A137" s="37"/>
      <c r="B137" s="38"/>
      <c r="C137" s="176" t="s">
        <v>1050</v>
      </c>
      <c r="D137" s="176" t="s">
        <v>147</v>
      </c>
      <c r="E137" s="177" t="s">
        <v>1674</v>
      </c>
      <c r="F137" s="178" t="s">
        <v>1675</v>
      </c>
      <c r="G137" s="179" t="s">
        <v>1370</v>
      </c>
      <c r="H137" s="180">
        <v>14</v>
      </c>
      <c r="I137" s="181"/>
      <c r="J137" s="182">
        <f t="shared" ref="J137:J169" si="30">ROUND(I137*H137,2)</f>
        <v>0</v>
      </c>
      <c r="K137" s="178" t="s">
        <v>19</v>
      </c>
      <c r="L137" s="42"/>
      <c r="M137" s="183" t="s">
        <v>19</v>
      </c>
      <c r="N137" s="184" t="s">
        <v>48</v>
      </c>
      <c r="O137" s="67"/>
      <c r="P137" s="185">
        <f t="shared" ref="P137:P169" si="31">O137*H137</f>
        <v>0</v>
      </c>
      <c r="Q137" s="185">
        <v>0</v>
      </c>
      <c r="R137" s="185">
        <f t="shared" ref="R137:R169" si="32">Q137*H137</f>
        <v>0</v>
      </c>
      <c r="S137" s="185">
        <v>0</v>
      </c>
      <c r="T137" s="186">
        <f t="shared" ref="T137:T169" si="33"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152</v>
      </c>
      <c r="AT137" s="187" t="s">
        <v>147</v>
      </c>
      <c r="AU137" s="187" t="s">
        <v>85</v>
      </c>
      <c r="AY137" s="20" t="s">
        <v>144</v>
      </c>
      <c r="BE137" s="188">
        <f t="shared" ref="BE137:BE169" si="34">IF(N137="základní",J137,0)</f>
        <v>0</v>
      </c>
      <c r="BF137" s="188">
        <f t="shared" ref="BF137:BF169" si="35">IF(N137="snížená",J137,0)</f>
        <v>0</v>
      </c>
      <c r="BG137" s="188">
        <f t="shared" ref="BG137:BG169" si="36">IF(N137="zákl. přenesená",J137,0)</f>
        <v>0</v>
      </c>
      <c r="BH137" s="188">
        <f t="shared" ref="BH137:BH169" si="37">IF(N137="sníž. přenesená",J137,0)</f>
        <v>0</v>
      </c>
      <c r="BI137" s="188">
        <f t="shared" ref="BI137:BI169" si="38">IF(N137="nulová",J137,0)</f>
        <v>0</v>
      </c>
      <c r="BJ137" s="20" t="s">
        <v>85</v>
      </c>
      <c r="BK137" s="188">
        <f t="shared" ref="BK137:BK169" si="39">ROUND(I137*H137,2)</f>
        <v>0</v>
      </c>
      <c r="BL137" s="20" t="s">
        <v>152</v>
      </c>
      <c r="BM137" s="187" t="s">
        <v>1467</v>
      </c>
    </row>
    <row r="138" spans="1:65" s="2" customFormat="1" ht="16.5" customHeight="1">
      <c r="A138" s="37"/>
      <c r="B138" s="38"/>
      <c r="C138" s="176" t="s">
        <v>1055</v>
      </c>
      <c r="D138" s="176" t="s">
        <v>147</v>
      </c>
      <c r="E138" s="177" t="s">
        <v>1676</v>
      </c>
      <c r="F138" s="178" t="s">
        <v>1677</v>
      </c>
      <c r="G138" s="179" t="s">
        <v>1370</v>
      </c>
      <c r="H138" s="180">
        <v>1</v>
      </c>
      <c r="I138" s="181"/>
      <c r="J138" s="182">
        <f t="shared" si="30"/>
        <v>0</v>
      </c>
      <c r="K138" s="178" t="s">
        <v>19</v>
      </c>
      <c r="L138" s="42"/>
      <c r="M138" s="183" t="s">
        <v>19</v>
      </c>
      <c r="N138" s="184" t="s">
        <v>48</v>
      </c>
      <c r="O138" s="67"/>
      <c r="P138" s="185">
        <f t="shared" si="31"/>
        <v>0</v>
      </c>
      <c r="Q138" s="185">
        <v>0</v>
      </c>
      <c r="R138" s="185">
        <f t="shared" si="32"/>
        <v>0</v>
      </c>
      <c r="S138" s="185">
        <v>0</v>
      </c>
      <c r="T138" s="186">
        <f t="shared" si="33"/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7" t="s">
        <v>152</v>
      </c>
      <c r="AT138" s="187" t="s">
        <v>147</v>
      </c>
      <c r="AU138" s="187" t="s">
        <v>85</v>
      </c>
      <c r="AY138" s="20" t="s">
        <v>144</v>
      </c>
      <c r="BE138" s="188">
        <f t="shared" si="34"/>
        <v>0</v>
      </c>
      <c r="BF138" s="188">
        <f t="shared" si="35"/>
        <v>0</v>
      </c>
      <c r="BG138" s="188">
        <f t="shared" si="36"/>
        <v>0</v>
      </c>
      <c r="BH138" s="188">
        <f t="shared" si="37"/>
        <v>0</v>
      </c>
      <c r="BI138" s="188">
        <f t="shared" si="38"/>
        <v>0</v>
      </c>
      <c r="BJ138" s="20" t="s">
        <v>85</v>
      </c>
      <c r="BK138" s="188">
        <f t="shared" si="39"/>
        <v>0</v>
      </c>
      <c r="BL138" s="20" t="s">
        <v>152</v>
      </c>
      <c r="BM138" s="187" t="s">
        <v>1470</v>
      </c>
    </row>
    <row r="139" spans="1:65" s="2" customFormat="1" ht="16.5" customHeight="1">
      <c r="A139" s="37"/>
      <c r="B139" s="38"/>
      <c r="C139" s="176" t="s">
        <v>1060</v>
      </c>
      <c r="D139" s="176" t="s">
        <v>147</v>
      </c>
      <c r="E139" s="177" t="s">
        <v>1678</v>
      </c>
      <c r="F139" s="178" t="s">
        <v>1679</v>
      </c>
      <c r="G139" s="179" t="s">
        <v>1370</v>
      </c>
      <c r="H139" s="180">
        <v>15</v>
      </c>
      <c r="I139" s="181"/>
      <c r="J139" s="182">
        <f t="shared" si="30"/>
        <v>0</v>
      </c>
      <c r="K139" s="178" t="s">
        <v>19</v>
      </c>
      <c r="L139" s="42"/>
      <c r="M139" s="183" t="s">
        <v>19</v>
      </c>
      <c r="N139" s="184" t="s">
        <v>48</v>
      </c>
      <c r="O139" s="67"/>
      <c r="P139" s="185">
        <f t="shared" si="31"/>
        <v>0</v>
      </c>
      <c r="Q139" s="185">
        <v>0</v>
      </c>
      <c r="R139" s="185">
        <f t="shared" si="32"/>
        <v>0</v>
      </c>
      <c r="S139" s="185">
        <v>0</v>
      </c>
      <c r="T139" s="186">
        <f t="shared" si="33"/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7" t="s">
        <v>152</v>
      </c>
      <c r="AT139" s="187" t="s">
        <v>147</v>
      </c>
      <c r="AU139" s="187" t="s">
        <v>85</v>
      </c>
      <c r="AY139" s="20" t="s">
        <v>144</v>
      </c>
      <c r="BE139" s="188">
        <f t="shared" si="34"/>
        <v>0</v>
      </c>
      <c r="BF139" s="188">
        <f t="shared" si="35"/>
        <v>0</v>
      </c>
      <c r="BG139" s="188">
        <f t="shared" si="36"/>
        <v>0</v>
      </c>
      <c r="BH139" s="188">
        <f t="shared" si="37"/>
        <v>0</v>
      </c>
      <c r="BI139" s="188">
        <f t="shared" si="38"/>
        <v>0</v>
      </c>
      <c r="BJ139" s="20" t="s">
        <v>85</v>
      </c>
      <c r="BK139" s="188">
        <f t="shared" si="39"/>
        <v>0</v>
      </c>
      <c r="BL139" s="20" t="s">
        <v>152</v>
      </c>
      <c r="BM139" s="187" t="s">
        <v>1473</v>
      </c>
    </row>
    <row r="140" spans="1:65" s="2" customFormat="1" ht="16.5" customHeight="1">
      <c r="A140" s="37"/>
      <c r="B140" s="38"/>
      <c r="C140" s="176" t="s">
        <v>1067</v>
      </c>
      <c r="D140" s="176" t="s">
        <v>147</v>
      </c>
      <c r="E140" s="177" t="s">
        <v>1680</v>
      </c>
      <c r="F140" s="178" t="s">
        <v>1681</v>
      </c>
      <c r="G140" s="179" t="s">
        <v>1370</v>
      </c>
      <c r="H140" s="180">
        <v>4</v>
      </c>
      <c r="I140" s="181"/>
      <c r="J140" s="182">
        <f t="shared" si="30"/>
        <v>0</v>
      </c>
      <c r="K140" s="178" t="s">
        <v>19</v>
      </c>
      <c r="L140" s="42"/>
      <c r="M140" s="183" t="s">
        <v>19</v>
      </c>
      <c r="N140" s="184" t="s">
        <v>48</v>
      </c>
      <c r="O140" s="67"/>
      <c r="P140" s="185">
        <f t="shared" si="31"/>
        <v>0</v>
      </c>
      <c r="Q140" s="185">
        <v>0</v>
      </c>
      <c r="R140" s="185">
        <f t="shared" si="32"/>
        <v>0</v>
      </c>
      <c r="S140" s="185">
        <v>0</v>
      </c>
      <c r="T140" s="186">
        <f t="shared" si="33"/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7" t="s">
        <v>152</v>
      </c>
      <c r="AT140" s="187" t="s">
        <v>147</v>
      </c>
      <c r="AU140" s="187" t="s">
        <v>85</v>
      </c>
      <c r="AY140" s="20" t="s">
        <v>144</v>
      </c>
      <c r="BE140" s="188">
        <f t="shared" si="34"/>
        <v>0</v>
      </c>
      <c r="BF140" s="188">
        <f t="shared" si="35"/>
        <v>0</v>
      </c>
      <c r="BG140" s="188">
        <f t="shared" si="36"/>
        <v>0</v>
      </c>
      <c r="BH140" s="188">
        <f t="shared" si="37"/>
        <v>0</v>
      </c>
      <c r="BI140" s="188">
        <f t="shared" si="38"/>
        <v>0</v>
      </c>
      <c r="BJ140" s="20" t="s">
        <v>85</v>
      </c>
      <c r="BK140" s="188">
        <f t="shared" si="39"/>
        <v>0</v>
      </c>
      <c r="BL140" s="20" t="s">
        <v>152</v>
      </c>
      <c r="BM140" s="187" t="s">
        <v>1476</v>
      </c>
    </row>
    <row r="141" spans="1:65" s="2" customFormat="1" ht="16.5" customHeight="1">
      <c r="A141" s="37"/>
      <c r="B141" s="38"/>
      <c r="C141" s="176" t="s">
        <v>1072</v>
      </c>
      <c r="D141" s="176" t="s">
        <v>147</v>
      </c>
      <c r="E141" s="177" t="s">
        <v>1682</v>
      </c>
      <c r="F141" s="178" t="s">
        <v>1683</v>
      </c>
      <c r="G141" s="179" t="s">
        <v>252</v>
      </c>
      <c r="H141" s="180">
        <v>300</v>
      </c>
      <c r="I141" s="181"/>
      <c r="J141" s="182">
        <f t="shared" si="30"/>
        <v>0</v>
      </c>
      <c r="K141" s="178" t="s">
        <v>19</v>
      </c>
      <c r="L141" s="42"/>
      <c r="M141" s="183" t="s">
        <v>19</v>
      </c>
      <c r="N141" s="184" t="s">
        <v>48</v>
      </c>
      <c r="O141" s="67"/>
      <c r="P141" s="185">
        <f t="shared" si="31"/>
        <v>0</v>
      </c>
      <c r="Q141" s="185">
        <v>0</v>
      </c>
      <c r="R141" s="185">
        <f t="shared" si="32"/>
        <v>0</v>
      </c>
      <c r="S141" s="185">
        <v>0</v>
      </c>
      <c r="T141" s="186">
        <f t="shared" si="33"/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152</v>
      </c>
      <c r="AT141" s="187" t="s">
        <v>147</v>
      </c>
      <c r="AU141" s="187" t="s">
        <v>85</v>
      </c>
      <c r="AY141" s="20" t="s">
        <v>144</v>
      </c>
      <c r="BE141" s="188">
        <f t="shared" si="34"/>
        <v>0</v>
      </c>
      <c r="BF141" s="188">
        <f t="shared" si="35"/>
        <v>0</v>
      </c>
      <c r="BG141" s="188">
        <f t="shared" si="36"/>
        <v>0</v>
      </c>
      <c r="BH141" s="188">
        <f t="shared" si="37"/>
        <v>0</v>
      </c>
      <c r="BI141" s="188">
        <f t="shared" si="38"/>
        <v>0</v>
      </c>
      <c r="BJ141" s="20" t="s">
        <v>85</v>
      </c>
      <c r="BK141" s="188">
        <f t="shared" si="39"/>
        <v>0</v>
      </c>
      <c r="BL141" s="20" t="s">
        <v>152</v>
      </c>
      <c r="BM141" s="187" t="s">
        <v>1479</v>
      </c>
    </row>
    <row r="142" spans="1:65" s="2" customFormat="1" ht="16.5" customHeight="1">
      <c r="A142" s="37"/>
      <c r="B142" s="38"/>
      <c r="C142" s="176" t="s">
        <v>1078</v>
      </c>
      <c r="D142" s="176" t="s">
        <v>147</v>
      </c>
      <c r="E142" s="177" t="s">
        <v>1684</v>
      </c>
      <c r="F142" s="178" t="s">
        <v>1685</v>
      </c>
      <c r="G142" s="179" t="s">
        <v>252</v>
      </c>
      <c r="H142" s="180">
        <v>200</v>
      </c>
      <c r="I142" s="181"/>
      <c r="J142" s="182">
        <f t="shared" si="30"/>
        <v>0</v>
      </c>
      <c r="K142" s="178" t="s">
        <v>19</v>
      </c>
      <c r="L142" s="42"/>
      <c r="M142" s="183" t="s">
        <v>19</v>
      </c>
      <c r="N142" s="184" t="s">
        <v>48</v>
      </c>
      <c r="O142" s="67"/>
      <c r="P142" s="185">
        <f t="shared" si="31"/>
        <v>0</v>
      </c>
      <c r="Q142" s="185">
        <v>0</v>
      </c>
      <c r="R142" s="185">
        <f t="shared" si="32"/>
        <v>0</v>
      </c>
      <c r="S142" s="185">
        <v>0</v>
      </c>
      <c r="T142" s="186">
        <f t="shared" si="33"/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7" t="s">
        <v>152</v>
      </c>
      <c r="AT142" s="187" t="s">
        <v>147</v>
      </c>
      <c r="AU142" s="187" t="s">
        <v>85</v>
      </c>
      <c r="AY142" s="20" t="s">
        <v>144</v>
      </c>
      <c r="BE142" s="188">
        <f t="shared" si="34"/>
        <v>0</v>
      </c>
      <c r="BF142" s="188">
        <f t="shared" si="35"/>
        <v>0</v>
      </c>
      <c r="BG142" s="188">
        <f t="shared" si="36"/>
        <v>0</v>
      </c>
      <c r="BH142" s="188">
        <f t="shared" si="37"/>
        <v>0</v>
      </c>
      <c r="BI142" s="188">
        <f t="shared" si="38"/>
        <v>0</v>
      </c>
      <c r="BJ142" s="20" t="s">
        <v>85</v>
      </c>
      <c r="BK142" s="188">
        <f t="shared" si="39"/>
        <v>0</v>
      </c>
      <c r="BL142" s="20" t="s">
        <v>152</v>
      </c>
      <c r="BM142" s="187" t="s">
        <v>1482</v>
      </c>
    </row>
    <row r="143" spans="1:65" s="2" customFormat="1" ht="16.5" customHeight="1">
      <c r="A143" s="37"/>
      <c r="B143" s="38"/>
      <c r="C143" s="176" t="s">
        <v>1083</v>
      </c>
      <c r="D143" s="176" t="s">
        <v>147</v>
      </c>
      <c r="E143" s="177" t="s">
        <v>1686</v>
      </c>
      <c r="F143" s="178" t="s">
        <v>1687</v>
      </c>
      <c r="G143" s="179" t="s">
        <v>252</v>
      </c>
      <c r="H143" s="180">
        <v>100</v>
      </c>
      <c r="I143" s="181"/>
      <c r="J143" s="182">
        <f t="shared" si="30"/>
        <v>0</v>
      </c>
      <c r="K143" s="178" t="s">
        <v>19</v>
      </c>
      <c r="L143" s="42"/>
      <c r="M143" s="183" t="s">
        <v>19</v>
      </c>
      <c r="N143" s="184" t="s">
        <v>48</v>
      </c>
      <c r="O143" s="67"/>
      <c r="P143" s="185">
        <f t="shared" si="31"/>
        <v>0</v>
      </c>
      <c r="Q143" s="185">
        <v>0</v>
      </c>
      <c r="R143" s="185">
        <f t="shared" si="32"/>
        <v>0</v>
      </c>
      <c r="S143" s="185">
        <v>0</v>
      </c>
      <c r="T143" s="186">
        <f t="shared" si="33"/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7" t="s">
        <v>152</v>
      </c>
      <c r="AT143" s="187" t="s">
        <v>147</v>
      </c>
      <c r="AU143" s="187" t="s">
        <v>85</v>
      </c>
      <c r="AY143" s="20" t="s">
        <v>144</v>
      </c>
      <c r="BE143" s="188">
        <f t="shared" si="34"/>
        <v>0</v>
      </c>
      <c r="BF143" s="188">
        <f t="shared" si="35"/>
        <v>0</v>
      </c>
      <c r="BG143" s="188">
        <f t="shared" si="36"/>
        <v>0</v>
      </c>
      <c r="BH143" s="188">
        <f t="shared" si="37"/>
        <v>0</v>
      </c>
      <c r="BI143" s="188">
        <f t="shared" si="38"/>
        <v>0</v>
      </c>
      <c r="BJ143" s="20" t="s">
        <v>85</v>
      </c>
      <c r="BK143" s="188">
        <f t="shared" si="39"/>
        <v>0</v>
      </c>
      <c r="BL143" s="20" t="s">
        <v>152</v>
      </c>
      <c r="BM143" s="187" t="s">
        <v>1485</v>
      </c>
    </row>
    <row r="144" spans="1:65" s="2" customFormat="1" ht="16.5" customHeight="1">
      <c r="A144" s="37"/>
      <c r="B144" s="38"/>
      <c r="C144" s="176" t="s">
        <v>1088</v>
      </c>
      <c r="D144" s="176" t="s">
        <v>147</v>
      </c>
      <c r="E144" s="177" t="s">
        <v>1688</v>
      </c>
      <c r="F144" s="178" t="s">
        <v>1689</v>
      </c>
      <c r="G144" s="179" t="s">
        <v>252</v>
      </c>
      <c r="H144" s="180">
        <v>30</v>
      </c>
      <c r="I144" s="181"/>
      <c r="J144" s="182">
        <f t="shared" si="30"/>
        <v>0</v>
      </c>
      <c r="K144" s="178" t="s">
        <v>19</v>
      </c>
      <c r="L144" s="42"/>
      <c r="M144" s="183" t="s">
        <v>19</v>
      </c>
      <c r="N144" s="184" t="s">
        <v>48</v>
      </c>
      <c r="O144" s="67"/>
      <c r="P144" s="185">
        <f t="shared" si="31"/>
        <v>0</v>
      </c>
      <c r="Q144" s="185">
        <v>0</v>
      </c>
      <c r="R144" s="185">
        <f t="shared" si="32"/>
        <v>0</v>
      </c>
      <c r="S144" s="185">
        <v>0</v>
      </c>
      <c r="T144" s="186">
        <f t="shared" si="33"/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7" t="s">
        <v>152</v>
      </c>
      <c r="AT144" s="187" t="s">
        <v>147</v>
      </c>
      <c r="AU144" s="187" t="s">
        <v>85</v>
      </c>
      <c r="AY144" s="20" t="s">
        <v>144</v>
      </c>
      <c r="BE144" s="188">
        <f t="shared" si="34"/>
        <v>0</v>
      </c>
      <c r="BF144" s="188">
        <f t="shared" si="35"/>
        <v>0</v>
      </c>
      <c r="BG144" s="188">
        <f t="shared" si="36"/>
        <v>0</v>
      </c>
      <c r="BH144" s="188">
        <f t="shared" si="37"/>
        <v>0</v>
      </c>
      <c r="BI144" s="188">
        <f t="shared" si="38"/>
        <v>0</v>
      </c>
      <c r="BJ144" s="20" t="s">
        <v>85</v>
      </c>
      <c r="BK144" s="188">
        <f t="shared" si="39"/>
        <v>0</v>
      </c>
      <c r="BL144" s="20" t="s">
        <v>152</v>
      </c>
      <c r="BM144" s="187" t="s">
        <v>1488</v>
      </c>
    </row>
    <row r="145" spans="1:65" s="2" customFormat="1" ht="16.5" customHeight="1">
      <c r="A145" s="37"/>
      <c r="B145" s="38"/>
      <c r="C145" s="176" t="s">
        <v>1093</v>
      </c>
      <c r="D145" s="176" t="s">
        <v>147</v>
      </c>
      <c r="E145" s="177" t="s">
        <v>1690</v>
      </c>
      <c r="F145" s="178" t="s">
        <v>1691</v>
      </c>
      <c r="G145" s="179" t="s">
        <v>1370</v>
      </c>
      <c r="H145" s="180">
        <v>50</v>
      </c>
      <c r="I145" s="181"/>
      <c r="J145" s="182">
        <f t="shared" si="30"/>
        <v>0</v>
      </c>
      <c r="K145" s="178" t="s">
        <v>19</v>
      </c>
      <c r="L145" s="42"/>
      <c r="M145" s="183" t="s">
        <v>19</v>
      </c>
      <c r="N145" s="184" t="s">
        <v>48</v>
      </c>
      <c r="O145" s="67"/>
      <c r="P145" s="185">
        <f t="shared" si="31"/>
        <v>0</v>
      </c>
      <c r="Q145" s="185">
        <v>0</v>
      </c>
      <c r="R145" s="185">
        <f t="shared" si="32"/>
        <v>0</v>
      </c>
      <c r="S145" s="185">
        <v>0</v>
      </c>
      <c r="T145" s="186">
        <f t="shared" si="33"/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7" t="s">
        <v>152</v>
      </c>
      <c r="AT145" s="187" t="s">
        <v>147</v>
      </c>
      <c r="AU145" s="187" t="s">
        <v>85</v>
      </c>
      <c r="AY145" s="20" t="s">
        <v>144</v>
      </c>
      <c r="BE145" s="188">
        <f t="shared" si="34"/>
        <v>0</v>
      </c>
      <c r="BF145" s="188">
        <f t="shared" si="35"/>
        <v>0</v>
      </c>
      <c r="BG145" s="188">
        <f t="shared" si="36"/>
        <v>0</v>
      </c>
      <c r="BH145" s="188">
        <f t="shared" si="37"/>
        <v>0</v>
      </c>
      <c r="BI145" s="188">
        <f t="shared" si="38"/>
        <v>0</v>
      </c>
      <c r="BJ145" s="20" t="s">
        <v>85</v>
      </c>
      <c r="BK145" s="188">
        <f t="shared" si="39"/>
        <v>0</v>
      </c>
      <c r="BL145" s="20" t="s">
        <v>152</v>
      </c>
      <c r="BM145" s="187" t="s">
        <v>1491</v>
      </c>
    </row>
    <row r="146" spans="1:65" s="2" customFormat="1" ht="16.5" customHeight="1">
      <c r="A146" s="37"/>
      <c r="B146" s="38"/>
      <c r="C146" s="176" t="s">
        <v>1098</v>
      </c>
      <c r="D146" s="176" t="s">
        <v>147</v>
      </c>
      <c r="E146" s="177" t="s">
        <v>1692</v>
      </c>
      <c r="F146" s="178" t="s">
        <v>1693</v>
      </c>
      <c r="G146" s="179" t="s">
        <v>1370</v>
      </c>
      <c r="H146" s="180">
        <v>260</v>
      </c>
      <c r="I146" s="181"/>
      <c r="J146" s="182">
        <f t="shared" si="30"/>
        <v>0</v>
      </c>
      <c r="K146" s="178" t="s">
        <v>19</v>
      </c>
      <c r="L146" s="42"/>
      <c r="M146" s="183" t="s">
        <v>19</v>
      </c>
      <c r="N146" s="184" t="s">
        <v>48</v>
      </c>
      <c r="O146" s="67"/>
      <c r="P146" s="185">
        <f t="shared" si="31"/>
        <v>0</v>
      </c>
      <c r="Q146" s="185">
        <v>0</v>
      </c>
      <c r="R146" s="185">
        <f t="shared" si="32"/>
        <v>0</v>
      </c>
      <c r="S146" s="185">
        <v>0</v>
      </c>
      <c r="T146" s="186">
        <f t="shared" si="33"/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7" t="s">
        <v>152</v>
      </c>
      <c r="AT146" s="187" t="s">
        <v>147</v>
      </c>
      <c r="AU146" s="187" t="s">
        <v>85</v>
      </c>
      <c r="AY146" s="20" t="s">
        <v>144</v>
      </c>
      <c r="BE146" s="188">
        <f t="shared" si="34"/>
        <v>0</v>
      </c>
      <c r="BF146" s="188">
        <f t="shared" si="35"/>
        <v>0</v>
      </c>
      <c r="BG146" s="188">
        <f t="shared" si="36"/>
        <v>0</v>
      </c>
      <c r="BH146" s="188">
        <f t="shared" si="37"/>
        <v>0</v>
      </c>
      <c r="BI146" s="188">
        <f t="shared" si="38"/>
        <v>0</v>
      </c>
      <c r="BJ146" s="20" t="s">
        <v>85</v>
      </c>
      <c r="BK146" s="188">
        <f t="shared" si="39"/>
        <v>0</v>
      </c>
      <c r="BL146" s="20" t="s">
        <v>152</v>
      </c>
      <c r="BM146" s="187" t="s">
        <v>1494</v>
      </c>
    </row>
    <row r="147" spans="1:65" s="2" customFormat="1" ht="16.5" customHeight="1">
      <c r="A147" s="37"/>
      <c r="B147" s="38"/>
      <c r="C147" s="176" t="s">
        <v>1103</v>
      </c>
      <c r="D147" s="176" t="s">
        <v>147</v>
      </c>
      <c r="E147" s="177" t="s">
        <v>1694</v>
      </c>
      <c r="F147" s="178" t="s">
        <v>1695</v>
      </c>
      <c r="G147" s="179" t="s">
        <v>1370</v>
      </c>
      <c r="H147" s="180">
        <v>40</v>
      </c>
      <c r="I147" s="181"/>
      <c r="J147" s="182">
        <f t="shared" si="30"/>
        <v>0</v>
      </c>
      <c r="K147" s="178" t="s">
        <v>19</v>
      </c>
      <c r="L147" s="42"/>
      <c r="M147" s="183" t="s">
        <v>19</v>
      </c>
      <c r="N147" s="184" t="s">
        <v>48</v>
      </c>
      <c r="O147" s="67"/>
      <c r="P147" s="185">
        <f t="shared" si="31"/>
        <v>0</v>
      </c>
      <c r="Q147" s="185">
        <v>0</v>
      </c>
      <c r="R147" s="185">
        <f t="shared" si="32"/>
        <v>0</v>
      </c>
      <c r="S147" s="185">
        <v>0</v>
      </c>
      <c r="T147" s="186">
        <f t="shared" si="33"/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7" t="s">
        <v>152</v>
      </c>
      <c r="AT147" s="187" t="s">
        <v>147</v>
      </c>
      <c r="AU147" s="187" t="s">
        <v>85</v>
      </c>
      <c r="AY147" s="20" t="s">
        <v>144</v>
      </c>
      <c r="BE147" s="188">
        <f t="shared" si="34"/>
        <v>0</v>
      </c>
      <c r="BF147" s="188">
        <f t="shared" si="35"/>
        <v>0</v>
      </c>
      <c r="BG147" s="188">
        <f t="shared" si="36"/>
        <v>0</v>
      </c>
      <c r="BH147" s="188">
        <f t="shared" si="37"/>
        <v>0</v>
      </c>
      <c r="BI147" s="188">
        <f t="shared" si="38"/>
        <v>0</v>
      </c>
      <c r="BJ147" s="20" t="s">
        <v>85</v>
      </c>
      <c r="BK147" s="188">
        <f t="shared" si="39"/>
        <v>0</v>
      </c>
      <c r="BL147" s="20" t="s">
        <v>152</v>
      </c>
      <c r="BM147" s="187" t="s">
        <v>1497</v>
      </c>
    </row>
    <row r="148" spans="1:65" s="2" customFormat="1" ht="16.5" customHeight="1">
      <c r="A148" s="37"/>
      <c r="B148" s="38"/>
      <c r="C148" s="176" t="s">
        <v>555</v>
      </c>
      <c r="D148" s="176" t="s">
        <v>147</v>
      </c>
      <c r="E148" s="177" t="s">
        <v>1696</v>
      </c>
      <c r="F148" s="178" t="s">
        <v>1697</v>
      </c>
      <c r="G148" s="179" t="s">
        <v>1370</v>
      </c>
      <c r="H148" s="180">
        <v>26</v>
      </c>
      <c r="I148" s="181"/>
      <c r="J148" s="182">
        <f t="shared" si="30"/>
        <v>0</v>
      </c>
      <c r="K148" s="178" t="s">
        <v>19</v>
      </c>
      <c r="L148" s="42"/>
      <c r="M148" s="183" t="s">
        <v>19</v>
      </c>
      <c r="N148" s="184" t="s">
        <v>48</v>
      </c>
      <c r="O148" s="67"/>
      <c r="P148" s="185">
        <f t="shared" si="31"/>
        <v>0</v>
      </c>
      <c r="Q148" s="185">
        <v>0</v>
      </c>
      <c r="R148" s="185">
        <f t="shared" si="32"/>
        <v>0</v>
      </c>
      <c r="S148" s="185">
        <v>0</v>
      </c>
      <c r="T148" s="186">
        <f t="shared" si="33"/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7" t="s">
        <v>152</v>
      </c>
      <c r="AT148" s="187" t="s">
        <v>147</v>
      </c>
      <c r="AU148" s="187" t="s">
        <v>85</v>
      </c>
      <c r="AY148" s="20" t="s">
        <v>144</v>
      </c>
      <c r="BE148" s="188">
        <f t="shared" si="34"/>
        <v>0</v>
      </c>
      <c r="BF148" s="188">
        <f t="shared" si="35"/>
        <v>0</v>
      </c>
      <c r="BG148" s="188">
        <f t="shared" si="36"/>
        <v>0</v>
      </c>
      <c r="BH148" s="188">
        <f t="shared" si="37"/>
        <v>0</v>
      </c>
      <c r="BI148" s="188">
        <f t="shared" si="38"/>
        <v>0</v>
      </c>
      <c r="BJ148" s="20" t="s">
        <v>85</v>
      </c>
      <c r="BK148" s="188">
        <f t="shared" si="39"/>
        <v>0</v>
      </c>
      <c r="BL148" s="20" t="s">
        <v>152</v>
      </c>
      <c r="BM148" s="187" t="s">
        <v>1500</v>
      </c>
    </row>
    <row r="149" spans="1:65" s="2" customFormat="1" ht="16.5" customHeight="1">
      <c r="A149" s="37"/>
      <c r="B149" s="38"/>
      <c r="C149" s="176" t="s">
        <v>1126</v>
      </c>
      <c r="D149" s="176" t="s">
        <v>147</v>
      </c>
      <c r="E149" s="177" t="s">
        <v>1698</v>
      </c>
      <c r="F149" s="178" t="s">
        <v>1699</v>
      </c>
      <c r="G149" s="179" t="s">
        <v>1370</v>
      </c>
      <c r="H149" s="180">
        <v>11</v>
      </c>
      <c r="I149" s="181"/>
      <c r="J149" s="182">
        <f t="shared" si="30"/>
        <v>0</v>
      </c>
      <c r="K149" s="178" t="s">
        <v>19</v>
      </c>
      <c r="L149" s="42"/>
      <c r="M149" s="183" t="s">
        <v>19</v>
      </c>
      <c r="N149" s="184" t="s">
        <v>48</v>
      </c>
      <c r="O149" s="67"/>
      <c r="P149" s="185">
        <f t="shared" si="31"/>
        <v>0</v>
      </c>
      <c r="Q149" s="185">
        <v>0</v>
      </c>
      <c r="R149" s="185">
        <f t="shared" si="32"/>
        <v>0</v>
      </c>
      <c r="S149" s="185">
        <v>0</v>
      </c>
      <c r="T149" s="186">
        <f t="shared" si="33"/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7" t="s">
        <v>152</v>
      </c>
      <c r="AT149" s="187" t="s">
        <v>147</v>
      </c>
      <c r="AU149" s="187" t="s">
        <v>85</v>
      </c>
      <c r="AY149" s="20" t="s">
        <v>144</v>
      </c>
      <c r="BE149" s="188">
        <f t="shared" si="34"/>
        <v>0</v>
      </c>
      <c r="BF149" s="188">
        <f t="shared" si="35"/>
        <v>0</v>
      </c>
      <c r="BG149" s="188">
        <f t="shared" si="36"/>
        <v>0</v>
      </c>
      <c r="BH149" s="188">
        <f t="shared" si="37"/>
        <v>0</v>
      </c>
      <c r="BI149" s="188">
        <f t="shared" si="38"/>
        <v>0</v>
      </c>
      <c r="BJ149" s="20" t="s">
        <v>85</v>
      </c>
      <c r="BK149" s="188">
        <f t="shared" si="39"/>
        <v>0</v>
      </c>
      <c r="BL149" s="20" t="s">
        <v>152</v>
      </c>
      <c r="BM149" s="187" t="s">
        <v>1503</v>
      </c>
    </row>
    <row r="150" spans="1:65" s="2" customFormat="1" ht="16.5" customHeight="1">
      <c r="A150" s="37"/>
      <c r="B150" s="38"/>
      <c r="C150" s="176" t="s">
        <v>1145</v>
      </c>
      <c r="D150" s="176" t="s">
        <v>147</v>
      </c>
      <c r="E150" s="177" t="s">
        <v>1700</v>
      </c>
      <c r="F150" s="178" t="s">
        <v>1701</v>
      </c>
      <c r="G150" s="179" t="s">
        <v>1370</v>
      </c>
      <c r="H150" s="180">
        <v>14</v>
      </c>
      <c r="I150" s="181"/>
      <c r="J150" s="182">
        <f t="shared" si="30"/>
        <v>0</v>
      </c>
      <c r="K150" s="178" t="s">
        <v>19</v>
      </c>
      <c r="L150" s="42"/>
      <c r="M150" s="183" t="s">
        <v>19</v>
      </c>
      <c r="N150" s="184" t="s">
        <v>48</v>
      </c>
      <c r="O150" s="67"/>
      <c r="P150" s="185">
        <f t="shared" si="31"/>
        <v>0</v>
      </c>
      <c r="Q150" s="185">
        <v>0</v>
      </c>
      <c r="R150" s="185">
        <f t="shared" si="32"/>
        <v>0</v>
      </c>
      <c r="S150" s="185">
        <v>0</v>
      </c>
      <c r="T150" s="186">
        <f t="shared" si="33"/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7" t="s">
        <v>152</v>
      </c>
      <c r="AT150" s="187" t="s">
        <v>147</v>
      </c>
      <c r="AU150" s="187" t="s">
        <v>85</v>
      </c>
      <c r="AY150" s="20" t="s">
        <v>144</v>
      </c>
      <c r="BE150" s="188">
        <f t="shared" si="34"/>
        <v>0</v>
      </c>
      <c r="BF150" s="188">
        <f t="shared" si="35"/>
        <v>0</v>
      </c>
      <c r="BG150" s="188">
        <f t="shared" si="36"/>
        <v>0</v>
      </c>
      <c r="BH150" s="188">
        <f t="shared" si="37"/>
        <v>0</v>
      </c>
      <c r="BI150" s="188">
        <f t="shared" si="38"/>
        <v>0</v>
      </c>
      <c r="BJ150" s="20" t="s">
        <v>85</v>
      </c>
      <c r="BK150" s="188">
        <f t="shared" si="39"/>
        <v>0</v>
      </c>
      <c r="BL150" s="20" t="s">
        <v>152</v>
      </c>
      <c r="BM150" s="187" t="s">
        <v>1506</v>
      </c>
    </row>
    <row r="151" spans="1:65" s="2" customFormat="1" ht="16.5" customHeight="1">
      <c r="A151" s="37"/>
      <c r="B151" s="38"/>
      <c r="C151" s="176" t="s">
        <v>1150</v>
      </c>
      <c r="D151" s="176" t="s">
        <v>147</v>
      </c>
      <c r="E151" s="177" t="s">
        <v>1702</v>
      </c>
      <c r="F151" s="178" t="s">
        <v>1703</v>
      </c>
      <c r="G151" s="179" t="s">
        <v>1370</v>
      </c>
      <c r="H151" s="180">
        <v>28</v>
      </c>
      <c r="I151" s="181"/>
      <c r="J151" s="182">
        <f t="shared" si="30"/>
        <v>0</v>
      </c>
      <c r="K151" s="178" t="s">
        <v>19</v>
      </c>
      <c r="L151" s="42"/>
      <c r="M151" s="183" t="s">
        <v>19</v>
      </c>
      <c r="N151" s="184" t="s">
        <v>48</v>
      </c>
      <c r="O151" s="67"/>
      <c r="P151" s="185">
        <f t="shared" si="31"/>
        <v>0</v>
      </c>
      <c r="Q151" s="185">
        <v>0</v>
      </c>
      <c r="R151" s="185">
        <f t="shared" si="32"/>
        <v>0</v>
      </c>
      <c r="S151" s="185">
        <v>0</v>
      </c>
      <c r="T151" s="186">
        <f t="shared" si="33"/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7" t="s">
        <v>152</v>
      </c>
      <c r="AT151" s="187" t="s">
        <v>147</v>
      </c>
      <c r="AU151" s="187" t="s">
        <v>85</v>
      </c>
      <c r="AY151" s="20" t="s">
        <v>144</v>
      </c>
      <c r="BE151" s="188">
        <f t="shared" si="34"/>
        <v>0</v>
      </c>
      <c r="BF151" s="188">
        <f t="shared" si="35"/>
        <v>0</v>
      </c>
      <c r="BG151" s="188">
        <f t="shared" si="36"/>
        <v>0</v>
      </c>
      <c r="BH151" s="188">
        <f t="shared" si="37"/>
        <v>0</v>
      </c>
      <c r="BI151" s="188">
        <f t="shared" si="38"/>
        <v>0</v>
      </c>
      <c r="BJ151" s="20" t="s">
        <v>85</v>
      </c>
      <c r="BK151" s="188">
        <f t="shared" si="39"/>
        <v>0</v>
      </c>
      <c r="BL151" s="20" t="s">
        <v>152</v>
      </c>
      <c r="BM151" s="187" t="s">
        <v>1509</v>
      </c>
    </row>
    <row r="152" spans="1:65" s="2" customFormat="1" ht="16.5" customHeight="1">
      <c r="A152" s="37"/>
      <c r="B152" s="38"/>
      <c r="C152" s="176" t="s">
        <v>1155</v>
      </c>
      <c r="D152" s="176" t="s">
        <v>147</v>
      </c>
      <c r="E152" s="177" t="s">
        <v>1704</v>
      </c>
      <c r="F152" s="178" t="s">
        <v>1705</v>
      </c>
      <c r="G152" s="179" t="s">
        <v>1370</v>
      </c>
      <c r="H152" s="180">
        <v>164</v>
      </c>
      <c r="I152" s="181"/>
      <c r="J152" s="182">
        <f t="shared" si="30"/>
        <v>0</v>
      </c>
      <c r="K152" s="178" t="s">
        <v>19</v>
      </c>
      <c r="L152" s="42"/>
      <c r="M152" s="183" t="s">
        <v>19</v>
      </c>
      <c r="N152" s="184" t="s">
        <v>48</v>
      </c>
      <c r="O152" s="67"/>
      <c r="P152" s="185">
        <f t="shared" si="31"/>
        <v>0</v>
      </c>
      <c r="Q152" s="185">
        <v>0</v>
      </c>
      <c r="R152" s="185">
        <f t="shared" si="32"/>
        <v>0</v>
      </c>
      <c r="S152" s="185">
        <v>0</v>
      </c>
      <c r="T152" s="186">
        <f t="shared" si="33"/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7" t="s">
        <v>152</v>
      </c>
      <c r="AT152" s="187" t="s">
        <v>147</v>
      </c>
      <c r="AU152" s="187" t="s">
        <v>85</v>
      </c>
      <c r="AY152" s="20" t="s">
        <v>144</v>
      </c>
      <c r="BE152" s="188">
        <f t="shared" si="34"/>
        <v>0</v>
      </c>
      <c r="BF152" s="188">
        <f t="shared" si="35"/>
        <v>0</v>
      </c>
      <c r="BG152" s="188">
        <f t="shared" si="36"/>
        <v>0</v>
      </c>
      <c r="BH152" s="188">
        <f t="shared" si="37"/>
        <v>0</v>
      </c>
      <c r="BI152" s="188">
        <f t="shared" si="38"/>
        <v>0</v>
      </c>
      <c r="BJ152" s="20" t="s">
        <v>85</v>
      </c>
      <c r="BK152" s="188">
        <f t="shared" si="39"/>
        <v>0</v>
      </c>
      <c r="BL152" s="20" t="s">
        <v>152</v>
      </c>
      <c r="BM152" s="187" t="s">
        <v>1513</v>
      </c>
    </row>
    <row r="153" spans="1:65" s="2" customFormat="1" ht="16.5" customHeight="1">
      <c r="A153" s="37"/>
      <c r="B153" s="38"/>
      <c r="C153" s="176" t="s">
        <v>1160</v>
      </c>
      <c r="D153" s="176" t="s">
        <v>147</v>
      </c>
      <c r="E153" s="177" t="s">
        <v>1706</v>
      </c>
      <c r="F153" s="178" t="s">
        <v>1707</v>
      </c>
      <c r="G153" s="179" t="s">
        <v>1370</v>
      </c>
      <c r="H153" s="180">
        <v>14</v>
      </c>
      <c r="I153" s="181"/>
      <c r="J153" s="182">
        <f t="shared" si="30"/>
        <v>0</v>
      </c>
      <c r="K153" s="178" t="s">
        <v>19</v>
      </c>
      <c r="L153" s="42"/>
      <c r="M153" s="183" t="s">
        <v>19</v>
      </c>
      <c r="N153" s="184" t="s">
        <v>48</v>
      </c>
      <c r="O153" s="67"/>
      <c r="P153" s="185">
        <f t="shared" si="31"/>
        <v>0</v>
      </c>
      <c r="Q153" s="185">
        <v>0</v>
      </c>
      <c r="R153" s="185">
        <f t="shared" si="32"/>
        <v>0</v>
      </c>
      <c r="S153" s="185">
        <v>0</v>
      </c>
      <c r="T153" s="186">
        <f t="shared" si="33"/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7" t="s">
        <v>152</v>
      </c>
      <c r="AT153" s="187" t="s">
        <v>147</v>
      </c>
      <c r="AU153" s="187" t="s">
        <v>85</v>
      </c>
      <c r="AY153" s="20" t="s">
        <v>144</v>
      </c>
      <c r="BE153" s="188">
        <f t="shared" si="34"/>
        <v>0</v>
      </c>
      <c r="BF153" s="188">
        <f t="shared" si="35"/>
        <v>0</v>
      </c>
      <c r="BG153" s="188">
        <f t="shared" si="36"/>
        <v>0</v>
      </c>
      <c r="BH153" s="188">
        <f t="shared" si="37"/>
        <v>0</v>
      </c>
      <c r="BI153" s="188">
        <f t="shared" si="38"/>
        <v>0</v>
      </c>
      <c r="BJ153" s="20" t="s">
        <v>85</v>
      </c>
      <c r="BK153" s="188">
        <f t="shared" si="39"/>
        <v>0</v>
      </c>
      <c r="BL153" s="20" t="s">
        <v>152</v>
      </c>
      <c r="BM153" s="187" t="s">
        <v>1516</v>
      </c>
    </row>
    <row r="154" spans="1:65" s="2" customFormat="1" ht="21.75" customHeight="1">
      <c r="A154" s="37"/>
      <c r="B154" s="38"/>
      <c r="C154" s="176" t="s">
        <v>1165</v>
      </c>
      <c r="D154" s="176" t="s">
        <v>147</v>
      </c>
      <c r="E154" s="177" t="s">
        <v>1708</v>
      </c>
      <c r="F154" s="178" t="s">
        <v>1709</v>
      </c>
      <c r="G154" s="179" t="s">
        <v>1370</v>
      </c>
      <c r="H154" s="180">
        <v>28</v>
      </c>
      <c r="I154" s="181"/>
      <c r="J154" s="182">
        <f t="shared" si="30"/>
        <v>0</v>
      </c>
      <c r="K154" s="178" t="s">
        <v>19</v>
      </c>
      <c r="L154" s="42"/>
      <c r="M154" s="183" t="s">
        <v>19</v>
      </c>
      <c r="N154" s="184" t="s">
        <v>48</v>
      </c>
      <c r="O154" s="67"/>
      <c r="P154" s="185">
        <f t="shared" si="31"/>
        <v>0</v>
      </c>
      <c r="Q154" s="185">
        <v>0</v>
      </c>
      <c r="R154" s="185">
        <f t="shared" si="32"/>
        <v>0</v>
      </c>
      <c r="S154" s="185">
        <v>0</v>
      </c>
      <c r="T154" s="186">
        <f t="shared" si="33"/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7" t="s">
        <v>152</v>
      </c>
      <c r="AT154" s="187" t="s">
        <v>147</v>
      </c>
      <c r="AU154" s="187" t="s">
        <v>85</v>
      </c>
      <c r="AY154" s="20" t="s">
        <v>144</v>
      </c>
      <c r="BE154" s="188">
        <f t="shared" si="34"/>
        <v>0</v>
      </c>
      <c r="BF154" s="188">
        <f t="shared" si="35"/>
        <v>0</v>
      </c>
      <c r="BG154" s="188">
        <f t="shared" si="36"/>
        <v>0</v>
      </c>
      <c r="BH154" s="188">
        <f t="shared" si="37"/>
        <v>0</v>
      </c>
      <c r="BI154" s="188">
        <f t="shared" si="38"/>
        <v>0</v>
      </c>
      <c r="BJ154" s="20" t="s">
        <v>85</v>
      </c>
      <c r="BK154" s="188">
        <f t="shared" si="39"/>
        <v>0</v>
      </c>
      <c r="BL154" s="20" t="s">
        <v>152</v>
      </c>
      <c r="BM154" s="187" t="s">
        <v>1520</v>
      </c>
    </row>
    <row r="155" spans="1:65" s="2" customFormat="1" ht="16.5" customHeight="1">
      <c r="A155" s="37"/>
      <c r="B155" s="38"/>
      <c r="C155" s="176" t="s">
        <v>1184</v>
      </c>
      <c r="D155" s="176" t="s">
        <v>147</v>
      </c>
      <c r="E155" s="177" t="s">
        <v>1710</v>
      </c>
      <c r="F155" s="178" t="s">
        <v>1711</v>
      </c>
      <c r="G155" s="179" t="s">
        <v>1370</v>
      </c>
      <c r="H155" s="180">
        <v>14</v>
      </c>
      <c r="I155" s="181"/>
      <c r="J155" s="182">
        <f t="shared" si="30"/>
        <v>0</v>
      </c>
      <c r="K155" s="178" t="s">
        <v>19</v>
      </c>
      <c r="L155" s="42"/>
      <c r="M155" s="183" t="s">
        <v>19</v>
      </c>
      <c r="N155" s="184" t="s">
        <v>48</v>
      </c>
      <c r="O155" s="67"/>
      <c r="P155" s="185">
        <f t="shared" si="31"/>
        <v>0</v>
      </c>
      <c r="Q155" s="185">
        <v>0</v>
      </c>
      <c r="R155" s="185">
        <f t="shared" si="32"/>
        <v>0</v>
      </c>
      <c r="S155" s="185">
        <v>0</v>
      </c>
      <c r="T155" s="186">
        <f t="shared" si="33"/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7" t="s">
        <v>152</v>
      </c>
      <c r="AT155" s="187" t="s">
        <v>147</v>
      </c>
      <c r="AU155" s="187" t="s">
        <v>85</v>
      </c>
      <c r="AY155" s="20" t="s">
        <v>144</v>
      </c>
      <c r="BE155" s="188">
        <f t="shared" si="34"/>
        <v>0</v>
      </c>
      <c r="BF155" s="188">
        <f t="shared" si="35"/>
        <v>0</v>
      </c>
      <c r="BG155" s="188">
        <f t="shared" si="36"/>
        <v>0</v>
      </c>
      <c r="BH155" s="188">
        <f t="shared" si="37"/>
        <v>0</v>
      </c>
      <c r="BI155" s="188">
        <f t="shared" si="38"/>
        <v>0</v>
      </c>
      <c r="BJ155" s="20" t="s">
        <v>85</v>
      </c>
      <c r="BK155" s="188">
        <f t="shared" si="39"/>
        <v>0</v>
      </c>
      <c r="BL155" s="20" t="s">
        <v>152</v>
      </c>
      <c r="BM155" s="187" t="s">
        <v>1712</v>
      </c>
    </row>
    <row r="156" spans="1:65" s="2" customFormat="1" ht="16.5" customHeight="1">
      <c r="A156" s="37"/>
      <c r="B156" s="38"/>
      <c r="C156" s="176" t="s">
        <v>1189</v>
      </c>
      <c r="D156" s="176" t="s">
        <v>147</v>
      </c>
      <c r="E156" s="177" t="s">
        <v>1713</v>
      </c>
      <c r="F156" s="178" t="s">
        <v>1714</v>
      </c>
      <c r="G156" s="179" t="s">
        <v>1370</v>
      </c>
      <c r="H156" s="180">
        <v>14</v>
      </c>
      <c r="I156" s="181"/>
      <c r="J156" s="182">
        <f t="shared" si="30"/>
        <v>0</v>
      </c>
      <c r="K156" s="178" t="s">
        <v>19</v>
      </c>
      <c r="L156" s="42"/>
      <c r="M156" s="183" t="s">
        <v>19</v>
      </c>
      <c r="N156" s="184" t="s">
        <v>48</v>
      </c>
      <c r="O156" s="67"/>
      <c r="P156" s="185">
        <f t="shared" si="31"/>
        <v>0</v>
      </c>
      <c r="Q156" s="185">
        <v>0</v>
      </c>
      <c r="R156" s="185">
        <f t="shared" si="32"/>
        <v>0</v>
      </c>
      <c r="S156" s="185">
        <v>0</v>
      </c>
      <c r="T156" s="186">
        <f t="shared" si="33"/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7" t="s">
        <v>152</v>
      </c>
      <c r="AT156" s="187" t="s">
        <v>147</v>
      </c>
      <c r="AU156" s="187" t="s">
        <v>85</v>
      </c>
      <c r="AY156" s="20" t="s">
        <v>144</v>
      </c>
      <c r="BE156" s="188">
        <f t="shared" si="34"/>
        <v>0</v>
      </c>
      <c r="BF156" s="188">
        <f t="shared" si="35"/>
        <v>0</v>
      </c>
      <c r="BG156" s="188">
        <f t="shared" si="36"/>
        <v>0</v>
      </c>
      <c r="BH156" s="188">
        <f t="shared" si="37"/>
        <v>0</v>
      </c>
      <c r="BI156" s="188">
        <f t="shared" si="38"/>
        <v>0</v>
      </c>
      <c r="BJ156" s="20" t="s">
        <v>85</v>
      </c>
      <c r="BK156" s="188">
        <f t="shared" si="39"/>
        <v>0</v>
      </c>
      <c r="BL156" s="20" t="s">
        <v>152</v>
      </c>
      <c r="BM156" s="187" t="s">
        <v>1715</v>
      </c>
    </row>
    <row r="157" spans="1:65" s="2" customFormat="1" ht="16.5" customHeight="1">
      <c r="A157" s="37"/>
      <c r="B157" s="38"/>
      <c r="C157" s="176" t="s">
        <v>1208</v>
      </c>
      <c r="D157" s="176" t="s">
        <v>147</v>
      </c>
      <c r="E157" s="177" t="s">
        <v>1716</v>
      </c>
      <c r="F157" s="178" t="s">
        <v>1717</v>
      </c>
      <c r="G157" s="179" t="s">
        <v>1370</v>
      </c>
      <c r="H157" s="180">
        <v>4</v>
      </c>
      <c r="I157" s="181"/>
      <c r="J157" s="182">
        <f t="shared" si="30"/>
        <v>0</v>
      </c>
      <c r="K157" s="178" t="s">
        <v>19</v>
      </c>
      <c r="L157" s="42"/>
      <c r="M157" s="183" t="s">
        <v>19</v>
      </c>
      <c r="N157" s="184" t="s">
        <v>48</v>
      </c>
      <c r="O157" s="67"/>
      <c r="P157" s="185">
        <f t="shared" si="31"/>
        <v>0</v>
      </c>
      <c r="Q157" s="185">
        <v>0</v>
      </c>
      <c r="R157" s="185">
        <f t="shared" si="32"/>
        <v>0</v>
      </c>
      <c r="S157" s="185">
        <v>0</v>
      </c>
      <c r="T157" s="186">
        <f t="shared" si="33"/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7" t="s">
        <v>152</v>
      </c>
      <c r="AT157" s="187" t="s">
        <v>147</v>
      </c>
      <c r="AU157" s="187" t="s">
        <v>85</v>
      </c>
      <c r="AY157" s="20" t="s">
        <v>144</v>
      </c>
      <c r="BE157" s="188">
        <f t="shared" si="34"/>
        <v>0</v>
      </c>
      <c r="BF157" s="188">
        <f t="shared" si="35"/>
        <v>0</v>
      </c>
      <c r="BG157" s="188">
        <f t="shared" si="36"/>
        <v>0</v>
      </c>
      <c r="BH157" s="188">
        <f t="shared" si="37"/>
        <v>0</v>
      </c>
      <c r="BI157" s="188">
        <f t="shared" si="38"/>
        <v>0</v>
      </c>
      <c r="BJ157" s="20" t="s">
        <v>85</v>
      </c>
      <c r="BK157" s="188">
        <f t="shared" si="39"/>
        <v>0</v>
      </c>
      <c r="BL157" s="20" t="s">
        <v>152</v>
      </c>
      <c r="BM157" s="187" t="s">
        <v>1718</v>
      </c>
    </row>
    <row r="158" spans="1:65" s="2" customFormat="1" ht="24.2" customHeight="1">
      <c r="A158" s="37"/>
      <c r="B158" s="38"/>
      <c r="C158" s="176" t="s">
        <v>1227</v>
      </c>
      <c r="D158" s="176" t="s">
        <v>147</v>
      </c>
      <c r="E158" s="177" t="s">
        <v>1719</v>
      </c>
      <c r="F158" s="178" t="s">
        <v>1720</v>
      </c>
      <c r="G158" s="179" t="s">
        <v>1370</v>
      </c>
      <c r="H158" s="180">
        <v>7</v>
      </c>
      <c r="I158" s="181"/>
      <c r="J158" s="182">
        <f t="shared" si="30"/>
        <v>0</v>
      </c>
      <c r="K158" s="178" t="s">
        <v>19</v>
      </c>
      <c r="L158" s="42"/>
      <c r="M158" s="183" t="s">
        <v>19</v>
      </c>
      <c r="N158" s="184" t="s">
        <v>48</v>
      </c>
      <c r="O158" s="67"/>
      <c r="P158" s="185">
        <f t="shared" si="31"/>
        <v>0</v>
      </c>
      <c r="Q158" s="185">
        <v>0</v>
      </c>
      <c r="R158" s="185">
        <f t="shared" si="32"/>
        <v>0</v>
      </c>
      <c r="S158" s="185">
        <v>0</v>
      </c>
      <c r="T158" s="186">
        <f t="shared" si="33"/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7" t="s">
        <v>152</v>
      </c>
      <c r="AT158" s="187" t="s">
        <v>147</v>
      </c>
      <c r="AU158" s="187" t="s">
        <v>85</v>
      </c>
      <c r="AY158" s="20" t="s">
        <v>144</v>
      </c>
      <c r="BE158" s="188">
        <f t="shared" si="34"/>
        <v>0</v>
      </c>
      <c r="BF158" s="188">
        <f t="shared" si="35"/>
        <v>0</v>
      </c>
      <c r="BG158" s="188">
        <f t="shared" si="36"/>
        <v>0</v>
      </c>
      <c r="BH158" s="188">
        <f t="shared" si="37"/>
        <v>0</v>
      </c>
      <c r="BI158" s="188">
        <f t="shared" si="38"/>
        <v>0</v>
      </c>
      <c r="BJ158" s="20" t="s">
        <v>85</v>
      </c>
      <c r="BK158" s="188">
        <f t="shared" si="39"/>
        <v>0</v>
      </c>
      <c r="BL158" s="20" t="s">
        <v>152</v>
      </c>
      <c r="BM158" s="187" t="s">
        <v>1721</v>
      </c>
    </row>
    <row r="159" spans="1:65" s="2" customFormat="1" ht="21.75" customHeight="1">
      <c r="A159" s="37"/>
      <c r="B159" s="38"/>
      <c r="C159" s="176" t="s">
        <v>1232</v>
      </c>
      <c r="D159" s="176" t="s">
        <v>147</v>
      </c>
      <c r="E159" s="177" t="s">
        <v>1722</v>
      </c>
      <c r="F159" s="178" t="s">
        <v>1723</v>
      </c>
      <c r="G159" s="179" t="s">
        <v>1370</v>
      </c>
      <c r="H159" s="180">
        <v>35</v>
      </c>
      <c r="I159" s="181"/>
      <c r="J159" s="182">
        <f t="shared" si="30"/>
        <v>0</v>
      </c>
      <c r="K159" s="178" t="s">
        <v>19</v>
      </c>
      <c r="L159" s="42"/>
      <c r="M159" s="183" t="s">
        <v>19</v>
      </c>
      <c r="N159" s="184" t="s">
        <v>48</v>
      </c>
      <c r="O159" s="67"/>
      <c r="P159" s="185">
        <f t="shared" si="31"/>
        <v>0</v>
      </c>
      <c r="Q159" s="185">
        <v>0</v>
      </c>
      <c r="R159" s="185">
        <f t="shared" si="32"/>
        <v>0</v>
      </c>
      <c r="S159" s="185">
        <v>0</v>
      </c>
      <c r="T159" s="186">
        <f t="shared" si="33"/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7" t="s">
        <v>152</v>
      </c>
      <c r="AT159" s="187" t="s">
        <v>147</v>
      </c>
      <c r="AU159" s="187" t="s">
        <v>85</v>
      </c>
      <c r="AY159" s="20" t="s">
        <v>144</v>
      </c>
      <c r="BE159" s="188">
        <f t="shared" si="34"/>
        <v>0</v>
      </c>
      <c r="BF159" s="188">
        <f t="shared" si="35"/>
        <v>0</v>
      </c>
      <c r="BG159" s="188">
        <f t="shared" si="36"/>
        <v>0</v>
      </c>
      <c r="BH159" s="188">
        <f t="shared" si="37"/>
        <v>0</v>
      </c>
      <c r="BI159" s="188">
        <f t="shared" si="38"/>
        <v>0</v>
      </c>
      <c r="BJ159" s="20" t="s">
        <v>85</v>
      </c>
      <c r="BK159" s="188">
        <f t="shared" si="39"/>
        <v>0</v>
      </c>
      <c r="BL159" s="20" t="s">
        <v>152</v>
      </c>
      <c r="BM159" s="187" t="s">
        <v>1724</v>
      </c>
    </row>
    <row r="160" spans="1:65" s="2" customFormat="1" ht="16.5" customHeight="1">
      <c r="A160" s="37"/>
      <c r="B160" s="38"/>
      <c r="C160" s="176" t="s">
        <v>1237</v>
      </c>
      <c r="D160" s="176" t="s">
        <v>147</v>
      </c>
      <c r="E160" s="177" t="s">
        <v>1725</v>
      </c>
      <c r="F160" s="178" t="s">
        <v>1619</v>
      </c>
      <c r="G160" s="179" t="s">
        <v>252</v>
      </c>
      <c r="H160" s="180">
        <v>200</v>
      </c>
      <c r="I160" s="181"/>
      <c r="J160" s="182">
        <f t="shared" si="30"/>
        <v>0</v>
      </c>
      <c r="K160" s="178" t="s">
        <v>19</v>
      </c>
      <c r="L160" s="42"/>
      <c r="M160" s="183" t="s">
        <v>19</v>
      </c>
      <c r="N160" s="184" t="s">
        <v>48</v>
      </c>
      <c r="O160" s="67"/>
      <c r="P160" s="185">
        <f t="shared" si="31"/>
        <v>0</v>
      </c>
      <c r="Q160" s="185">
        <v>0</v>
      </c>
      <c r="R160" s="185">
        <f t="shared" si="32"/>
        <v>0</v>
      </c>
      <c r="S160" s="185">
        <v>0</v>
      </c>
      <c r="T160" s="186">
        <f t="shared" si="33"/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7" t="s">
        <v>152</v>
      </c>
      <c r="AT160" s="187" t="s">
        <v>147</v>
      </c>
      <c r="AU160" s="187" t="s">
        <v>85</v>
      </c>
      <c r="AY160" s="20" t="s">
        <v>144</v>
      </c>
      <c r="BE160" s="188">
        <f t="shared" si="34"/>
        <v>0</v>
      </c>
      <c r="BF160" s="188">
        <f t="shared" si="35"/>
        <v>0</v>
      </c>
      <c r="BG160" s="188">
        <f t="shared" si="36"/>
        <v>0</v>
      </c>
      <c r="BH160" s="188">
        <f t="shared" si="37"/>
        <v>0</v>
      </c>
      <c r="BI160" s="188">
        <f t="shared" si="38"/>
        <v>0</v>
      </c>
      <c r="BJ160" s="20" t="s">
        <v>85</v>
      </c>
      <c r="BK160" s="188">
        <f t="shared" si="39"/>
        <v>0</v>
      </c>
      <c r="BL160" s="20" t="s">
        <v>152</v>
      </c>
      <c r="BM160" s="187" t="s">
        <v>1726</v>
      </c>
    </row>
    <row r="161" spans="1:65" s="2" customFormat="1" ht="16.5" customHeight="1">
      <c r="A161" s="37"/>
      <c r="B161" s="38"/>
      <c r="C161" s="176" t="s">
        <v>1245</v>
      </c>
      <c r="D161" s="176" t="s">
        <v>147</v>
      </c>
      <c r="E161" s="177" t="s">
        <v>1727</v>
      </c>
      <c r="F161" s="178" t="s">
        <v>1621</v>
      </c>
      <c r="G161" s="179" t="s">
        <v>252</v>
      </c>
      <c r="H161" s="180">
        <v>200</v>
      </c>
      <c r="I161" s="181"/>
      <c r="J161" s="182">
        <f t="shared" si="30"/>
        <v>0</v>
      </c>
      <c r="K161" s="178" t="s">
        <v>19</v>
      </c>
      <c r="L161" s="42"/>
      <c r="M161" s="183" t="s">
        <v>19</v>
      </c>
      <c r="N161" s="184" t="s">
        <v>48</v>
      </c>
      <c r="O161" s="67"/>
      <c r="P161" s="185">
        <f t="shared" si="31"/>
        <v>0</v>
      </c>
      <c r="Q161" s="185">
        <v>0</v>
      </c>
      <c r="R161" s="185">
        <f t="shared" si="32"/>
        <v>0</v>
      </c>
      <c r="S161" s="185">
        <v>0</v>
      </c>
      <c r="T161" s="186">
        <f t="shared" si="33"/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7" t="s">
        <v>152</v>
      </c>
      <c r="AT161" s="187" t="s">
        <v>147</v>
      </c>
      <c r="AU161" s="187" t="s">
        <v>85</v>
      </c>
      <c r="AY161" s="20" t="s">
        <v>144</v>
      </c>
      <c r="BE161" s="188">
        <f t="shared" si="34"/>
        <v>0</v>
      </c>
      <c r="BF161" s="188">
        <f t="shared" si="35"/>
        <v>0</v>
      </c>
      <c r="BG161" s="188">
        <f t="shared" si="36"/>
        <v>0</v>
      </c>
      <c r="BH161" s="188">
        <f t="shared" si="37"/>
        <v>0</v>
      </c>
      <c r="BI161" s="188">
        <f t="shared" si="38"/>
        <v>0</v>
      </c>
      <c r="BJ161" s="20" t="s">
        <v>85</v>
      </c>
      <c r="BK161" s="188">
        <f t="shared" si="39"/>
        <v>0</v>
      </c>
      <c r="BL161" s="20" t="s">
        <v>152</v>
      </c>
      <c r="BM161" s="187" t="s">
        <v>1728</v>
      </c>
    </row>
    <row r="162" spans="1:65" s="2" customFormat="1" ht="21.75" customHeight="1">
      <c r="A162" s="37"/>
      <c r="B162" s="38"/>
      <c r="C162" s="176" t="s">
        <v>1264</v>
      </c>
      <c r="D162" s="176" t="s">
        <v>147</v>
      </c>
      <c r="E162" s="177" t="s">
        <v>1729</v>
      </c>
      <c r="F162" s="178" t="s">
        <v>1730</v>
      </c>
      <c r="G162" s="179" t="s">
        <v>252</v>
      </c>
      <c r="H162" s="180">
        <v>260</v>
      </c>
      <c r="I162" s="181"/>
      <c r="J162" s="182">
        <f t="shared" si="30"/>
        <v>0</v>
      </c>
      <c r="K162" s="178" t="s">
        <v>19</v>
      </c>
      <c r="L162" s="42"/>
      <c r="M162" s="183" t="s">
        <v>19</v>
      </c>
      <c r="N162" s="184" t="s">
        <v>48</v>
      </c>
      <c r="O162" s="67"/>
      <c r="P162" s="185">
        <f t="shared" si="31"/>
        <v>0</v>
      </c>
      <c r="Q162" s="185">
        <v>0</v>
      </c>
      <c r="R162" s="185">
        <f t="shared" si="32"/>
        <v>0</v>
      </c>
      <c r="S162" s="185">
        <v>0</v>
      </c>
      <c r="T162" s="186">
        <f t="shared" si="33"/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7" t="s">
        <v>152</v>
      </c>
      <c r="AT162" s="187" t="s">
        <v>147</v>
      </c>
      <c r="AU162" s="187" t="s">
        <v>85</v>
      </c>
      <c r="AY162" s="20" t="s">
        <v>144</v>
      </c>
      <c r="BE162" s="188">
        <f t="shared" si="34"/>
        <v>0</v>
      </c>
      <c r="BF162" s="188">
        <f t="shared" si="35"/>
        <v>0</v>
      </c>
      <c r="BG162" s="188">
        <f t="shared" si="36"/>
        <v>0</v>
      </c>
      <c r="BH162" s="188">
        <f t="shared" si="37"/>
        <v>0</v>
      </c>
      <c r="BI162" s="188">
        <f t="shared" si="38"/>
        <v>0</v>
      </c>
      <c r="BJ162" s="20" t="s">
        <v>85</v>
      </c>
      <c r="BK162" s="188">
        <f t="shared" si="39"/>
        <v>0</v>
      </c>
      <c r="BL162" s="20" t="s">
        <v>152</v>
      </c>
      <c r="BM162" s="187" t="s">
        <v>1731</v>
      </c>
    </row>
    <row r="163" spans="1:65" s="2" customFormat="1" ht="16.5" customHeight="1">
      <c r="A163" s="37"/>
      <c r="B163" s="38"/>
      <c r="C163" s="176" t="s">
        <v>1269</v>
      </c>
      <c r="D163" s="176" t="s">
        <v>147</v>
      </c>
      <c r="E163" s="177" t="s">
        <v>1732</v>
      </c>
      <c r="F163" s="178" t="s">
        <v>1733</v>
      </c>
      <c r="G163" s="179" t="s">
        <v>252</v>
      </c>
      <c r="H163" s="180">
        <v>750</v>
      </c>
      <c r="I163" s="181"/>
      <c r="J163" s="182">
        <f t="shared" si="30"/>
        <v>0</v>
      </c>
      <c r="K163" s="178" t="s">
        <v>19</v>
      </c>
      <c r="L163" s="42"/>
      <c r="M163" s="183" t="s">
        <v>19</v>
      </c>
      <c r="N163" s="184" t="s">
        <v>48</v>
      </c>
      <c r="O163" s="67"/>
      <c r="P163" s="185">
        <f t="shared" si="31"/>
        <v>0</v>
      </c>
      <c r="Q163" s="185">
        <v>0</v>
      </c>
      <c r="R163" s="185">
        <f t="shared" si="32"/>
        <v>0</v>
      </c>
      <c r="S163" s="185">
        <v>0</v>
      </c>
      <c r="T163" s="186">
        <f t="shared" si="33"/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7" t="s">
        <v>152</v>
      </c>
      <c r="AT163" s="187" t="s">
        <v>147</v>
      </c>
      <c r="AU163" s="187" t="s">
        <v>85</v>
      </c>
      <c r="AY163" s="20" t="s">
        <v>144</v>
      </c>
      <c r="BE163" s="188">
        <f t="shared" si="34"/>
        <v>0</v>
      </c>
      <c r="BF163" s="188">
        <f t="shared" si="35"/>
        <v>0</v>
      </c>
      <c r="BG163" s="188">
        <f t="shared" si="36"/>
        <v>0</v>
      </c>
      <c r="BH163" s="188">
        <f t="shared" si="37"/>
        <v>0</v>
      </c>
      <c r="BI163" s="188">
        <f t="shared" si="38"/>
        <v>0</v>
      </c>
      <c r="BJ163" s="20" t="s">
        <v>85</v>
      </c>
      <c r="BK163" s="188">
        <f t="shared" si="39"/>
        <v>0</v>
      </c>
      <c r="BL163" s="20" t="s">
        <v>152</v>
      </c>
      <c r="BM163" s="187" t="s">
        <v>1734</v>
      </c>
    </row>
    <row r="164" spans="1:65" s="2" customFormat="1" ht="16.5" customHeight="1">
      <c r="A164" s="37"/>
      <c r="B164" s="38"/>
      <c r="C164" s="176" t="s">
        <v>1274</v>
      </c>
      <c r="D164" s="176" t="s">
        <v>147</v>
      </c>
      <c r="E164" s="177" t="s">
        <v>1735</v>
      </c>
      <c r="F164" s="178" t="s">
        <v>1736</v>
      </c>
      <c r="G164" s="179" t="s">
        <v>252</v>
      </c>
      <c r="H164" s="180">
        <v>250</v>
      </c>
      <c r="I164" s="181"/>
      <c r="J164" s="182">
        <f t="shared" si="30"/>
        <v>0</v>
      </c>
      <c r="K164" s="178" t="s">
        <v>19</v>
      </c>
      <c r="L164" s="42"/>
      <c r="M164" s="183" t="s">
        <v>19</v>
      </c>
      <c r="N164" s="184" t="s">
        <v>48</v>
      </c>
      <c r="O164" s="67"/>
      <c r="P164" s="185">
        <f t="shared" si="31"/>
        <v>0</v>
      </c>
      <c r="Q164" s="185">
        <v>0</v>
      </c>
      <c r="R164" s="185">
        <f t="shared" si="32"/>
        <v>0</v>
      </c>
      <c r="S164" s="185">
        <v>0</v>
      </c>
      <c r="T164" s="186">
        <f t="shared" si="33"/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7" t="s">
        <v>152</v>
      </c>
      <c r="AT164" s="187" t="s">
        <v>147</v>
      </c>
      <c r="AU164" s="187" t="s">
        <v>85</v>
      </c>
      <c r="AY164" s="20" t="s">
        <v>144</v>
      </c>
      <c r="BE164" s="188">
        <f t="shared" si="34"/>
        <v>0</v>
      </c>
      <c r="BF164" s="188">
        <f t="shared" si="35"/>
        <v>0</v>
      </c>
      <c r="BG164" s="188">
        <f t="shared" si="36"/>
        <v>0</v>
      </c>
      <c r="BH164" s="188">
        <f t="shared" si="37"/>
        <v>0</v>
      </c>
      <c r="BI164" s="188">
        <f t="shared" si="38"/>
        <v>0</v>
      </c>
      <c r="BJ164" s="20" t="s">
        <v>85</v>
      </c>
      <c r="BK164" s="188">
        <f t="shared" si="39"/>
        <v>0</v>
      </c>
      <c r="BL164" s="20" t="s">
        <v>152</v>
      </c>
      <c r="BM164" s="187" t="s">
        <v>1737</v>
      </c>
    </row>
    <row r="165" spans="1:65" s="2" customFormat="1" ht="16.5" customHeight="1">
      <c r="A165" s="37"/>
      <c r="B165" s="38"/>
      <c r="C165" s="176" t="s">
        <v>1287</v>
      </c>
      <c r="D165" s="176" t="s">
        <v>147</v>
      </c>
      <c r="E165" s="177" t="s">
        <v>1738</v>
      </c>
      <c r="F165" s="178" t="s">
        <v>1739</v>
      </c>
      <c r="G165" s="179" t="s">
        <v>252</v>
      </c>
      <c r="H165" s="180">
        <v>630</v>
      </c>
      <c r="I165" s="181"/>
      <c r="J165" s="182">
        <f t="shared" si="30"/>
        <v>0</v>
      </c>
      <c r="K165" s="178" t="s">
        <v>19</v>
      </c>
      <c r="L165" s="42"/>
      <c r="M165" s="183" t="s">
        <v>19</v>
      </c>
      <c r="N165" s="184" t="s">
        <v>48</v>
      </c>
      <c r="O165" s="67"/>
      <c r="P165" s="185">
        <f t="shared" si="31"/>
        <v>0</v>
      </c>
      <c r="Q165" s="185">
        <v>0</v>
      </c>
      <c r="R165" s="185">
        <f t="shared" si="32"/>
        <v>0</v>
      </c>
      <c r="S165" s="185">
        <v>0</v>
      </c>
      <c r="T165" s="186">
        <f t="shared" si="33"/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7" t="s">
        <v>152</v>
      </c>
      <c r="AT165" s="187" t="s">
        <v>147</v>
      </c>
      <c r="AU165" s="187" t="s">
        <v>85</v>
      </c>
      <c r="AY165" s="20" t="s">
        <v>144</v>
      </c>
      <c r="BE165" s="188">
        <f t="shared" si="34"/>
        <v>0</v>
      </c>
      <c r="BF165" s="188">
        <f t="shared" si="35"/>
        <v>0</v>
      </c>
      <c r="BG165" s="188">
        <f t="shared" si="36"/>
        <v>0</v>
      </c>
      <c r="BH165" s="188">
        <f t="shared" si="37"/>
        <v>0</v>
      </c>
      <c r="BI165" s="188">
        <f t="shared" si="38"/>
        <v>0</v>
      </c>
      <c r="BJ165" s="20" t="s">
        <v>85</v>
      </c>
      <c r="BK165" s="188">
        <f t="shared" si="39"/>
        <v>0</v>
      </c>
      <c r="BL165" s="20" t="s">
        <v>152</v>
      </c>
      <c r="BM165" s="187" t="s">
        <v>1740</v>
      </c>
    </row>
    <row r="166" spans="1:65" s="2" customFormat="1" ht="16.5" customHeight="1">
      <c r="A166" s="37"/>
      <c r="B166" s="38"/>
      <c r="C166" s="176" t="s">
        <v>1292</v>
      </c>
      <c r="D166" s="176" t="s">
        <v>147</v>
      </c>
      <c r="E166" s="177" t="s">
        <v>1741</v>
      </c>
      <c r="F166" s="178" t="s">
        <v>1742</v>
      </c>
      <c r="G166" s="179" t="s">
        <v>252</v>
      </c>
      <c r="H166" s="180">
        <v>220</v>
      </c>
      <c r="I166" s="181"/>
      <c r="J166" s="182">
        <f t="shared" si="30"/>
        <v>0</v>
      </c>
      <c r="K166" s="178" t="s">
        <v>19</v>
      </c>
      <c r="L166" s="42"/>
      <c r="M166" s="183" t="s">
        <v>19</v>
      </c>
      <c r="N166" s="184" t="s">
        <v>48</v>
      </c>
      <c r="O166" s="67"/>
      <c r="P166" s="185">
        <f t="shared" si="31"/>
        <v>0</v>
      </c>
      <c r="Q166" s="185">
        <v>0</v>
      </c>
      <c r="R166" s="185">
        <f t="shared" si="32"/>
        <v>0</v>
      </c>
      <c r="S166" s="185">
        <v>0</v>
      </c>
      <c r="T166" s="186">
        <f t="shared" si="33"/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7" t="s">
        <v>152</v>
      </c>
      <c r="AT166" s="187" t="s">
        <v>147</v>
      </c>
      <c r="AU166" s="187" t="s">
        <v>85</v>
      </c>
      <c r="AY166" s="20" t="s">
        <v>144</v>
      </c>
      <c r="BE166" s="188">
        <f t="shared" si="34"/>
        <v>0</v>
      </c>
      <c r="BF166" s="188">
        <f t="shared" si="35"/>
        <v>0</v>
      </c>
      <c r="BG166" s="188">
        <f t="shared" si="36"/>
        <v>0</v>
      </c>
      <c r="BH166" s="188">
        <f t="shared" si="37"/>
        <v>0</v>
      </c>
      <c r="BI166" s="188">
        <f t="shared" si="38"/>
        <v>0</v>
      </c>
      <c r="BJ166" s="20" t="s">
        <v>85</v>
      </c>
      <c r="BK166" s="188">
        <f t="shared" si="39"/>
        <v>0</v>
      </c>
      <c r="BL166" s="20" t="s">
        <v>152</v>
      </c>
      <c r="BM166" s="187" t="s">
        <v>1743</v>
      </c>
    </row>
    <row r="167" spans="1:65" s="2" customFormat="1" ht="16.5" customHeight="1">
      <c r="A167" s="37"/>
      <c r="B167" s="38"/>
      <c r="C167" s="176" t="s">
        <v>1442</v>
      </c>
      <c r="D167" s="176" t="s">
        <v>147</v>
      </c>
      <c r="E167" s="177" t="s">
        <v>1744</v>
      </c>
      <c r="F167" s="178" t="s">
        <v>1745</v>
      </c>
      <c r="G167" s="179" t="s">
        <v>252</v>
      </c>
      <c r="H167" s="180">
        <v>50</v>
      </c>
      <c r="I167" s="181"/>
      <c r="J167" s="182">
        <f t="shared" si="30"/>
        <v>0</v>
      </c>
      <c r="K167" s="178" t="s">
        <v>19</v>
      </c>
      <c r="L167" s="42"/>
      <c r="M167" s="183" t="s">
        <v>19</v>
      </c>
      <c r="N167" s="184" t="s">
        <v>48</v>
      </c>
      <c r="O167" s="67"/>
      <c r="P167" s="185">
        <f t="shared" si="31"/>
        <v>0</v>
      </c>
      <c r="Q167" s="185">
        <v>0</v>
      </c>
      <c r="R167" s="185">
        <f t="shared" si="32"/>
        <v>0</v>
      </c>
      <c r="S167" s="185">
        <v>0</v>
      </c>
      <c r="T167" s="186">
        <f t="shared" si="33"/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7" t="s">
        <v>152</v>
      </c>
      <c r="AT167" s="187" t="s">
        <v>147</v>
      </c>
      <c r="AU167" s="187" t="s">
        <v>85</v>
      </c>
      <c r="AY167" s="20" t="s">
        <v>144</v>
      </c>
      <c r="BE167" s="188">
        <f t="shared" si="34"/>
        <v>0</v>
      </c>
      <c r="BF167" s="188">
        <f t="shared" si="35"/>
        <v>0</v>
      </c>
      <c r="BG167" s="188">
        <f t="shared" si="36"/>
        <v>0</v>
      </c>
      <c r="BH167" s="188">
        <f t="shared" si="37"/>
        <v>0</v>
      </c>
      <c r="BI167" s="188">
        <f t="shared" si="38"/>
        <v>0</v>
      </c>
      <c r="BJ167" s="20" t="s">
        <v>85</v>
      </c>
      <c r="BK167" s="188">
        <f t="shared" si="39"/>
        <v>0</v>
      </c>
      <c r="BL167" s="20" t="s">
        <v>152</v>
      </c>
      <c r="BM167" s="187" t="s">
        <v>1746</v>
      </c>
    </row>
    <row r="168" spans="1:65" s="2" customFormat="1" ht="16.5" customHeight="1">
      <c r="A168" s="37"/>
      <c r="B168" s="38"/>
      <c r="C168" s="176" t="s">
        <v>1747</v>
      </c>
      <c r="D168" s="176" t="s">
        <v>147</v>
      </c>
      <c r="E168" s="177" t="s">
        <v>1748</v>
      </c>
      <c r="F168" s="178" t="s">
        <v>1749</v>
      </c>
      <c r="G168" s="179" t="s">
        <v>252</v>
      </c>
      <c r="H168" s="180">
        <v>500</v>
      </c>
      <c r="I168" s="181"/>
      <c r="J168" s="182">
        <f t="shared" si="30"/>
        <v>0</v>
      </c>
      <c r="K168" s="178" t="s">
        <v>19</v>
      </c>
      <c r="L168" s="42"/>
      <c r="M168" s="183" t="s">
        <v>19</v>
      </c>
      <c r="N168" s="184" t="s">
        <v>48</v>
      </c>
      <c r="O168" s="67"/>
      <c r="P168" s="185">
        <f t="shared" si="31"/>
        <v>0</v>
      </c>
      <c r="Q168" s="185">
        <v>0</v>
      </c>
      <c r="R168" s="185">
        <f t="shared" si="32"/>
        <v>0</v>
      </c>
      <c r="S168" s="185">
        <v>0</v>
      </c>
      <c r="T168" s="186">
        <f t="shared" si="33"/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7" t="s">
        <v>152</v>
      </c>
      <c r="AT168" s="187" t="s">
        <v>147</v>
      </c>
      <c r="AU168" s="187" t="s">
        <v>85</v>
      </c>
      <c r="AY168" s="20" t="s">
        <v>144</v>
      </c>
      <c r="BE168" s="188">
        <f t="shared" si="34"/>
        <v>0</v>
      </c>
      <c r="BF168" s="188">
        <f t="shared" si="35"/>
        <v>0</v>
      </c>
      <c r="BG168" s="188">
        <f t="shared" si="36"/>
        <v>0</v>
      </c>
      <c r="BH168" s="188">
        <f t="shared" si="37"/>
        <v>0</v>
      </c>
      <c r="BI168" s="188">
        <f t="shared" si="38"/>
        <v>0</v>
      </c>
      <c r="BJ168" s="20" t="s">
        <v>85</v>
      </c>
      <c r="BK168" s="188">
        <f t="shared" si="39"/>
        <v>0</v>
      </c>
      <c r="BL168" s="20" t="s">
        <v>152</v>
      </c>
      <c r="BM168" s="187" t="s">
        <v>1750</v>
      </c>
    </row>
    <row r="169" spans="1:65" s="2" customFormat="1" ht="16.5" customHeight="1">
      <c r="A169" s="37"/>
      <c r="B169" s="38"/>
      <c r="C169" s="176" t="s">
        <v>1445</v>
      </c>
      <c r="D169" s="176" t="s">
        <v>147</v>
      </c>
      <c r="E169" s="177" t="s">
        <v>1751</v>
      </c>
      <c r="F169" s="178" t="s">
        <v>1752</v>
      </c>
      <c r="G169" s="179" t="s">
        <v>1370</v>
      </c>
      <c r="H169" s="180">
        <v>500</v>
      </c>
      <c r="I169" s="181"/>
      <c r="J169" s="182">
        <f t="shared" si="30"/>
        <v>0</v>
      </c>
      <c r="K169" s="178" t="s">
        <v>19</v>
      </c>
      <c r="L169" s="42"/>
      <c r="M169" s="257" t="s">
        <v>19</v>
      </c>
      <c r="N169" s="258" t="s">
        <v>48</v>
      </c>
      <c r="O169" s="255"/>
      <c r="P169" s="259">
        <f t="shared" si="31"/>
        <v>0</v>
      </c>
      <c r="Q169" s="259">
        <v>0</v>
      </c>
      <c r="R169" s="259">
        <f t="shared" si="32"/>
        <v>0</v>
      </c>
      <c r="S169" s="259">
        <v>0</v>
      </c>
      <c r="T169" s="260">
        <f t="shared" si="33"/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7" t="s">
        <v>152</v>
      </c>
      <c r="AT169" s="187" t="s">
        <v>147</v>
      </c>
      <c r="AU169" s="187" t="s">
        <v>85</v>
      </c>
      <c r="AY169" s="20" t="s">
        <v>144</v>
      </c>
      <c r="BE169" s="188">
        <f t="shared" si="34"/>
        <v>0</v>
      </c>
      <c r="BF169" s="188">
        <f t="shared" si="35"/>
        <v>0</v>
      </c>
      <c r="BG169" s="188">
        <f t="shared" si="36"/>
        <v>0</v>
      </c>
      <c r="BH169" s="188">
        <f t="shared" si="37"/>
        <v>0</v>
      </c>
      <c r="BI169" s="188">
        <f t="shared" si="38"/>
        <v>0</v>
      </c>
      <c r="BJ169" s="20" t="s">
        <v>85</v>
      </c>
      <c r="BK169" s="188">
        <f t="shared" si="39"/>
        <v>0</v>
      </c>
      <c r="BL169" s="20" t="s">
        <v>152</v>
      </c>
      <c r="BM169" s="187" t="s">
        <v>1753</v>
      </c>
    </row>
    <row r="170" spans="1:65" s="2" customFormat="1" ht="6.95" customHeight="1">
      <c r="A170" s="37"/>
      <c r="B170" s="50"/>
      <c r="C170" s="51"/>
      <c r="D170" s="51"/>
      <c r="E170" s="51"/>
      <c r="F170" s="51"/>
      <c r="G170" s="51"/>
      <c r="H170" s="51"/>
      <c r="I170" s="51"/>
      <c r="J170" s="51"/>
      <c r="K170" s="51"/>
      <c r="L170" s="42"/>
      <c r="M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</row>
  </sheetData>
  <sheetProtection algorithmName="SHA-512" hashValue="jOJATh7HRX3hJHqz0YJzPk9/nJLarLZockbdBlAkPGebteMZAlyVQJIyhuxRJ1TksbN0aEPEvWdZL5oGfhWYvg==" saltValue="PKedoL5RPr6ohmUx82m5Y8I7vF5FkmSfj5Kz7EshjPC7QVTL03h7jKkM4rJaK6OX34UyV+RnYPlrWQ9SwUzNhg==" spinCount="100000" sheet="1" objects="1" scenarios="1" formatColumns="0" formatRows="0" autoFilter="0"/>
  <autoFilter ref="C82:K169" xr:uid="{00000000-0009-0000-0000-000006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10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AT2" s="20" t="s">
        <v>105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91" t="str">
        <f>'Rekapitulace stavby'!K6</f>
        <v>Změna užívání části přízemí objektu koleje blok E</v>
      </c>
      <c r="F7" s="392"/>
      <c r="G7" s="392"/>
      <c r="H7" s="392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3" t="s">
        <v>1754</v>
      </c>
      <c r="F9" s="394"/>
      <c r="G9" s="394"/>
      <c r="H9" s="394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26. 2. 2025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5" t="str">
        <f>'Rekapitulace stavby'!E14</f>
        <v>Vyplň údaj</v>
      </c>
      <c r="F18" s="396"/>
      <c r="G18" s="396"/>
      <c r="H18" s="396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7" t="s">
        <v>19</v>
      </c>
      <c r="F27" s="397"/>
      <c r="G27" s="397"/>
      <c r="H27" s="39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ROUND(J80,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ROUND((SUM(BE80:BE109)),  2)</f>
        <v>0</v>
      </c>
      <c r="G33" s="37"/>
      <c r="H33" s="37"/>
      <c r="I33" s="121">
        <v>0.21</v>
      </c>
      <c r="J33" s="120">
        <f>ROUND(((SUM(BE80:BE109))*I33),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ROUND((SUM(BF80:BF109)),  2)</f>
        <v>0</v>
      </c>
      <c r="G34" s="37"/>
      <c r="H34" s="37"/>
      <c r="I34" s="121">
        <v>0.12</v>
      </c>
      <c r="J34" s="120">
        <f>ROUND(((SUM(BF80:BF109))*I34),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ROUND((SUM(BG80:BG109)),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ROUND((SUM(BH80:BH109)),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ROUND((SUM(BI80:BI109)),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9" t="str">
        <f>E7</f>
        <v>Změna užívání části přízemí objektu koleje blok E</v>
      </c>
      <c r="F48" s="390"/>
      <c r="G48" s="390"/>
      <c r="H48" s="390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77" t="str">
        <f>E9</f>
        <v>VRN - Vedlejší rozpočtové náklady</v>
      </c>
      <c r="F50" s="388"/>
      <c r="G50" s="388"/>
      <c r="H50" s="388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Jeseniova 355/212, 130 00 Praha 3</v>
      </c>
      <c r="G52" s="39"/>
      <c r="H52" s="39"/>
      <c r="I52" s="32" t="s">
        <v>23</v>
      </c>
      <c r="J52" s="62" t="str">
        <f>IF(J12="","",J12)</f>
        <v>26. 2. 2025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J80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1754</v>
      </c>
      <c r="E60" s="140"/>
      <c r="F60" s="140"/>
      <c r="G60" s="140"/>
      <c r="H60" s="140"/>
      <c r="I60" s="140"/>
      <c r="J60" s="141">
        <f>J81</f>
        <v>0</v>
      </c>
      <c r="K60" s="138"/>
      <c r="L60" s="142"/>
    </row>
    <row r="61" spans="1:47" s="2" customFormat="1" ht="21.75" customHeight="1">
      <c r="A61" s="37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10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6.95" customHeight="1">
      <c r="A62" s="37"/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109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6" spans="1:63" s="2" customFormat="1" ht="6.95" customHeight="1">
      <c r="A66" s="37"/>
      <c r="B66" s="52"/>
      <c r="C66" s="53"/>
      <c r="D66" s="53"/>
      <c r="E66" s="53"/>
      <c r="F66" s="53"/>
      <c r="G66" s="53"/>
      <c r="H66" s="53"/>
      <c r="I66" s="53"/>
      <c r="J66" s="53"/>
      <c r="K66" s="53"/>
      <c r="L66" s="109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63" s="2" customFormat="1" ht="24.95" customHeight="1">
      <c r="A67" s="37"/>
      <c r="B67" s="38"/>
      <c r="C67" s="26" t="s">
        <v>129</v>
      </c>
      <c r="D67" s="39"/>
      <c r="E67" s="39"/>
      <c r="F67" s="39"/>
      <c r="G67" s="39"/>
      <c r="H67" s="39"/>
      <c r="I67" s="39"/>
      <c r="J67" s="39"/>
      <c r="K67" s="39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63" s="2" customFormat="1" ht="6.9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63" s="2" customFormat="1" ht="12" customHeight="1">
      <c r="A69" s="37"/>
      <c r="B69" s="38"/>
      <c r="C69" s="32" t="s">
        <v>16</v>
      </c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63" s="2" customFormat="1" ht="16.5" customHeight="1">
      <c r="A70" s="37"/>
      <c r="B70" s="38"/>
      <c r="C70" s="39"/>
      <c r="D70" s="39"/>
      <c r="E70" s="389" t="str">
        <f>E7</f>
        <v>Změna užívání části přízemí objektu koleje blok E</v>
      </c>
      <c r="F70" s="390"/>
      <c r="G70" s="390"/>
      <c r="H70" s="390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63" s="2" customFormat="1" ht="12" customHeight="1">
      <c r="A71" s="37"/>
      <c r="B71" s="38"/>
      <c r="C71" s="32" t="s">
        <v>107</v>
      </c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63" s="2" customFormat="1" ht="16.5" customHeight="1">
      <c r="A72" s="37"/>
      <c r="B72" s="38"/>
      <c r="C72" s="39"/>
      <c r="D72" s="39"/>
      <c r="E72" s="377" t="str">
        <f>E9</f>
        <v>VRN - Vedlejší rozpočtové náklady</v>
      </c>
      <c r="F72" s="388"/>
      <c r="G72" s="388"/>
      <c r="H72" s="388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63" s="2" customFormat="1" ht="6.9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63" s="2" customFormat="1" ht="12" customHeight="1">
      <c r="A74" s="37"/>
      <c r="B74" s="38"/>
      <c r="C74" s="32" t="s">
        <v>21</v>
      </c>
      <c r="D74" s="39"/>
      <c r="E74" s="39"/>
      <c r="F74" s="30" t="str">
        <f>F12</f>
        <v>Jeseniova 355/212, 130 00 Praha 3</v>
      </c>
      <c r="G74" s="39"/>
      <c r="H74" s="39"/>
      <c r="I74" s="32" t="s">
        <v>23</v>
      </c>
      <c r="J74" s="62" t="str">
        <f>IF(J12="","",J12)</f>
        <v>26. 2. 2025</v>
      </c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63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63" s="2" customFormat="1" ht="25.7" customHeight="1">
      <c r="A76" s="37"/>
      <c r="B76" s="38"/>
      <c r="C76" s="32" t="s">
        <v>25</v>
      </c>
      <c r="D76" s="39"/>
      <c r="E76" s="39"/>
      <c r="F76" s="30" t="str">
        <f>E15</f>
        <v>Vysoká škola ekonomická v Praze</v>
      </c>
      <c r="G76" s="39"/>
      <c r="H76" s="39"/>
      <c r="I76" s="32" t="s">
        <v>33</v>
      </c>
      <c r="J76" s="35" t="str">
        <f>E21</f>
        <v>DROBNÝ ARCHITECTS, s.r.o.</v>
      </c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63" s="2" customFormat="1" ht="15.2" customHeight="1">
      <c r="A77" s="37"/>
      <c r="B77" s="38"/>
      <c r="C77" s="32" t="s">
        <v>31</v>
      </c>
      <c r="D77" s="39"/>
      <c r="E77" s="39"/>
      <c r="F77" s="30" t="str">
        <f>IF(E18="","",E18)</f>
        <v>Vyplň údaj</v>
      </c>
      <c r="G77" s="39"/>
      <c r="H77" s="39"/>
      <c r="I77" s="32" t="s">
        <v>38</v>
      </c>
      <c r="J77" s="35" t="str">
        <f>E24</f>
        <v>Ing. Jaroslav Stolička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63" s="2" customFormat="1" ht="10.3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63" s="11" customFormat="1" ht="29.25" customHeight="1">
      <c r="A79" s="149"/>
      <c r="B79" s="150"/>
      <c r="C79" s="151" t="s">
        <v>130</v>
      </c>
      <c r="D79" s="152" t="s">
        <v>62</v>
      </c>
      <c r="E79" s="152" t="s">
        <v>58</v>
      </c>
      <c r="F79" s="152" t="s">
        <v>59</v>
      </c>
      <c r="G79" s="152" t="s">
        <v>131</v>
      </c>
      <c r="H79" s="152" t="s">
        <v>132</v>
      </c>
      <c r="I79" s="152" t="s">
        <v>133</v>
      </c>
      <c r="J79" s="152" t="s">
        <v>111</v>
      </c>
      <c r="K79" s="153" t="s">
        <v>134</v>
      </c>
      <c r="L79" s="154"/>
      <c r="M79" s="71" t="s">
        <v>19</v>
      </c>
      <c r="N79" s="72" t="s">
        <v>47</v>
      </c>
      <c r="O79" s="72" t="s">
        <v>135</v>
      </c>
      <c r="P79" s="72" t="s">
        <v>136</v>
      </c>
      <c r="Q79" s="72" t="s">
        <v>137</v>
      </c>
      <c r="R79" s="72" t="s">
        <v>138</v>
      </c>
      <c r="S79" s="72" t="s">
        <v>139</v>
      </c>
      <c r="T79" s="73" t="s">
        <v>140</v>
      </c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</row>
    <row r="80" spans="1:63" s="2" customFormat="1" ht="22.9" customHeight="1">
      <c r="A80" s="37"/>
      <c r="B80" s="38"/>
      <c r="C80" s="78" t="s">
        <v>141</v>
      </c>
      <c r="D80" s="39"/>
      <c r="E80" s="39"/>
      <c r="F80" s="39"/>
      <c r="G80" s="39"/>
      <c r="H80" s="39"/>
      <c r="I80" s="39"/>
      <c r="J80" s="155">
        <f>BK80</f>
        <v>0</v>
      </c>
      <c r="K80" s="39"/>
      <c r="L80" s="42"/>
      <c r="M80" s="74"/>
      <c r="N80" s="156"/>
      <c r="O80" s="75"/>
      <c r="P80" s="157">
        <f>P81</f>
        <v>0</v>
      </c>
      <c r="Q80" s="75"/>
      <c r="R80" s="157">
        <f>R81</f>
        <v>0</v>
      </c>
      <c r="S80" s="75"/>
      <c r="T80" s="158">
        <f>T81</f>
        <v>0</v>
      </c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T80" s="20" t="s">
        <v>76</v>
      </c>
      <c r="AU80" s="20" t="s">
        <v>112</v>
      </c>
      <c r="BK80" s="159">
        <f>BK81</f>
        <v>0</v>
      </c>
    </row>
    <row r="81" spans="1:65" s="12" customFormat="1" ht="25.9" customHeight="1">
      <c r="B81" s="160"/>
      <c r="C81" s="161"/>
      <c r="D81" s="162" t="s">
        <v>76</v>
      </c>
      <c r="E81" s="163" t="s">
        <v>103</v>
      </c>
      <c r="F81" s="163" t="s">
        <v>104</v>
      </c>
      <c r="G81" s="161"/>
      <c r="H81" s="161"/>
      <c r="I81" s="164"/>
      <c r="J81" s="165">
        <f>BK81</f>
        <v>0</v>
      </c>
      <c r="K81" s="161"/>
      <c r="L81" s="166"/>
      <c r="M81" s="167"/>
      <c r="N81" s="168"/>
      <c r="O81" s="168"/>
      <c r="P81" s="169">
        <f>SUM(P82:P109)</f>
        <v>0</v>
      </c>
      <c r="Q81" s="168"/>
      <c r="R81" s="169">
        <f>SUM(R82:R109)</f>
        <v>0</v>
      </c>
      <c r="S81" s="168"/>
      <c r="T81" s="170">
        <f>SUM(T82:T109)</f>
        <v>0</v>
      </c>
      <c r="AR81" s="171" t="s">
        <v>177</v>
      </c>
      <c r="AT81" s="172" t="s">
        <v>76</v>
      </c>
      <c r="AU81" s="172" t="s">
        <v>77</v>
      </c>
      <c r="AY81" s="171" t="s">
        <v>144</v>
      </c>
      <c r="BK81" s="173">
        <f>SUM(BK82:BK109)</f>
        <v>0</v>
      </c>
    </row>
    <row r="82" spans="1:65" s="2" customFormat="1" ht="16.5" customHeight="1">
      <c r="A82" s="37"/>
      <c r="B82" s="38"/>
      <c r="C82" s="176" t="s">
        <v>85</v>
      </c>
      <c r="D82" s="176" t="s">
        <v>147</v>
      </c>
      <c r="E82" s="177" t="s">
        <v>1755</v>
      </c>
      <c r="F82" s="178" t="s">
        <v>1756</v>
      </c>
      <c r="G82" s="179" t="s">
        <v>1757</v>
      </c>
      <c r="H82" s="180">
        <v>1</v>
      </c>
      <c r="I82" s="181"/>
      <c r="J82" s="182">
        <f>ROUND(I82*H82,2)</f>
        <v>0</v>
      </c>
      <c r="K82" s="178" t="s">
        <v>151</v>
      </c>
      <c r="L82" s="42"/>
      <c r="M82" s="183" t="s">
        <v>19</v>
      </c>
      <c r="N82" s="184" t="s">
        <v>48</v>
      </c>
      <c r="O82" s="67"/>
      <c r="P82" s="185">
        <f>O82*H82</f>
        <v>0</v>
      </c>
      <c r="Q82" s="185">
        <v>0</v>
      </c>
      <c r="R82" s="185">
        <f>Q82*H82</f>
        <v>0</v>
      </c>
      <c r="S82" s="185">
        <v>0</v>
      </c>
      <c r="T82" s="186">
        <f>S82*H82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R82" s="187" t="s">
        <v>1758</v>
      </c>
      <c r="AT82" s="187" t="s">
        <v>147</v>
      </c>
      <c r="AU82" s="187" t="s">
        <v>85</v>
      </c>
      <c r="AY82" s="20" t="s">
        <v>144</v>
      </c>
      <c r="BE82" s="188">
        <f>IF(N82="základní",J82,0)</f>
        <v>0</v>
      </c>
      <c r="BF82" s="188">
        <f>IF(N82="snížená",J82,0)</f>
        <v>0</v>
      </c>
      <c r="BG82" s="188">
        <f>IF(N82="zákl. přenesená",J82,0)</f>
        <v>0</v>
      </c>
      <c r="BH82" s="188">
        <f>IF(N82="sníž. přenesená",J82,0)</f>
        <v>0</v>
      </c>
      <c r="BI82" s="188">
        <f>IF(N82="nulová",J82,0)</f>
        <v>0</v>
      </c>
      <c r="BJ82" s="20" t="s">
        <v>85</v>
      </c>
      <c r="BK82" s="188">
        <f>ROUND(I82*H82,2)</f>
        <v>0</v>
      </c>
      <c r="BL82" s="20" t="s">
        <v>1758</v>
      </c>
      <c r="BM82" s="187" t="s">
        <v>1759</v>
      </c>
    </row>
    <row r="83" spans="1:65" s="2" customFormat="1">
      <c r="A83" s="37"/>
      <c r="B83" s="38"/>
      <c r="C83" s="39"/>
      <c r="D83" s="189" t="s">
        <v>154</v>
      </c>
      <c r="E83" s="39"/>
      <c r="F83" s="190" t="s">
        <v>1760</v>
      </c>
      <c r="G83" s="39"/>
      <c r="H83" s="39"/>
      <c r="I83" s="191"/>
      <c r="J83" s="39"/>
      <c r="K83" s="39"/>
      <c r="L83" s="42"/>
      <c r="M83" s="192"/>
      <c r="N83" s="193"/>
      <c r="O83" s="67"/>
      <c r="P83" s="67"/>
      <c r="Q83" s="67"/>
      <c r="R83" s="67"/>
      <c r="S83" s="67"/>
      <c r="T83" s="68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20" t="s">
        <v>154</v>
      </c>
      <c r="AU83" s="20" t="s">
        <v>85</v>
      </c>
    </row>
    <row r="84" spans="1:65" s="13" customFormat="1">
      <c r="B84" s="194"/>
      <c r="C84" s="195"/>
      <c r="D84" s="196" t="s">
        <v>156</v>
      </c>
      <c r="E84" s="197" t="s">
        <v>19</v>
      </c>
      <c r="F84" s="198" t="s">
        <v>85</v>
      </c>
      <c r="G84" s="195"/>
      <c r="H84" s="199">
        <v>1</v>
      </c>
      <c r="I84" s="200"/>
      <c r="J84" s="195"/>
      <c r="K84" s="195"/>
      <c r="L84" s="201"/>
      <c r="M84" s="202"/>
      <c r="N84" s="203"/>
      <c r="O84" s="203"/>
      <c r="P84" s="203"/>
      <c r="Q84" s="203"/>
      <c r="R84" s="203"/>
      <c r="S84" s="203"/>
      <c r="T84" s="204"/>
      <c r="AT84" s="205" t="s">
        <v>156</v>
      </c>
      <c r="AU84" s="205" t="s">
        <v>85</v>
      </c>
      <c r="AV84" s="13" t="s">
        <v>87</v>
      </c>
      <c r="AW84" s="13" t="s">
        <v>37</v>
      </c>
      <c r="AX84" s="13" t="s">
        <v>77</v>
      </c>
      <c r="AY84" s="205" t="s">
        <v>144</v>
      </c>
    </row>
    <row r="85" spans="1:65" s="14" customFormat="1">
      <c r="B85" s="206"/>
      <c r="C85" s="207"/>
      <c r="D85" s="196" t="s">
        <v>156</v>
      </c>
      <c r="E85" s="208" t="s">
        <v>19</v>
      </c>
      <c r="F85" s="209" t="s">
        <v>158</v>
      </c>
      <c r="G85" s="207"/>
      <c r="H85" s="210">
        <v>1</v>
      </c>
      <c r="I85" s="211"/>
      <c r="J85" s="207"/>
      <c r="K85" s="207"/>
      <c r="L85" s="212"/>
      <c r="M85" s="213"/>
      <c r="N85" s="214"/>
      <c r="O85" s="214"/>
      <c r="P85" s="214"/>
      <c r="Q85" s="214"/>
      <c r="R85" s="214"/>
      <c r="S85" s="214"/>
      <c r="T85" s="215"/>
      <c r="AT85" s="216" t="s">
        <v>156</v>
      </c>
      <c r="AU85" s="216" t="s">
        <v>85</v>
      </c>
      <c r="AV85" s="14" t="s">
        <v>152</v>
      </c>
      <c r="AW85" s="14" t="s">
        <v>37</v>
      </c>
      <c r="AX85" s="14" t="s">
        <v>85</v>
      </c>
      <c r="AY85" s="216" t="s">
        <v>144</v>
      </c>
    </row>
    <row r="86" spans="1:65" s="2" customFormat="1" ht="16.5" customHeight="1">
      <c r="A86" s="37"/>
      <c r="B86" s="38"/>
      <c r="C86" s="176" t="s">
        <v>87</v>
      </c>
      <c r="D86" s="176" t="s">
        <v>147</v>
      </c>
      <c r="E86" s="177" t="s">
        <v>1761</v>
      </c>
      <c r="F86" s="178" t="s">
        <v>1762</v>
      </c>
      <c r="G86" s="179" t="s">
        <v>1757</v>
      </c>
      <c r="H86" s="180">
        <v>1</v>
      </c>
      <c r="I86" s="181"/>
      <c r="J86" s="182">
        <f>ROUND(I86*H86,2)</f>
        <v>0</v>
      </c>
      <c r="K86" s="178" t="s">
        <v>151</v>
      </c>
      <c r="L86" s="42"/>
      <c r="M86" s="183" t="s">
        <v>19</v>
      </c>
      <c r="N86" s="184" t="s">
        <v>48</v>
      </c>
      <c r="O86" s="67"/>
      <c r="P86" s="185">
        <f>O86*H86</f>
        <v>0</v>
      </c>
      <c r="Q86" s="185">
        <v>0</v>
      </c>
      <c r="R86" s="185">
        <f>Q86*H86</f>
        <v>0</v>
      </c>
      <c r="S86" s="185">
        <v>0</v>
      </c>
      <c r="T86" s="186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1758</v>
      </c>
      <c r="AT86" s="187" t="s">
        <v>147</v>
      </c>
      <c r="AU86" s="187" t="s">
        <v>85</v>
      </c>
      <c r="AY86" s="20" t="s">
        <v>144</v>
      </c>
      <c r="BE86" s="188">
        <f>IF(N86="základní",J86,0)</f>
        <v>0</v>
      </c>
      <c r="BF86" s="188">
        <f>IF(N86="snížená",J86,0)</f>
        <v>0</v>
      </c>
      <c r="BG86" s="188">
        <f>IF(N86="zákl. přenesená",J86,0)</f>
        <v>0</v>
      </c>
      <c r="BH86" s="188">
        <f>IF(N86="sníž. přenesená",J86,0)</f>
        <v>0</v>
      </c>
      <c r="BI86" s="188">
        <f>IF(N86="nulová",J86,0)</f>
        <v>0</v>
      </c>
      <c r="BJ86" s="20" t="s">
        <v>85</v>
      </c>
      <c r="BK86" s="188">
        <f>ROUND(I86*H86,2)</f>
        <v>0</v>
      </c>
      <c r="BL86" s="20" t="s">
        <v>1758</v>
      </c>
      <c r="BM86" s="187" t="s">
        <v>1763</v>
      </c>
    </row>
    <row r="87" spans="1:65" s="2" customFormat="1">
      <c r="A87" s="37"/>
      <c r="B87" s="38"/>
      <c r="C87" s="39"/>
      <c r="D87" s="189" t="s">
        <v>154</v>
      </c>
      <c r="E87" s="39"/>
      <c r="F87" s="190" t="s">
        <v>1764</v>
      </c>
      <c r="G87" s="39"/>
      <c r="H87" s="39"/>
      <c r="I87" s="191"/>
      <c r="J87" s="39"/>
      <c r="K87" s="39"/>
      <c r="L87" s="42"/>
      <c r="M87" s="192"/>
      <c r="N87" s="193"/>
      <c r="O87" s="67"/>
      <c r="P87" s="67"/>
      <c r="Q87" s="67"/>
      <c r="R87" s="67"/>
      <c r="S87" s="67"/>
      <c r="T87" s="68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154</v>
      </c>
      <c r="AU87" s="20" t="s">
        <v>85</v>
      </c>
    </row>
    <row r="88" spans="1:65" s="13" customFormat="1">
      <c r="B88" s="194"/>
      <c r="C88" s="195"/>
      <c r="D88" s="196" t="s">
        <v>156</v>
      </c>
      <c r="E88" s="197" t="s">
        <v>19</v>
      </c>
      <c r="F88" s="198" t="s">
        <v>85</v>
      </c>
      <c r="G88" s="195"/>
      <c r="H88" s="199">
        <v>1</v>
      </c>
      <c r="I88" s="200"/>
      <c r="J88" s="195"/>
      <c r="K88" s="195"/>
      <c r="L88" s="201"/>
      <c r="M88" s="202"/>
      <c r="N88" s="203"/>
      <c r="O88" s="203"/>
      <c r="P88" s="203"/>
      <c r="Q88" s="203"/>
      <c r="R88" s="203"/>
      <c r="S88" s="203"/>
      <c r="T88" s="204"/>
      <c r="AT88" s="205" t="s">
        <v>156</v>
      </c>
      <c r="AU88" s="205" t="s">
        <v>85</v>
      </c>
      <c r="AV88" s="13" t="s">
        <v>87</v>
      </c>
      <c r="AW88" s="13" t="s">
        <v>37</v>
      </c>
      <c r="AX88" s="13" t="s">
        <v>77</v>
      </c>
      <c r="AY88" s="205" t="s">
        <v>144</v>
      </c>
    </row>
    <row r="89" spans="1:65" s="14" customFormat="1">
      <c r="B89" s="206"/>
      <c r="C89" s="207"/>
      <c r="D89" s="196" t="s">
        <v>156</v>
      </c>
      <c r="E89" s="208" t="s">
        <v>19</v>
      </c>
      <c r="F89" s="209" t="s">
        <v>158</v>
      </c>
      <c r="G89" s="207"/>
      <c r="H89" s="210">
        <v>1</v>
      </c>
      <c r="I89" s="211"/>
      <c r="J89" s="207"/>
      <c r="K89" s="207"/>
      <c r="L89" s="212"/>
      <c r="M89" s="213"/>
      <c r="N89" s="214"/>
      <c r="O89" s="214"/>
      <c r="P89" s="214"/>
      <c r="Q89" s="214"/>
      <c r="R89" s="214"/>
      <c r="S89" s="214"/>
      <c r="T89" s="215"/>
      <c r="AT89" s="216" t="s">
        <v>156</v>
      </c>
      <c r="AU89" s="216" t="s">
        <v>85</v>
      </c>
      <c r="AV89" s="14" t="s">
        <v>152</v>
      </c>
      <c r="AW89" s="14" t="s">
        <v>37</v>
      </c>
      <c r="AX89" s="14" t="s">
        <v>85</v>
      </c>
      <c r="AY89" s="216" t="s">
        <v>144</v>
      </c>
    </row>
    <row r="90" spans="1:65" s="2" customFormat="1" ht="16.5" customHeight="1">
      <c r="A90" s="37"/>
      <c r="B90" s="38"/>
      <c r="C90" s="176" t="s">
        <v>145</v>
      </c>
      <c r="D90" s="176" t="s">
        <v>147</v>
      </c>
      <c r="E90" s="177" t="s">
        <v>1765</v>
      </c>
      <c r="F90" s="178" t="s">
        <v>1766</v>
      </c>
      <c r="G90" s="179" t="s">
        <v>1757</v>
      </c>
      <c r="H90" s="180">
        <v>1</v>
      </c>
      <c r="I90" s="181"/>
      <c r="J90" s="182">
        <f>ROUND(I90*H90,2)</f>
        <v>0</v>
      </c>
      <c r="K90" s="178" t="s">
        <v>151</v>
      </c>
      <c r="L90" s="42"/>
      <c r="M90" s="183" t="s">
        <v>19</v>
      </c>
      <c r="N90" s="184" t="s">
        <v>48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1758</v>
      </c>
      <c r="AT90" s="187" t="s">
        <v>147</v>
      </c>
      <c r="AU90" s="187" t="s">
        <v>85</v>
      </c>
      <c r="AY90" s="20" t="s">
        <v>144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85</v>
      </c>
      <c r="BK90" s="188">
        <f>ROUND(I90*H90,2)</f>
        <v>0</v>
      </c>
      <c r="BL90" s="20" t="s">
        <v>1758</v>
      </c>
      <c r="BM90" s="187" t="s">
        <v>1767</v>
      </c>
    </row>
    <row r="91" spans="1:65" s="2" customFormat="1">
      <c r="A91" s="37"/>
      <c r="B91" s="38"/>
      <c r="C91" s="39"/>
      <c r="D91" s="189" t="s">
        <v>154</v>
      </c>
      <c r="E91" s="39"/>
      <c r="F91" s="190" t="s">
        <v>1768</v>
      </c>
      <c r="G91" s="39"/>
      <c r="H91" s="39"/>
      <c r="I91" s="191"/>
      <c r="J91" s="39"/>
      <c r="K91" s="39"/>
      <c r="L91" s="42"/>
      <c r="M91" s="192"/>
      <c r="N91" s="193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154</v>
      </c>
      <c r="AU91" s="20" t="s">
        <v>85</v>
      </c>
    </row>
    <row r="92" spans="1:65" s="13" customFormat="1">
      <c r="B92" s="194"/>
      <c r="C92" s="195"/>
      <c r="D92" s="196" t="s">
        <v>156</v>
      </c>
      <c r="E92" s="197" t="s">
        <v>19</v>
      </c>
      <c r="F92" s="198" t="s">
        <v>85</v>
      </c>
      <c r="G92" s="195"/>
      <c r="H92" s="199">
        <v>1</v>
      </c>
      <c r="I92" s="200"/>
      <c r="J92" s="195"/>
      <c r="K92" s="195"/>
      <c r="L92" s="201"/>
      <c r="M92" s="202"/>
      <c r="N92" s="203"/>
      <c r="O92" s="203"/>
      <c r="P92" s="203"/>
      <c r="Q92" s="203"/>
      <c r="R92" s="203"/>
      <c r="S92" s="203"/>
      <c r="T92" s="204"/>
      <c r="AT92" s="205" t="s">
        <v>156</v>
      </c>
      <c r="AU92" s="205" t="s">
        <v>85</v>
      </c>
      <c r="AV92" s="13" t="s">
        <v>87</v>
      </c>
      <c r="AW92" s="13" t="s">
        <v>37</v>
      </c>
      <c r="AX92" s="13" t="s">
        <v>77</v>
      </c>
      <c r="AY92" s="205" t="s">
        <v>144</v>
      </c>
    </row>
    <row r="93" spans="1:65" s="14" customFormat="1">
      <c r="B93" s="206"/>
      <c r="C93" s="207"/>
      <c r="D93" s="196" t="s">
        <v>156</v>
      </c>
      <c r="E93" s="208" t="s">
        <v>19</v>
      </c>
      <c r="F93" s="209" t="s">
        <v>158</v>
      </c>
      <c r="G93" s="207"/>
      <c r="H93" s="210">
        <v>1</v>
      </c>
      <c r="I93" s="211"/>
      <c r="J93" s="207"/>
      <c r="K93" s="207"/>
      <c r="L93" s="212"/>
      <c r="M93" s="213"/>
      <c r="N93" s="214"/>
      <c r="O93" s="214"/>
      <c r="P93" s="214"/>
      <c r="Q93" s="214"/>
      <c r="R93" s="214"/>
      <c r="S93" s="214"/>
      <c r="T93" s="215"/>
      <c r="AT93" s="216" t="s">
        <v>156</v>
      </c>
      <c r="AU93" s="216" t="s">
        <v>85</v>
      </c>
      <c r="AV93" s="14" t="s">
        <v>152</v>
      </c>
      <c r="AW93" s="14" t="s">
        <v>37</v>
      </c>
      <c r="AX93" s="14" t="s">
        <v>85</v>
      </c>
      <c r="AY93" s="216" t="s">
        <v>144</v>
      </c>
    </row>
    <row r="94" spans="1:65" s="2" customFormat="1" ht="16.5" customHeight="1">
      <c r="A94" s="37"/>
      <c r="B94" s="38"/>
      <c r="C94" s="176" t="s">
        <v>152</v>
      </c>
      <c r="D94" s="176" t="s">
        <v>147</v>
      </c>
      <c r="E94" s="177" t="s">
        <v>1769</v>
      </c>
      <c r="F94" s="178" t="s">
        <v>1770</v>
      </c>
      <c r="G94" s="179" t="s">
        <v>1757</v>
      </c>
      <c r="H94" s="180">
        <v>1</v>
      </c>
      <c r="I94" s="181"/>
      <c r="J94" s="182">
        <f>ROUND(I94*H94,2)</f>
        <v>0</v>
      </c>
      <c r="K94" s="178" t="s">
        <v>151</v>
      </c>
      <c r="L94" s="42"/>
      <c r="M94" s="183" t="s">
        <v>19</v>
      </c>
      <c r="N94" s="184" t="s">
        <v>48</v>
      </c>
      <c r="O94" s="67"/>
      <c r="P94" s="185">
        <f>O94*H94</f>
        <v>0</v>
      </c>
      <c r="Q94" s="185">
        <v>0</v>
      </c>
      <c r="R94" s="185">
        <f>Q94*H94</f>
        <v>0</v>
      </c>
      <c r="S94" s="185">
        <v>0</v>
      </c>
      <c r="T94" s="186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1758</v>
      </c>
      <c r="AT94" s="187" t="s">
        <v>147</v>
      </c>
      <c r="AU94" s="187" t="s">
        <v>85</v>
      </c>
      <c r="AY94" s="20" t="s">
        <v>144</v>
      </c>
      <c r="BE94" s="188">
        <f>IF(N94="základní",J94,0)</f>
        <v>0</v>
      </c>
      <c r="BF94" s="188">
        <f>IF(N94="snížená",J94,0)</f>
        <v>0</v>
      </c>
      <c r="BG94" s="188">
        <f>IF(N94="zákl. přenesená",J94,0)</f>
        <v>0</v>
      </c>
      <c r="BH94" s="188">
        <f>IF(N94="sníž. přenesená",J94,0)</f>
        <v>0</v>
      </c>
      <c r="BI94" s="188">
        <f>IF(N94="nulová",J94,0)</f>
        <v>0</v>
      </c>
      <c r="BJ94" s="20" t="s">
        <v>85</v>
      </c>
      <c r="BK94" s="188">
        <f>ROUND(I94*H94,2)</f>
        <v>0</v>
      </c>
      <c r="BL94" s="20" t="s">
        <v>1758</v>
      </c>
      <c r="BM94" s="187" t="s">
        <v>1771</v>
      </c>
    </row>
    <row r="95" spans="1:65" s="2" customFormat="1">
      <c r="A95" s="37"/>
      <c r="B95" s="38"/>
      <c r="C95" s="39"/>
      <c r="D95" s="189" t="s">
        <v>154</v>
      </c>
      <c r="E95" s="39"/>
      <c r="F95" s="190" t="s">
        <v>1772</v>
      </c>
      <c r="G95" s="39"/>
      <c r="H95" s="39"/>
      <c r="I95" s="191"/>
      <c r="J95" s="39"/>
      <c r="K95" s="39"/>
      <c r="L95" s="42"/>
      <c r="M95" s="192"/>
      <c r="N95" s="193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154</v>
      </c>
      <c r="AU95" s="20" t="s">
        <v>85</v>
      </c>
    </row>
    <row r="96" spans="1:65" s="13" customFormat="1">
      <c r="B96" s="194"/>
      <c r="C96" s="195"/>
      <c r="D96" s="196" t="s">
        <v>156</v>
      </c>
      <c r="E96" s="197" t="s">
        <v>19</v>
      </c>
      <c r="F96" s="198" t="s">
        <v>85</v>
      </c>
      <c r="G96" s="195"/>
      <c r="H96" s="199">
        <v>1</v>
      </c>
      <c r="I96" s="200"/>
      <c r="J96" s="195"/>
      <c r="K96" s="195"/>
      <c r="L96" s="201"/>
      <c r="M96" s="202"/>
      <c r="N96" s="203"/>
      <c r="O96" s="203"/>
      <c r="P96" s="203"/>
      <c r="Q96" s="203"/>
      <c r="R96" s="203"/>
      <c r="S96" s="203"/>
      <c r="T96" s="204"/>
      <c r="AT96" s="205" t="s">
        <v>156</v>
      </c>
      <c r="AU96" s="205" t="s">
        <v>85</v>
      </c>
      <c r="AV96" s="13" t="s">
        <v>87</v>
      </c>
      <c r="AW96" s="13" t="s">
        <v>37</v>
      </c>
      <c r="AX96" s="13" t="s">
        <v>77</v>
      </c>
      <c r="AY96" s="205" t="s">
        <v>144</v>
      </c>
    </row>
    <row r="97" spans="1:65" s="14" customFormat="1">
      <c r="B97" s="206"/>
      <c r="C97" s="207"/>
      <c r="D97" s="196" t="s">
        <v>156</v>
      </c>
      <c r="E97" s="208" t="s">
        <v>19</v>
      </c>
      <c r="F97" s="209" t="s">
        <v>158</v>
      </c>
      <c r="G97" s="207"/>
      <c r="H97" s="210">
        <v>1</v>
      </c>
      <c r="I97" s="211"/>
      <c r="J97" s="207"/>
      <c r="K97" s="207"/>
      <c r="L97" s="212"/>
      <c r="M97" s="213"/>
      <c r="N97" s="214"/>
      <c r="O97" s="214"/>
      <c r="P97" s="214"/>
      <c r="Q97" s="214"/>
      <c r="R97" s="214"/>
      <c r="S97" s="214"/>
      <c r="T97" s="215"/>
      <c r="AT97" s="216" t="s">
        <v>156</v>
      </c>
      <c r="AU97" s="216" t="s">
        <v>85</v>
      </c>
      <c r="AV97" s="14" t="s">
        <v>152</v>
      </c>
      <c r="AW97" s="14" t="s">
        <v>37</v>
      </c>
      <c r="AX97" s="14" t="s">
        <v>85</v>
      </c>
      <c r="AY97" s="216" t="s">
        <v>144</v>
      </c>
    </row>
    <row r="98" spans="1:65" s="2" customFormat="1" ht="16.5" customHeight="1">
      <c r="A98" s="37"/>
      <c r="B98" s="38"/>
      <c r="C98" s="176" t="s">
        <v>177</v>
      </c>
      <c r="D98" s="176" t="s">
        <v>147</v>
      </c>
      <c r="E98" s="177" t="s">
        <v>1773</v>
      </c>
      <c r="F98" s="178" t="s">
        <v>1774</v>
      </c>
      <c r="G98" s="179" t="s">
        <v>1757</v>
      </c>
      <c r="H98" s="180">
        <v>1</v>
      </c>
      <c r="I98" s="181"/>
      <c r="J98" s="182">
        <f>ROUND(I98*H98,2)</f>
        <v>0</v>
      </c>
      <c r="K98" s="178" t="s">
        <v>151</v>
      </c>
      <c r="L98" s="42"/>
      <c r="M98" s="183" t="s">
        <v>19</v>
      </c>
      <c r="N98" s="184" t="s">
        <v>48</v>
      </c>
      <c r="O98" s="67"/>
      <c r="P98" s="185">
        <f>O98*H98</f>
        <v>0</v>
      </c>
      <c r="Q98" s="185">
        <v>0</v>
      </c>
      <c r="R98" s="185">
        <f>Q98*H98</f>
        <v>0</v>
      </c>
      <c r="S98" s="185">
        <v>0</v>
      </c>
      <c r="T98" s="186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1758</v>
      </c>
      <c r="AT98" s="187" t="s">
        <v>147</v>
      </c>
      <c r="AU98" s="187" t="s">
        <v>85</v>
      </c>
      <c r="AY98" s="20" t="s">
        <v>144</v>
      </c>
      <c r="BE98" s="188">
        <f>IF(N98="základní",J98,0)</f>
        <v>0</v>
      </c>
      <c r="BF98" s="188">
        <f>IF(N98="snížená",J98,0)</f>
        <v>0</v>
      </c>
      <c r="BG98" s="188">
        <f>IF(N98="zákl. přenesená",J98,0)</f>
        <v>0</v>
      </c>
      <c r="BH98" s="188">
        <f>IF(N98="sníž. přenesená",J98,0)</f>
        <v>0</v>
      </c>
      <c r="BI98" s="188">
        <f>IF(N98="nulová",J98,0)</f>
        <v>0</v>
      </c>
      <c r="BJ98" s="20" t="s">
        <v>85</v>
      </c>
      <c r="BK98" s="188">
        <f>ROUND(I98*H98,2)</f>
        <v>0</v>
      </c>
      <c r="BL98" s="20" t="s">
        <v>1758</v>
      </c>
      <c r="BM98" s="187" t="s">
        <v>1775</v>
      </c>
    </row>
    <row r="99" spans="1:65" s="2" customFormat="1">
      <c r="A99" s="37"/>
      <c r="B99" s="38"/>
      <c r="C99" s="39"/>
      <c r="D99" s="189" t="s">
        <v>154</v>
      </c>
      <c r="E99" s="39"/>
      <c r="F99" s="190" t="s">
        <v>1776</v>
      </c>
      <c r="G99" s="39"/>
      <c r="H99" s="39"/>
      <c r="I99" s="191"/>
      <c r="J99" s="39"/>
      <c r="K99" s="39"/>
      <c r="L99" s="42"/>
      <c r="M99" s="192"/>
      <c r="N99" s="193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154</v>
      </c>
      <c r="AU99" s="20" t="s">
        <v>85</v>
      </c>
    </row>
    <row r="100" spans="1:65" s="13" customFormat="1">
      <c r="B100" s="194"/>
      <c r="C100" s="195"/>
      <c r="D100" s="196" t="s">
        <v>156</v>
      </c>
      <c r="E100" s="197" t="s">
        <v>19</v>
      </c>
      <c r="F100" s="198" t="s">
        <v>85</v>
      </c>
      <c r="G100" s="195"/>
      <c r="H100" s="199">
        <v>1</v>
      </c>
      <c r="I100" s="200"/>
      <c r="J100" s="195"/>
      <c r="K100" s="195"/>
      <c r="L100" s="201"/>
      <c r="M100" s="202"/>
      <c r="N100" s="203"/>
      <c r="O100" s="203"/>
      <c r="P100" s="203"/>
      <c r="Q100" s="203"/>
      <c r="R100" s="203"/>
      <c r="S100" s="203"/>
      <c r="T100" s="204"/>
      <c r="AT100" s="205" t="s">
        <v>156</v>
      </c>
      <c r="AU100" s="205" t="s">
        <v>85</v>
      </c>
      <c r="AV100" s="13" t="s">
        <v>87</v>
      </c>
      <c r="AW100" s="13" t="s">
        <v>37</v>
      </c>
      <c r="AX100" s="13" t="s">
        <v>77</v>
      </c>
      <c r="AY100" s="205" t="s">
        <v>144</v>
      </c>
    </row>
    <row r="101" spans="1:65" s="14" customFormat="1">
      <c r="B101" s="206"/>
      <c r="C101" s="207"/>
      <c r="D101" s="196" t="s">
        <v>156</v>
      </c>
      <c r="E101" s="208" t="s">
        <v>19</v>
      </c>
      <c r="F101" s="209" t="s">
        <v>158</v>
      </c>
      <c r="G101" s="207"/>
      <c r="H101" s="210">
        <v>1</v>
      </c>
      <c r="I101" s="211"/>
      <c r="J101" s="207"/>
      <c r="K101" s="207"/>
      <c r="L101" s="212"/>
      <c r="M101" s="213"/>
      <c r="N101" s="214"/>
      <c r="O101" s="214"/>
      <c r="P101" s="214"/>
      <c r="Q101" s="214"/>
      <c r="R101" s="214"/>
      <c r="S101" s="214"/>
      <c r="T101" s="215"/>
      <c r="AT101" s="216" t="s">
        <v>156</v>
      </c>
      <c r="AU101" s="216" t="s">
        <v>85</v>
      </c>
      <c r="AV101" s="14" t="s">
        <v>152</v>
      </c>
      <c r="AW101" s="14" t="s">
        <v>37</v>
      </c>
      <c r="AX101" s="14" t="s">
        <v>85</v>
      </c>
      <c r="AY101" s="216" t="s">
        <v>144</v>
      </c>
    </row>
    <row r="102" spans="1:65" s="2" customFormat="1" ht="16.5" customHeight="1">
      <c r="A102" s="37"/>
      <c r="B102" s="38"/>
      <c r="C102" s="176" t="s">
        <v>187</v>
      </c>
      <c r="D102" s="176" t="s">
        <v>147</v>
      </c>
      <c r="E102" s="177" t="s">
        <v>1777</v>
      </c>
      <c r="F102" s="178" t="s">
        <v>1778</v>
      </c>
      <c r="G102" s="179" t="s">
        <v>1757</v>
      </c>
      <c r="H102" s="180">
        <v>1</v>
      </c>
      <c r="I102" s="181"/>
      <c r="J102" s="182">
        <f>ROUND(I102*H102,2)</f>
        <v>0</v>
      </c>
      <c r="K102" s="178" t="s">
        <v>151</v>
      </c>
      <c r="L102" s="42"/>
      <c r="M102" s="183" t="s">
        <v>19</v>
      </c>
      <c r="N102" s="184" t="s">
        <v>48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1758</v>
      </c>
      <c r="AT102" s="187" t="s">
        <v>147</v>
      </c>
      <c r="AU102" s="187" t="s">
        <v>85</v>
      </c>
      <c r="AY102" s="20" t="s">
        <v>144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85</v>
      </c>
      <c r="BK102" s="188">
        <f>ROUND(I102*H102,2)</f>
        <v>0</v>
      </c>
      <c r="BL102" s="20" t="s">
        <v>1758</v>
      </c>
      <c r="BM102" s="187" t="s">
        <v>1779</v>
      </c>
    </row>
    <row r="103" spans="1:65" s="2" customFormat="1">
      <c r="A103" s="37"/>
      <c r="B103" s="38"/>
      <c r="C103" s="39"/>
      <c r="D103" s="189" t="s">
        <v>154</v>
      </c>
      <c r="E103" s="39"/>
      <c r="F103" s="190" t="s">
        <v>1780</v>
      </c>
      <c r="G103" s="39"/>
      <c r="H103" s="39"/>
      <c r="I103" s="191"/>
      <c r="J103" s="39"/>
      <c r="K103" s="39"/>
      <c r="L103" s="42"/>
      <c r="M103" s="192"/>
      <c r="N103" s="193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154</v>
      </c>
      <c r="AU103" s="20" t="s">
        <v>85</v>
      </c>
    </row>
    <row r="104" spans="1:65" s="13" customFormat="1">
      <c r="B104" s="194"/>
      <c r="C104" s="195"/>
      <c r="D104" s="196" t="s">
        <v>156</v>
      </c>
      <c r="E104" s="197" t="s">
        <v>19</v>
      </c>
      <c r="F104" s="198" t="s">
        <v>85</v>
      </c>
      <c r="G104" s="195"/>
      <c r="H104" s="199">
        <v>1</v>
      </c>
      <c r="I104" s="200"/>
      <c r="J104" s="195"/>
      <c r="K104" s="195"/>
      <c r="L104" s="201"/>
      <c r="M104" s="202"/>
      <c r="N104" s="203"/>
      <c r="O104" s="203"/>
      <c r="P104" s="203"/>
      <c r="Q104" s="203"/>
      <c r="R104" s="203"/>
      <c r="S104" s="203"/>
      <c r="T104" s="204"/>
      <c r="AT104" s="205" t="s">
        <v>156</v>
      </c>
      <c r="AU104" s="205" t="s">
        <v>85</v>
      </c>
      <c r="AV104" s="13" t="s">
        <v>87</v>
      </c>
      <c r="AW104" s="13" t="s">
        <v>37</v>
      </c>
      <c r="AX104" s="13" t="s">
        <v>77</v>
      </c>
      <c r="AY104" s="205" t="s">
        <v>144</v>
      </c>
    </row>
    <row r="105" spans="1:65" s="14" customFormat="1">
      <c r="B105" s="206"/>
      <c r="C105" s="207"/>
      <c r="D105" s="196" t="s">
        <v>156</v>
      </c>
      <c r="E105" s="208" t="s">
        <v>19</v>
      </c>
      <c r="F105" s="209" t="s">
        <v>158</v>
      </c>
      <c r="G105" s="207"/>
      <c r="H105" s="210">
        <v>1</v>
      </c>
      <c r="I105" s="211"/>
      <c r="J105" s="207"/>
      <c r="K105" s="207"/>
      <c r="L105" s="212"/>
      <c r="M105" s="213"/>
      <c r="N105" s="214"/>
      <c r="O105" s="214"/>
      <c r="P105" s="214"/>
      <c r="Q105" s="214"/>
      <c r="R105" s="214"/>
      <c r="S105" s="214"/>
      <c r="T105" s="215"/>
      <c r="AT105" s="216" t="s">
        <v>156</v>
      </c>
      <c r="AU105" s="216" t="s">
        <v>85</v>
      </c>
      <c r="AV105" s="14" t="s">
        <v>152</v>
      </c>
      <c r="AW105" s="14" t="s">
        <v>37</v>
      </c>
      <c r="AX105" s="14" t="s">
        <v>85</v>
      </c>
      <c r="AY105" s="216" t="s">
        <v>144</v>
      </c>
    </row>
    <row r="106" spans="1:65" s="2" customFormat="1" ht="16.5" customHeight="1">
      <c r="A106" s="37"/>
      <c r="B106" s="38"/>
      <c r="C106" s="176" t="s">
        <v>196</v>
      </c>
      <c r="D106" s="176" t="s">
        <v>147</v>
      </c>
      <c r="E106" s="177" t="s">
        <v>1781</v>
      </c>
      <c r="F106" s="178" t="s">
        <v>1782</v>
      </c>
      <c r="G106" s="179" t="s">
        <v>1757</v>
      </c>
      <c r="H106" s="180">
        <v>1</v>
      </c>
      <c r="I106" s="181"/>
      <c r="J106" s="182">
        <f>ROUND(I106*H106,2)</f>
        <v>0</v>
      </c>
      <c r="K106" s="178" t="s">
        <v>151</v>
      </c>
      <c r="L106" s="42"/>
      <c r="M106" s="183" t="s">
        <v>19</v>
      </c>
      <c r="N106" s="184" t="s">
        <v>48</v>
      </c>
      <c r="O106" s="67"/>
      <c r="P106" s="185">
        <f>O106*H106</f>
        <v>0</v>
      </c>
      <c r="Q106" s="185">
        <v>0</v>
      </c>
      <c r="R106" s="185">
        <f>Q106*H106</f>
        <v>0</v>
      </c>
      <c r="S106" s="185">
        <v>0</v>
      </c>
      <c r="T106" s="186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1758</v>
      </c>
      <c r="AT106" s="187" t="s">
        <v>147</v>
      </c>
      <c r="AU106" s="187" t="s">
        <v>85</v>
      </c>
      <c r="AY106" s="20" t="s">
        <v>144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20" t="s">
        <v>85</v>
      </c>
      <c r="BK106" s="188">
        <f>ROUND(I106*H106,2)</f>
        <v>0</v>
      </c>
      <c r="BL106" s="20" t="s">
        <v>1758</v>
      </c>
      <c r="BM106" s="187" t="s">
        <v>1783</v>
      </c>
    </row>
    <row r="107" spans="1:65" s="2" customFormat="1">
      <c r="A107" s="37"/>
      <c r="B107" s="38"/>
      <c r="C107" s="39"/>
      <c r="D107" s="189" t="s">
        <v>154</v>
      </c>
      <c r="E107" s="39"/>
      <c r="F107" s="190" t="s">
        <v>1784</v>
      </c>
      <c r="G107" s="39"/>
      <c r="H107" s="39"/>
      <c r="I107" s="191"/>
      <c r="J107" s="39"/>
      <c r="K107" s="39"/>
      <c r="L107" s="42"/>
      <c r="M107" s="192"/>
      <c r="N107" s="193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154</v>
      </c>
      <c r="AU107" s="20" t="s">
        <v>85</v>
      </c>
    </row>
    <row r="108" spans="1:65" s="13" customFormat="1">
      <c r="B108" s="194"/>
      <c r="C108" s="195"/>
      <c r="D108" s="196" t="s">
        <v>156</v>
      </c>
      <c r="E108" s="197" t="s">
        <v>19</v>
      </c>
      <c r="F108" s="198" t="s">
        <v>85</v>
      </c>
      <c r="G108" s="195"/>
      <c r="H108" s="199">
        <v>1</v>
      </c>
      <c r="I108" s="200"/>
      <c r="J108" s="195"/>
      <c r="K108" s="195"/>
      <c r="L108" s="201"/>
      <c r="M108" s="202"/>
      <c r="N108" s="203"/>
      <c r="O108" s="203"/>
      <c r="P108" s="203"/>
      <c r="Q108" s="203"/>
      <c r="R108" s="203"/>
      <c r="S108" s="203"/>
      <c r="T108" s="204"/>
      <c r="AT108" s="205" t="s">
        <v>156</v>
      </c>
      <c r="AU108" s="205" t="s">
        <v>85</v>
      </c>
      <c r="AV108" s="13" t="s">
        <v>87</v>
      </c>
      <c r="AW108" s="13" t="s">
        <v>37</v>
      </c>
      <c r="AX108" s="13" t="s">
        <v>77</v>
      </c>
      <c r="AY108" s="205" t="s">
        <v>144</v>
      </c>
    </row>
    <row r="109" spans="1:65" s="14" customFormat="1">
      <c r="B109" s="206"/>
      <c r="C109" s="207"/>
      <c r="D109" s="196" t="s">
        <v>156</v>
      </c>
      <c r="E109" s="208" t="s">
        <v>19</v>
      </c>
      <c r="F109" s="209" t="s">
        <v>158</v>
      </c>
      <c r="G109" s="207"/>
      <c r="H109" s="210">
        <v>1</v>
      </c>
      <c r="I109" s="211"/>
      <c r="J109" s="207"/>
      <c r="K109" s="207"/>
      <c r="L109" s="212"/>
      <c r="M109" s="238"/>
      <c r="N109" s="239"/>
      <c r="O109" s="239"/>
      <c r="P109" s="239"/>
      <c r="Q109" s="239"/>
      <c r="R109" s="239"/>
      <c r="S109" s="239"/>
      <c r="T109" s="240"/>
      <c r="AT109" s="216" t="s">
        <v>156</v>
      </c>
      <c r="AU109" s="216" t="s">
        <v>85</v>
      </c>
      <c r="AV109" s="14" t="s">
        <v>152</v>
      </c>
      <c r="AW109" s="14" t="s">
        <v>37</v>
      </c>
      <c r="AX109" s="14" t="s">
        <v>85</v>
      </c>
      <c r="AY109" s="216" t="s">
        <v>144</v>
      </c>
    </row>
    <row r="110" spans="1:65" s="2" customFormat="1" ht="6.95" customHeight="1">
      <c r="A110" s="37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2"/>
      <c r="M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</sheetData>
  <sheetProtection algorithmName="SHA-512" hashValue="WNCN49+slvIAh2A0YO6Oz7LL8qgb8SOE0oChMbUOhsYBDhyUW2PmIO9Z6vGnygH3xsscagEBLyhjunV5wI6uSg==" saltValue="QaOqVmZivYbPnXBe9z+PP0P1xHlF4zuzKuZUrVyFrvPOcyn/ego2P0oD7Q00Mwq/SWCZLMFuHc/CZEG3VIjE6g==" spinCount="100000" sheet="1" objects="1" scenarios="1" formatColumns="0" formatRows="0" autoFilter="0"/>
  <autoFilter ref="C79:K109" xr:uid="{00000000-0009-0000-0000-000007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hyperlinks>
    <hyperlink ref="F83" r:id="rId1" xr:uid="{00000000-0004-0000-0700-000000000000}"/>
    <hyperlink ref="F87" r:id="rId2" xr:uid="{00000000-0004-0000-0700-000001000000}"/>
    <hyperlink ref="F91" r:id="rId3" xr:uid="{00000000-0004-0000-0700-000002000000}"/>
    <hyperlink ref="F95" r:id="rId4" xr:uid="{00000000-0004-0000-0700-000003000000}"/>
    <hyperlink ref="F99" r:id="rId5" xr:uid="{00000000-0004-0000-0700-000004000000}"/>
    <hyperlink ref="F103" r:id="rId6" xr:uid="{00000000-0004-0000-0700-000005000000}"/>
    <hyperlink ref="F107" r:id="rId7" xr:uid="{00000000-0004-0000-07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61" customWidth="1"/>
    <col min="2" max="2" width="1.6640625" style="261" customWidth="1"/>
    <col min="3" max="4" width="5" style="261" customWidth="1"/>
    <col min="5" max="5" width="11.6640625" style="261" customWidth="1"/>
    <col min="6" max="6" width="9.1640625" style="261" customWidth="1"/>
    <col min="7" max="7" width="5" style="261" customWidth="1"/>
    <col min="8" max="8" width="77.83203125" style="261" customWidth="1"/>
    <col min="9" max="10" width="20" style="261" customWidth="1"/>
    <col min="11" max="11" width="1.6640625" style="261" customWidth="1"/>
  </cols>
  <sheetData>
    <row r="1" spans="2:11" s="1" customFormat="1" ht="37.5" customHeight="1"/>
    <row r="2" spans="2:11" s="1" customFormat="1" ht="7.5" customHeight="1">
      <c r="B2" s="262"/>
      <c r="C2" s="263"/>
      <c r="D2" s="263"/>
      <c r="E2" s="263"/>
      <c r="F2" s="263"/>
      <c r="G2" s="263"/>
      <c r="H2" s="263"/>
      <c r="I2" s="263"/>
      <c r="J2" s="263"/>
      <c r="K2" s="264"/>
    </row>
    <row r="3" spans="2:11" s="17" customFormat="1" ht="45" customHeight="1">
      <c r="B3" s="265"/>
      <c r="C3" s="400" t="s">
        <v>1785</v>
      </c>
      <c r="D3" s="400"/>
      <c r="E3" s="400"/>
      <c r="F3" s="400"/>
      <c r="G3" s="400"/>
      <c r="H3" s="400"/>
      <c r="I3" s="400"/>
      <c r="J3" s="400"/>
      <c r="K3" s="266"/>
    </row>
    <row r="4" spans="2:11" s="1" customFormat="1" ht="25.5" customHeight="1">
      <c r="B4" s="267"/>
      <c r="C4" s="405" t="s">
        <v>1786</v>
      </c>
      <c r="D4" s="405"/>
      <c r="E4" s="405"/>
      <c r="F4" s="405"/>
      <c r="G4" s="405"/>
      <c r="H4" s="405"/>
      <c r="I4" s="405"/>
      <c r="J4" s="405"/>
      <c r="K4" s="268"/>
    </row>
    <row r="5" spans="2:11" s="1" customFormat="1" ht="5.25" customHeight="1">
      <c r="B5" s="267"/>
      <c r="C5" s="269"/>
      <c r="D5" s="269"/>
      <c r="E5" s="269"/>
      <c r="F5" s="269"/>
      <c r="G5" s="269"/>
      <c r="H5" s="269"/>
      <c r="I5" s="269"/>
      <c r="J5" s="269"/>
      <c r="K5" s="268"/>
    </row>
    <row r="6" spans="2:11" s="1" customFormat="1" ht="15" customHeight="1">
      <c r="B6" s="267"/>
      <c r="C6" s="404" t="s">
        <v>1787</v>
      </c>
      <c r="D6" s="404"/>
      <c r="E6" s="404"/>
      <c r="F6" s="404"/>
      <c r="G6" s="404"/>
      <c r="H6" s="404"/>
      <c r="I6" s="404"/>
      <c r="J6" s="404"/>
      <c r="K6" s="268"/>
    </row>
    <row r="7" spans="2:11" s="1" customFormat="1" ht="15" customHeight="1">
      <c r="B7" s="271"/>
      <c r="C7" s="404" t="s">
        <v>1788</v>
      </c>
      <c r="D7" s="404"/>
      <c r="E7" s="404"/>
      <c r="F7" s="404"/>
      <c r="G7" s="404"/>
      <c r="H7" s="404"/>
      <c r="I7" s="404"/>
      <c r="J7" s="404"/>
      <c r="K7" s="268"/>
    </row>
    <row r="8" spans="2:11" s="1" customFormat="1" ht="12.75" customHeight="1">
      <c r="B8" s="271"/>
      <c r="C8" s="270"/>
      <c r="D8" s="270"/>
      <c r="E8" s="270"/>
      <c r="F8" s="270"/>
      <c r="G8" s="270"/>
      <c r="H8" s="270"/>
      <c r="I8" s="270"/>
      <c r="J8" s="270"/>
      <c r="K8" s="268"/>
    </row>
    <row r="9" spans="2:11" s="1" customFormat="1" ht="15" customHeight="1">
      <c r="B9" s="271"/>
      <c r="C9" s="404" t="s">
        <v>1789</v>
      </c>
      <c r="D9" s="404"/>
      <c r="E9" s="404"/>
      <c r="F9" s="404"/>
      <c r="G9" s="404"/>
      <c r="H9" s="404"/>
      <c r="I9" s="404"/>
      <c r="J9" s="404"/>
      <c r="K9" s="268"/>
    </row>
    <row r="10" spans="2:11" s="1" customFormat="1" ht="15" customHeight="1">
      <c r="B10" s="271"/>
      <c r="C10" s="270"/>
      <c r="D10" s="404" t="s">
        <v>1790</v>
      </c>
      <c r="E10" s="404"/>
      <c r="F10" s="404"/>
      <c r="G10" s="404"/>
      <c r="H10" s="404"/>
      <c r="I10" s="404"/>
      <c r="J10" s="404"/>
      <c r="K10" s="268"/>
    </row>
    <row r="11" spans="2:11" s="1" customFormat="1" ht="15" customHeight="1">
      <c r="B11" s="271"/>
      <c r="C11" s="272"/>
      <c r="D11" s="404" t="s">
        <v>1791</v>
      </c>
      <c r="E11" s="404"/>
      <c r="F11" s="404"/>
      <c r="G11" s="404"/>
      <c r="H11" s="404"/>
      <c r="I11" s="404"/>
      <c r="J11" s="404"/>
      <c r="K11" s="268"/>
    </row>
    <row r="12" spans="2:11" s="1" customFormat="1" ht="15" customHeight="1">
      <c r="B12" s="271"/>
      <c r="C12" s="272"/>
      <c r="D12" s="270"/>
      <c r="E12" s="270"/>
      <c r="F12" s="270"/>
      <c r="G12" s="270"/>
      <c r="H12" s="270"/>
      <c r="I12" s="270"/>
      <c r="J12" s="270"/>
      <c r="K12" s="268"/>
    </row>
    <row r="13" spans="2:11" s="1" customFormat="1" ht="15" customHeight="1">
      <c r="B13" s="271"/>
      <c r="C13" s="272"/>
      <c r="D13" s="273" t="s">
        <v>1792</v>
      </c>
      <c r="E13" s="270"/>
      <c r="F13" s="270"/>
      <c r="G13" s="270"/>
      <c r="H13" s="270"/>
      <c r="I13" s="270"/>
      <c r="J13" s="270"/>
      <c r="K13" s="268"/>
    </row>
    <row r="14" spans="2:11" s="1" customFormat="1" ht="12.75" customHeight="1">
      <c r="B14" s="271"/>
      <c r="C14" s="272"/>
      <c r="D14" s="272"/>
      <c r="E14" s="272"/>
      <c r="F14" s="272"/>
      <c r="G14" s="272"/>
      <c r="H14" s="272"/>
      <c r="I14" s="272"/>
      <c r="J14" s="272"/>
      <c r="K14" s="268"/>
    </row>
    <row r="15" spans="2:11" s="1" customFormat="1" ht="15" customHeight="1">
      <c r="B15" s="271"/>
      <c r="C15" s="272"/>
      <c r="D15" s="404" t="s">
        <v>1793</v>
      </c>
      <c r="E15" s="404"/>
      <c r="F15" s="404"/>
      <c r="G15" s="404"/>
      <c r="H15" s="404"/>
      <c r="I15" s="404"/>
      <c r="J15" s="404"/>
      <c r="K15" s="268"/>
    </row>
    <row r="16" spans="2:11" s="1" customFormat="1" ht="15" customHeight="1">
      <c r="B16" s="271"/>
      <c r="C16" s="272"/>
      <c r="D16" s="404" t="s">
        <v>1794</v>
      </c>
      <c r="E16" s="404"/>
      <c r="F16" s="404"/>
      <c r="G16" s="404"/>
      <c r="H16" s="404"/>
      <c r="I16" s="404"/>
      <c r="J16" s="404"/>
      <c r="K16" s="268"/>
    </row>
    <row r="17" spans="2:11" s="1" customFormat="1" ht="15" customHeight="1">
      <c r="B17" s="271"/>
      <c r="C17" s="272"/>
      <c r="D17" s="404" t="s">
        <v>1795</v>
      </c>
      <c r="E17" s="404"/>
      <c r="F17" s="404"/>
      <c r="G17" s="404"/>
      <c r="H17" s="404"/>
      <c r="I17" s="404"/>
      <c r="J17" s="404"/>
      <c r="K17" s="268"/>
    </row>
    <row r="18" spans="2:11" s="1" customFormat="1" ht="15" customHeight="1">
      <c r="B18" s="271"/>
      <c r="C18" s="272"/>
      <c r="D18" s="272"/>
      <c r="E18" s="274" t="s">
        <v>84</v>
      </c>
      <c r="F18" s="404" t="s">
        <v>1796</v>
      </c>
      <c r="G18" s="404"/>
      <c r="H18" s="404"/>
      <c r="I18" s="404"/>
      <c r="J18" s="404"/>
      <c r="K18" s="268"/>
    </row>
    <row r="19" spans="2:11" s="1" customFormat="1" ht="15" customHeight="1">
      <c r="B19" s="271"/>
      <c r="C19" s="272"/>
      <c r="D19" s="272"/>
      <c r="E19" s="274" t="s">
        <v>1797</v>
      </c>
      <c r="F19" s="404" t="s">
        <v>1798</v>
      </c>
      <c r="G19" s="404"/>
      <c r="H19" s="404"/>
      <c r="I19" s="404"/>
      <c r="J19" s="404"/>
      <c r="K19" s="268"/>
    </row>
    <row r="20" spans="2:11" s="1" customFormat="1" ht="15" customHeight="1">
      <c r="B20" s="271"/>
      <c r="C20" s="272"/>
      <c r="D20" s="272"/>
      <c r="E20" s="274" t="s">
        <v>1799</v>
      </c>
      <c r="F20" s="404" t="s">
        <v>1800</v>
      </c>
      <c r="G20" s="404"/>
      <c r="H20" s="404"/>
      <c r="I20" s="404"/>
      <c r="J20" s="404"/>
      <c r="K20" s="268"/>
    </row>
    <row r="21" spans="2:11" s="1" customFormat="1" ht="15" customHeight="1">
      <c r="B21" s="271"/>
      <c r="C21" s="272"/>
      <c r="D21" s="272"/>
      <c r="E21" s="274" t="s">
        <v>1801</v>
      </c>
      <c r="F21" s="404" t="s">
        <v>1802</v>
      </c>
      <c r="G21" s="404"/>
      <c r="H21" s="404"/>
      <c r="I21" s="404"/>
      <c r="J21" s="404"/>
      <c r="K21" s="268"/>
    </row>
    <row r="22" spans="2:11" s="1" customFormat="1" ht="15" customHeight="1">
      <c r="B22" s="271"/>
      <c r="C22" s="272"/>
      <c r="D22" s="272"/>
      <c r="E22" s="274" t="s">
        <v>1803</v>
      </c>
      <c r="F22" s="404" t="s">
        <v>1804</v>
      </c>
      <c r="G22" s="404"/>
      <c r="H22" s="404"/>
      <c r="I22" s="404"/>
      <c r="J22" s="404"/>
      <c r="K22" s="268"/>
    </row>
    <row r="23" spans="2:11" s="1" customFormat="1" ht="15" customHeight="1">
      <c r="B23" s="271"/>
      <c r="C23" s="272"/>
      <c r="D23" s="272"/>
      <c r="E23" s="274" t="s">
        <v>1805</v>
      </c>
      <c r="F23" s="404" t="s">
        <v>1806</v>
      </c>
      <c r="G23" s="404"/>
      <c r="H23" s="404"/>
      <c r="I23" s="404"/>
      <c r="J23" s="404"/>
      <c r="K23" s="268"/>
    </row>
    <row r="24" spans="2:11" s="1" customFormat="1" ht="12.75" customHeight="1">
      <c r="B24" s="271"/>
      <c r="C24" s="272"/>
      <c r="D24" s="272"/>
      <c r="E24" s="272"/>
      <c r="F24" s="272"/>
      <c r="G24" s="272"/>
      <c r="H24" s="272"/>
      <c r="I24" s="272"/>
      <c r="J24" s="272"/>
      <c r="K24" s="268"/>
    </row>
    <row r="25" spans="2:11" s="1" customFormat="1" ht="15" customHeight="1">
      <c r="B25" s="271"/>
      <c r="C25" s="404" t="s">
        <v>1807</v>
      </c>
      <c r="D25" s="404"/>
      <c r="E25" s="404"/>
      <c r="F25" s="404"/>
      <c r="G25" s="404"/>
      <c r="H25" s="404"/>
      <c r="I25" s="404"/>
      <c r="J25" s="404"/>
      <c r="K25" s="268"/>
    </row>
    <row r="26" spans="2:11" s="1" customFormat="1" ht="15" customHeight="1">
      <c r="B26" s="271"/>
      <c r="C26" s="404" t="s">
        <v>1808</v>
      </c>
      <c r="D26" s="404"/>
      <c r="E26" s="404"/>
      <c r="F26" s="404"/>
      <c r="G26" s="404"/>
      <c r="H26" s="404"/>
      <c r="I26" s="404"/>
      <c r="J26" s="404"/>
      <c r="K26" s="268"/>
    </row>
    <row r="27" spans="2:11" s="1" customFormat="1" ht="15" customHeight="1">
      <c r="B27" s="271"/>
      <c r="C27" s="270"/>
      <c r="D27" s="404" t="s">
        <v>1809</v>
      </c>
      <c r="E27" s="404"/>
      <c r="F27" s="404"/>
      <c r="G27" s="404"/>
      <c r="H27" s="404"/>
      <c r="I27" s="404"/>
      <c r="J27" s="404"/>
      <c r="K27" s="268"/>
    </row>
    <row r="28" spans="2:11" s="1" customFormat="1" ht="15" customHeight="1">
      <c r="B28" s="271"/>
      <c r="C28" s="272"/>
      <c r="D28" s="404" t="s">
        <v>1810</v>
      </c>
      <c r="E28" s="404"/>
      <c r="F28" s="404"/>
      <c r="G28" s="404"/>
      <c r="H28" s="404"/>
      <c r="I28" s="404"/>
      <c r="J28" s="404"/>
      <c r="K28" s="268"/>
    </row>
    <row r="29" spans="2:11" s="1" customFormat="1" ht="12.75" customHeight="1">
      <c r="B29" s="271"/>
      <c r="C29" s="272"/>
      <c r="D29" s="272"/>
      <c r="E29" s="272"/>
      <c r="F29" s="272"/>
      <c r="G29" s="272"/>
      <c r="H29" s="272"/>
      <c r="I29" s="272"/>
      <c r="J29" s="272"/>
      <c r="K29" s="268"/>
    </row>
    <row r="30" spans="2:11" s="1" customFormat="1" ht="15" customHeight="1">
      <c r="B30" s="271"/>
      <c r="C30" s="272"/>
      <c r="D30" s="404" t="s">
        <v>1811</v>
      </c>
      <c r="E30" s="404"/>
      <c r="F30" s="404"/>
      <c r="G30" s="404"/>
      <c r="H30" s="404"/>
      <c r="I30" s="404"/>
      <c r="J30" s="404"/>
      <c r="K30" s="268"/>
    </row>
    <row r="31" spans="2:11" s="1" customFormat="1" ht="15" customHeight="1">
      <c r="B31" s="271"/>
      <c r="C31" s="272"/>
      <c r="D31" s="404" t="s">
        <v>1812</v>
      </c>
      <c r="E31" s="404"/>
      <c r="F31" s="404"/>
      <c r="G31" s="404"/>
      <c r="H31" s="404"/>
      <c r="I31" s="404"/>
      <c r="J31" s="404"/>
      <c r="K31" s="268"/>
    </row>
    <row r="32" spans="2:11" s="1" customFormat="1" ht="12.75" customHeight="1">
      <c r="B32" s="271"/>
      <c r="C32" s="272"/>
      <c r="D32" s="272"/>
      <c r="E32" s="272"/>
      <c r="F32" s="272"/>
      <c r="G32" s="272"/>
      <c r="H32" s="272"/>
      <c r="I32" s="272"/>
      <c r="J32" s="272"/>
      <c r="K32" s="268"/>
    </row>
    <row r="33" spans="2:11" s="1" customFormat="1" ht="15" customHeight="1">
      <c r="B33" s="271"/>
      <c r="C33" s="272"/>
      <c r="D33" s="404" t="s">
        <v>1813</v>
      </c>
      <c r="E33" s="404"/>
      <c r="F33" s="404"/>
      <c r="G33" s="404"/>
      <c r="H33" s="404"/>
      <c r="I33" s="404"/>
      <c r="J33" s="404"/>
      <c r="K33" s="268"/>
    </row>
    <row r="34" spans="2:11" s="1" customFormat="1" ht="15" customHeight="1">
      <c r="B34" s="271"/>
      <c r="C34" s="272"/>
      <c r="D34" s="404" t="s">
        <v>1814</v>
      </c>
      <c r="E34" s="404"/>
      <c r="F34" s="404"/>
      <c r="G34" s="404"/>
      <c r="H34" s="404"/>
      <c r="I34" s="404"/>
      <c r="J34" s="404"/>
      <c r="K34" s="268"/>
    </row>
    <row r="35" spans="2:11" s="1" customFormat="1" ht="15" customHeight="1">
      <c r="B35" s="271"/>
      <c r="C35" s="272"/>
      <c r="D35" s="404" t="s">
        <v>1815</v>
      </c>
      <c r="E35" s="404"/>
      <c r="F35" s="404"/>
      <c r="G35" s="404"/>
      <c r="H35" s="404"/>
      <c r="I35" s="404"/>
      <c r="J35" s="404"/>
      <c r="K35" s="268"/>
    </row>
    <row r="36" spans="2:11" s="1" customFormat="1" ht="15" customHeight="1">
      <c r="B36" s="271"/>
      <c r="C36" s="272"/>
      <c r="D36" s="270"/>
      <c r="E36" s="273" t="s">
        <v>130</v>
      </c>
      <c r="F36" s="270"/>
      <c r="G36" s="404" t="s">
        <v>1816</v>
      </c>
      <c r="H36" s="404"/>
      <c r="I36" s="404"/>
      <c r="J36" s="404"/>
      <c r="K36" s="268"/>
    </row>
    <row r="37" spans="2:11" s="1" customFormat="1" ht="30.75" customHeight="1">
      <c r="B37" s="271"/>
      <c r="C37" s="272"/>
      <c r="D37" s="270"/>
      <c r="E37" s="273" t="s">
        <v>1817</v>
      </c>
      <c r="F37" s="270"/>
      <c r="G37" s="404" t="s">
        <v>1818</v>
      </c>
      <c r="H37" s="404"/>
      <c r="I37" s="404"/>
      <c r="J37" s="404"/>
      <c r="K37" s="268"/>
    </row>
    <row r="38" spans="2:11" s="1" customFormat="1" ht="15" customHeight="1">
      <c r="B38" s="271"/>
      <c r="C38" s="272"/>
      <c r="D38" s="270"/>
      <c r="E38" s="273" t="s">
        <v>58</v>
      </c>
      <c r="F38" s="270"/>
      <c r="G38" s="404" t="s">
        <v>1819</v>
      </c>
      <c r="H38" s="404"/>
      <c r="I38" s="404"/>
      <c r="J38" s="404"/>
      <c r="K38" s="268"/>
    </row>
    <row r="39" spans="2:11" s="1" customFormat="1" ht="15" customHeight="1">
      <c r="B39" s="271"/>
      <c r="C39" s="272"/>
      <c r="D39" s="270"/>
      <c r="E39" s="273" t="s">
        <v>59</v>
      </c>
      <c r="F39" s="270"/>
      <c r="G39" s="404" t="s">
        <v>1820</v>
      </c>
      <c r="H39" s="404"/>
      <c r="I39" s="404"/>
      <c r="J39" s="404"/>
      <c r="K39" s="268"/>
    </row>
    <row r="40" spans="2:11" s="1" customFormat="1" ht="15" customHeight="1">
      <c r="B40" s="271"/>
      <c r="C40" s="272"/>
      <c r="D40" s="270"/>
      <c r="E40" s="273" t="s">
        <v>131</v>
      </c>
      <c r="F40" s="270"/>
      <c r="G40" s="404" t="s">
        <v>1821</v>
      </c>
      <c r="H40" s="404"/>
      <c r="I40" s="404"/>
      <c r="J40" s="404"/>
      <c r="K40" s="268"/>
    </row>
    <row r="41" spans="2:11" s="1" customFormat="1" ht="15" customHeight="1">
      <c r="B41" s="271"/>
      <c r="C41" s="272"/>
      <c r="D41" s="270"/>
      <c r="E41" s="273" t="s">
        <v>132</v>
      </c>
      <c r="F41" s="270"/>
      <c r="G41" s="404" t="s">
        <v>1822</v>
      </c>
      <c r="H41" s="404"/>
      <c r="I41" s="404"/>
      <c r="J41" s="404"/>
      <c r="K41" s="268"/>
    </row>
    <row r="42" spans="2:11" s="1" customFormat="1" ht="15" customHeight="1">
      <c r="B42" s="271"/>
      <c r="C42" s="272"/>
      <c r="D42" s="270"/>
      <c r="E42" s="273" t="s">
        <v>1823</v>
      </c>
      <c r="F42" s="270"/>
      <c r="G42" s="404" t="s">
        <v>1824</v>
      </c>
      <c r="H42" s="404"/>
      <c r="I42" s="404"/>
      <c r="J42" s="404"/>
      <c r="K42" s="268"/>
    </row>
    <row r="43" spans="2:11" s="1" customFormat="1" ht="15" customHeight="1">
      <c r="B43" s="271"/>
      <c r="C43" s="272"/>
      <c r="D43" s="270"/>
      <c r="E43" s="273"/>
      <c r="F43" s="270"/>
      <c r="G43" s="404" t="s">
        <v>1825</v>
      </c>
      <c r="H43" s="404"/>
      <c r="I43" s="404"/>
      <c r="J43" s="404"/>
      <c r="K43" s="268"/>
    </row>
    <row r="44" spans="2:11" s="1" customFormat="1" ht="15" customHeight="1">
      <c r="B44" s="271"/>
      <c r="C44" s="272"/>
      <c r="D44" s="270"/>
      <c r="E44" s="273" t="s">
        <v>1826</v>
      </c>
      <c r="F44" s="270"/>
      <c r="G44" s="404" t="s">
        <v>1827</v>
      </c>
      <c r="H44" s="404"/>
      <c r="I44" s="404"/>
      <c r="J44" s="404"/>
      <c r="K44" s="268"/>
    </row>
    <row r="45" spans="2:11" s="1" customFormat="1" ht="15" customHeight="1">
      <c r="B45" s="271"/>
      <c r="C45" s="272"/>
      <c r="D45" s="270"/>
      <c r="E45" s="273" t="s">
        <v>134</v>
      </c>
      <c r="F45" s="270"/>
      <c r="G45" s="404" t="s">
        <v>1828</v>
      </c>
      <c r="H45" s="404"/>
      <c r="I45" s="404"/>
      <c r="J45" s="404"/>
      <c r="K45" s="268"/>
    </row>
    <row r="46" spans="2:11" s="1" customFormat="1" ht="12.75" customHeight="1">
      <c r="B46" s="271"/>
      <c r="C46" s="272"/>
      <c r="D46" s="270"/>
      <c r="E46" s="270"/>
      <c r="F46" s="270"/>
      <c r="G46" s="270"/>
      <c r="H46" s="270"/>
      <c r="I46" s="270"/>
      <c r="J46" s="270"/>
      <c r="K46" s="268"/>
    </row>
    <row r="47" spans="2:11" s="1" customFormat="1" ht="15" customHeight="1">
      <c r="B47" s="271"/>
      <c r="C47" s="272"/>
      <c r="D47" s="404" t="s">
        <v>1829</v>
      </c>
      <c r="E47" s="404"/>
      <c r="F47" s="404"/>
      <c r="G47" s="404"/>
      <c r="H47" s="404"/>
      <c r="I47" s="404"/>
      <c r="J47" s="404"/>
      <c r="K47" s="268"/>
    </row>
    <row r="48" spans="2:11" s="1" customFormat="1" ht="15" customHeight="1">
      <c r="B48" s="271"/>
      <c r="C48" s="272"/>
      <c r="D48" s="272"/>
      <c r="E48" s="404" t="s">
        <v>1830</v>
      </c>
      <c r="F48" s="404"/>
      <c r="G48" s="404"/>
      <c r="H48" s="404"/>
      <c r="I48" s="404"/>
      <c r="J48" s="404"/>
      <c r="K48" s="268"/>
    </row>
    <row r="49" spans="2:11" s="1" customFormat="1" ht="15" customHeight="1">
      <c r="B49" s="271"/>
      <c r="C49" s="272"/>
      <c r="D49" s="272"/>
      <c r="E49" s="404" t="s">
        <v>1831</v>
      </c>
      <c r="F49" s="404"/>
      <c r="G49" s="404"/>
      <c r="H49" s="404"/>
      <c r="I49" s="404"/>
      <c r="J49" s="404"/>
      <c r="K49" s="268"/>
    </row>
    <row r="50" spans="2:11" s="1" customFormat="1" ht="15" customHeight="1">
      <c r="B50" s="271"/>
      <c r="C50" s="272"/>
      <c r="D50" s="272"/>
      <c r="E50" s="404" t="s">
        <v>1832</v>
      </c>
      <c r="F50" s="404"/>
      <c r="G50" s="404"/>
      <c r="H50" s="404"/>
      <c r="I50" s="404"/>
      <c r="J50" s="404"/>
      <c r="K50" s="268"/>
    </row>
    <row r="51" spans="2:11" s="1" customFormat="1" ht="15" customHeight="1">
      <c r="B51" s="271"/>
      <c r="C51" s="272"/>
      <c r="D51" s="404" t="s">
        <v>1833</v>
      </c>
      <c r="E51" s="404"/>
      <c r="F51" s="404"/>
      <c r="G51" s="404"/>
      <c r="H51" s="404"/>
      <c r="I51" s="404"/>
      <c r="J51" s="404"/>
      <c r="K51" s="268"/>
    </row>
    <row r="52" spans="2:11" s="1" customFormat="1" ht="25.5" customHeight="1">
      <c r="B52" s="267"/>
      <c r="C52" s="405" t="s">
        <v>1834</v>
      </c>
      <c r="D52" s="405"/>
      <c r="E52" s="405"/>
      <c r="F52" s="405"/>
      <c r="G52" s="405"/>
      <c r="H52" s="405"/>
      <c r="I52" s="405"/>
      <c r="J52" s="405"/>
      <c r="K52" s="268"/>
    </row>
    <row r="53" spans="2:11" s="1" customFormat="1" ht="5.25" customHeight="1">
      <c r="B53" s="267"/>
      <c r="C53" s="269"/>
      <c r="D53" s="269"/>
      <c r="E53" s="269"/>
      <c r="F53" s="269"/>
      <c r="G53" s="269"/>
      <c r="H53" s="269"/>
      <c r="I53" s="269"/>
      <c r="J53" s="269"/>
      <c r="K53" s="268"/>
    </row>
    <row r="54" spans="2:11" s="1" customFormat="1" ht="15" customHeight="1">
      <c r="B54" s="267"/>
      <c r="C54" s="404" t="s">
        <v>1835</v>
      </c>
      <c r="D54" s="404"/>
      <c r="E54" s="404"/>
      <c r="F54" s="404"/>
      <c r="G54" s="404"/>
      <c r="H54" s="404"/>
      <c r="I54" s="404"/>
      <c r="J54" s="404"/>
      <c r="K54" s="268"/>
    </row>
    <row r="55" spans="2:11" s="1" customFormat="1" ht="15" customHeight="1">
      <c r="B55" s="267"/>
      <c r="C55" s="404" t="s">
        <v>1836</v>
      </c>
      <c r="D55" s="404"/>
      <c r="E55" s="404"/>
      <c r="F55" s="404"/>
      <c r="G55" s="404"/>
      <c r="H55" s="404"/>
      <c r="I55" s="404"/>
      <c r="J55" s="404"/>
      <c r="K55" s="268"/>
    </row>
    <row r="56" spans="2:11" s="1" customFormat="1" ht="12.75" customHeight="1">
      <c r="B56" s="267"/>
      <c r="C56" s="270"/>
      <c r="D56" s="270"/>
      <c r="E56" s="270"/>
      <c r="F56" s="270"/>
      <c r="G56" s="270"/>
      <c r="H56" s="270"/>
      <c r="I56" s="270"/>
      <c r="J56" s="270"/>
      <c r="K56" s="268"/>
    </row>
    <row r="57" spans="2:11" s="1" customFormat="1" ht="15" customHeight="1">
      <c r="B57" s="267"/>
      <c r="C57" s="404" t="s">
        <v>1837</v>
      </c>
      <c r="D57" s="404"/>
      <c r="E57" s="404"/>
      <c r="F57" s="404"/>
      <c r="G57" s="404"/>
      <c r="H57" s="404"/>
      <c r="I57" s="404"/>
      <c r="J57" s="404"/>
      <c r="K57" s="268"/>
    </row>
    <row r="58" spans="2:11" s="1" customFormat="1" ht="15" customHeight="1">
      <c r="B58" s="267"/>
      <c r="C58" s="272"/>
      <c r="D58" s="404" t="s">
        <v>1838</v>
      </c>
      <c r="E58" s="404"/>
      <c r="F58" s="404"/>
      <c r="G58" s="404"/>
      <c r="H58" s="404"/>
      <c r="I58" s="404"/>
      <c r="J58" s="404"/>
      <c r="K58" s="268"/>
    </row>
    <row r="59" spans="2:11" s="1" customFormat="1" ht="15" customHeight="1">
      <c r="B59" s="267"/>
      <c r="C59" s="272"/>
      <c r="D59" s="404" t="s">
        <v>1839</v>
      </c>
      <c r="E59" s="404"/>
      <c r="F59" s="404"/>
      <c r="G59" s="404"/>
      <c r="H59" s="404"/>
      <c r="I59" s="404"/>
      <c r="J59" s="404"/>
      <c r="K59" s="268"/>
    </row>
    <row r="60" spans="2:11" s="1" customFormat="1" ht="15" customHeight="1">
      <c r="B60" s="267"/>
      <c r="C60" s="272"/>
      <c r="D60" s="404" t="s">
        <v>1840</v>
      </c>
      <c r="E60" s="404"/>
      <c r="F60" s="404"/>
      <c r="G60" s="404"/>
      <c r="H60" s="404"/>
      <c r="I60" s="404"/>
      <c r="J60" s="404"/>
      <c r="K60" s="268"/>
    </row>
    <row r="61" spans="2:11" s="1" customFormat="1" ht="15" customHeight="1">
      <c r="B61" s="267"/>
      <c r="C61" s="272"/>
      <c r="D61" s="404" t="s">
        <v>1841</v>
      </c>
      <c r="E61" s="404"/>
      <c r="F61" s="404"/>
      <c r="G61" s="404"/>
      <c r="H61" s="404"/>
      <c r="I61" s="404"/>
      <c r="J61" s="404"/>
      <c r="K61" s="268"/>
    </row>
    <row r="62" spans="2:11" s="1" customFormat="1" ht="15" customHeight="1">
      <c r="B62" s="267"/>
      <c r="C62" s="272"/>
      <c r="D62" s="403" t="s">
        <v>1842</v>
      </c>
      <c r="E62" s="403"/>
      <c r="F62" s="403"/>
      <c r="G62" s="403"/>
      <c r="H62" s="403"/>
      <c r="I62" s="403"/>
      <c r="J62" s="403"/>
      <c r="K62" s="268"/>
    </row>
    <row r="63" spans="2:11" s="1" customFormat="1" ht="15" customHeight="1">
      <c r="B63" s="267"/>
      <c r="C63" s="272"/>
      <c r="D63" s="404" t="s">
        <v>1843</v>
      </c>
      <c r="E63" s="404"/>
      <c r="F63" s="404"/>
      <c r="G63" s="404"/>
      <c r="H63" s="404"/>
      <c r="I63" s="404"/>
      <c r="J63" s="404"/>
      <c r="K63" s="268"/>
    </row>
    <row r="64" spans="2:11" s="1" customFormat="1" ht="12.75" customHeight="1">
      <c r="B64" s="267"/>
      <c r="C64" s="272"/>
      <c r="D64" s="272"/>
      <c r="E64" s="275"/>
      <c r="F64" s="272"/>
      <c r="G64" s="272"/>
      <c r="H64" s="272"/>
      <c r="I64" s="272"/>
      <c r="J64" s="272"/>
      <c r="K64" s="268"/>
    </row>
    <row r="65" spans="2:11" s="1" customFormat="1" ht="15" customHeight="1">
      <c r="B65" s="267"/>
      <c r="C65" s="272"/>
      <c r="D65" s="404" t="s">
        <v>1844</v>
      </c>
      <c r="E65" s="404"/>
      <c r="F65" s="404"/>
      <c r="G65" s="404"/>
      <c r="H65" s="404"/>
      <c r="I65" s="404"/>
      <c r="J65" s="404"/>
      <c r="K65" s="268"/>
    </row>
    <row r="66" spans="2:11" s="1" customFormat="1" ht="15" customHeight="1">
      <c r="B66" s="267"/>
      <c r="C66" s="272"/>
      <c r="D66" s="403" t="s">
        <v>1845</v>
      </c>
      <c r="E66" s="403"/>
      <c r="F66" s="403"/>
      <c r="G66" s="403"/>
      <c r="H66" s="403"/>
      <c r="I66" s="403"/>
      <c r="J66" s="403"/>
      <c r="K66" s="268"/>
    </row>
    <row r="67" spans="2:11" s="1" customFormat="1" ht="15" customHeight="1">
      <c r="B67" s="267"/>
      <c r="C67" s="272"/>
      <c r="D67" s="404" t="s">
        <v>1846</v>
      </c>
      <c r="E67" s="404"/>
      <c r="F67" s="404"/>
      <c r="G67" s="404"/>
      <c r="H67" s="404"/>
      <c r="I67" s="404"/>
      <c r="J67" s="404"/>
      <c r="K67" s="268"/>
    </row>
    <row r="68" spans="2:11" s="1" customFormat="1" ht="15" customHeight="1">
      <c r="B68" s="267"/>
      <c r="C68" s="272"/>
      <c r="D68" s="404" t="s">
        <v>1847</v>
      </c>
      <c r="E68" s="404"/>
      <c r="F68" s="404"/>
      <c r="G68" s="404"/>
      <c r="H68" s="404"/>
      <c r="I68" s="404"/>
      <c r="J68" s="404"/>
      <c r="K68" s="268"/>
    </row>
    <row r="69" spans="2:11" s="1" customFormat="1" ht="15" customHeight="1">
      <c r="B69" s="267"/>
      <c r="C69" s="272"/>
      <c r="D69" s="404" t="s">
        <v>1848</v>
      </c>
      <c r="E69" s="404"/>
      <c r="F69" s="404"/>
      <c r="G69" s="404"/>
      <c r="H69" s="404"/>
      <c r="I69" s="404"/>
      <c r="J69" s="404"/>
      <c r="K69" s="268"/>
    </row>
    <row r="70" spans="2:11" s="1" customFormat="1" ht="15" customHeight="1">
      <c r="B70" s="267"/>
      <c r="C70" s="272"/>
      <c r="D70" s="404" t="s">
        <v>1849</v>
      </c>
      <c r="E70" s="404"/>
      <c r="F70" s="404"/>
      <c r="G70" s="404"/>
      <c r="H70" s="404"/>
      <c r="I70" s="404"/>
      <c r="J70" s="404"/>
      <c r="K70" s="268"/>
    </row>
    <row r="71" spans="2:11" s="1" customFormat="1" ht="12.75" customHeight="1">
      <c r="B71" s="276"/>
      <c r="C71" s="277"/>
      <c r="D71" s="277"/>
      <c r="E71" s="277"/>
      <c r="F71" s="277"/>
      <c r="G71" s="277"/>
      <c r="H71" s="277"/>
      <c r="I71" s="277"/>
      <c r="J71" s="277"/>
      <c r="K71" s="278"/>
    </row>
    <row r="72" spans="2:11" s="1" customFormat="1" ht="18.75" customHeight="1">
      <c r="B72" s="279"/>
      <c r="C72" s="279"/>
      <c r="D72" s="279"/>
      <c r="E72" s="279"/>
      <c r="F72" s="279"/>
      <c r="G72" s="279"/>
      <c r="H72" s="279"/>
      <c r="I72" s="279"/>
      <c r="J72" s="279"/>
      <c r="K72" s="280"/>
    </row>
    <row r="73" spans="2:11" s="1" customFormat="1" ht="18.75" customHeight="1">
      <c r="B73" s="280"/>
      <c r="C73" s="280"/>
      <c r="D73" s="280"/>
      <c r="E73" s="280"/>
      <c r="F73" s="280"/>
      <c r="G73" s="280"/>
      <c r="H73" s="280"/>
      <c r="I73" s="280"/>
      <c r="J73" s="280"/>
      <c r="K73" s="280"/>
    </row>
    <row r="74" spans="2:11" s="1" customFormat="1" ht="7.5" customHeight="1">
      <c r="B74" s="281"/>
      <c r="C74" s="282"/>
      <c r="D74" s="282"/>
      <c r="E74" s="282"/>
      <c r="F74" s="282"/>
      <c r="G74" s="282"/>
      <c r="H74" s="282"/>
      <c r="I74" s="282"/>
      <c r="J74" s="282"/>
      <c r="K74" s="283"/>
    </row>
    <row r="75" spans="2:11" s="1" customFormat="1" ht="45" customHeight="1">
      <c r="B75" s="284"/>
      <c r="C75" s="402" t="s">
        <v>1850</v>
      </c>
      <c r="D75" s="402"/>
      <c r="E75" s="402"/>
      <c r="F75" s="402"/>
      <c r="G75" s="402"/>
      <c r="H75" s="402"/>
      <c r="I75" s="402"/>
      <c r="J75" s="402"/>
      <c r="K75" s="285"/>
    </row>
    <row r="76" spans="2:11" s="1" customFormat="1" ht="17.25" customHeight="1">
      <c r="B76" s="284"/>
      <c r="C76" s="286" t="s">
        <v>1851</v>
      </c>
      <c r="D76" s="286"/>
      <c r="E76" s="286"/>
      <c r="F76" s="286" t="s">
        <v>1852</v>
      </c>
      <c r="G76" s="287"/>
      <c r="H76" s="286" t="s">
        <v>59</v>
      </c>
      <c r="I76" s="286" t="s">
        <v>62</v>
      </c>
      <c r="J76" s="286" t="s">
        <v>1853</v>
      </c>
      <c r="K76" s="285"/>
    </row>
    <row r="77" spans="2:11" s="1" customFormat="1" ht="17.25" customHeight="1">
      <c r="B77" s="284"/>
      <c r="C77" s="288" t="s">
        <v>1854</v>
      </c>
      <c r="D77" s="288"/>
      <c r="E77" s="288"/>
      <c r="F77" s="289" t="s">
        <v>1855</v>
      </c>
      <c r="G77" s="290"/>
      <c r="H77" s="288"/>
      <c r="I77" s="288"/>
      <c r="J77" s="288" t="s">
        <v>1856</v>
      </c>
      <c r="K77" s="285"/>
    </row>
    <row r="78" spans="2:11" s="1" customFormat="1" ht="5.25" customHeight="1">
      <c r="B78" s="284"/>
      <c r="C78" s="291"/>
      <c r="D78" s="291"/>
      <c r="E78" s="291"/>
      <c r="F78" s="291"/>
      <c r="G78" s="292"/>
      <c r="H78" s="291"/>
      <c r="I78" s="291"/>
      <c r="J78" s="291"/>
      <c r="K78" s="285"/>
    </row>
    <row r="79" spans="2:11" s="1" customFormat="1" ht="15" customHeight="1">
      <c r="B79" s="284"/>
      <c r="C79" s="273" t="s">
        <v>58</v>
      </c>
      <c r="D79" s="293"/>
      <c r="E79" s="293"/>
      <c r="F79" s="294" t="s">
        <v>1857</v>
      </c>
      <c r="G79" s="295"/>
      <c r="H79" s="273" t="s">
        <v>1858</v>
      </c>
      <c r="I79" s="273" t="s">
        <v>1859</v>
      </c>
      <c r="J79" s="273">
        <v>20</v>
      </c>
      <c r="K79" s="285"/>
    </row>
    <row r="80" spans="2:11" s="1" customFormat="1" ht="15" customHeight="1">
      <c r="B80" s="284"/>
      <c r="C80" s="273" t="s">
        <v>1860</v>
      </c>
      <c r="D80" s="273"/>
      <c r="E80" s="273"/>
      <c r="F80" s="294" t="s">
        <v>1857</v>
      </c>
      <c r="G80" s="295"/>
      <c r="H80" s="273" t="s">
        <v>1861</v>
      </c>
      <c r="I80" s="273" t="s">
        <v>1859</v>
      </c>
      <c r="J80" s="273">
        <v>120</v>
      </c>
      <c r="K80" s="285"/>
    </row>
    <row r="81" spans="2:11" s="1" customFormat="1" ht="15" customHeight="1">
      <c r="B81" s="296"/>
      <c r="C81" s="273" t="s">
        <v>1862</v>
      </c>
      <c r="D81" s="273"/>
      <c r="E81" s="273"/>
      <c r="F81" s="294" t="s">
        <v>1863</v>
      </c>
      <c r="G81" s="295"/>
      <c r="H81" s="273" t="s">
        <v>1864</v>
      </c>
      <c r="I81" s="273" t="s">
        <v>1859</v>
      </c>
      <c r="J81" s="273">
        <v>50</v>
      </c>
      <c r="K81" s="285"/>
    </row>
    <row r="82" spans="2:11" s="1" customFormat="1" ht="15" customHeight="1">
      <c r="B82" s="296"/>
      <c r="C82" s="273" t="s">
        <v>1865</v>
      </c>
      <c r="D82" s="273"/>
      <c r="E82" s="273"/>
      <c r="F82" s="294" t="s">
        <v>1857</v>
      </c>
      <c r="G82" s="295"/>
      <c r="H82" s="273" t="s">
        <v>1866</v>
      </c>
      <c r="I82" s="273" t="s">
        <v>1867</v>
      </c>
      <c r="J82" s="273"/>
      <c r="K82" s="285"/>
    </row>
    <row r="83" spans="2:11" s="1" customFormat="1" ht="15" customHeight="1">
      <c r="B83" s="296"/>
      <c r="C83" s="297" t="s">
        <v>1868</v>
      </c>
      <c r="D83" s="297"/>
      <c r="E83" s="297"/>
      <c r="F83" s="298" t="s">
        <v>1863</v>
      </c>
      <c r="G83" s="297"/>
      <c r="H83" s="297" t="s">
        <v>1869</v>
      </c>
      <c r="I83" s="297" t="s">
        <v>1859</v>
      </c>
      <c r="J83" s="297">
        <v>15</v>
      </c>
      <c r="K83" s="285"/>
    </row>
    <row r="84" spans="2:11" s="1" customFormat="1" ht="15" customHeight="1">
      <c r="B84" s="296"/>
      <c r="C84" s="297" t="s">
        <v>1870</v>
      </c>
      <c r="D84" s="297"/>
      <c r="E84" s="297"/>
      <c r="F84" s="298" t="s">
        <v>1863</v>
      </c>
      <c r="G84" s="297"/>
      <c r="H84" s="297" t="s">
        <v>1871</v>
      </c>
      <c r="I84" s="297" t="s">
        <v>1859</v>
      </c>
      <c r="J84" s="297">
        <v>15</v>
      </c>
      <c r="K84" s="285"/>
    </row>
    <row r="85" spans="2:11" s="1" customFormat="1" ht="15" customHeight="1">
      <c r="B85" s="296"/>
      <c r="C85" s="297" t="s">
        <v>1872</v>
      </c>
      <c r="D85" s="297"/>
      <c r="E85" s="297"/>
      <c r="F85" s="298" t="s">
        <v>1863</v>
      </c>
      <c r="G85" s="297"/>
      <c r="H85" s="297" t="s">
        <v>1873</v>
      </c>
      <c r="I85" s="297" t="s">
        <v>1859</v>
      </c>
      <c r="J85" s="297">
        <v>20</v>
      </c>
      <c r="K85" s="285"/>
    </row>
    <row r="86" spans="2:11" s="1" customFormat="1" ht="15" customHeight="1">
      <c r="B86" s="296"/>
      <c r="C86" s="297" t="s">
        <v>1874</v>
      </c>
      <c r="D86" s="297"/>
      <c r="E86" s="297"/>
      <c r="F86" s="298" t="s">
        <v>1863</v>
      </c>
      <c r="G86" s="297"/>
      <c r="H86" s="297" t="s">
        <v>1875</v>
      </c>
      <c r="I86" s="297" t="s">
        <v>1859</v>
      </c>
      <c r="J86" s="297">
        <v>20</v>
      </c>
      <c r="K86" s="285"/>
    </row>
    <row r="87" spans="2:11" s="1" customFormat="1" ht="15" customHeight="1">
      <c r="B87" s="296"/>
      <c r="C87" s="273" t="s">
        <v>1876</v>
      </c>
      <c r="D87" s="273"/>
      <c r="E87" s="273"/>
      <c r="F87" s="294" t="s">
        <v>1863</v>
      </c>
      <c r="G87" s="295"/>
      <c r="H87" s="273" t="s">
        <v>1877</v>
      </c>
      <c r="I87" s="273" t="s">
        <v>1859</v>
      </c>
      <c r="J87" s="273">
        <v>50</v>
      </c>
      <c r="K87" s="285"/>
    </row>
    <row r="88" spans="2:11" s="1" customFormat="1" ht="15" customHeight="1">
      <c r="B88" s="296"/>
      <c r="C88" s="273" t="s">
        <v>1878</v>
      </c>
      <c r="D88" s="273"/>
      <c r="E88" s="273"/>
      <c r="F88" s="294" t="s">
        <v>1863</v>
      </c>
      <c r="G88" s="295"/>
      <c r="H88" s="273" t="s">
        <v>1879</v>
      </c>
      <c r="I88" s="273" t="s">
        <v>1859</v>
      </c>
      <c r="J88" s="273">
        <v>20</v>
      </c>
      <c r="K88" s="285"/>
    </row>
    <row r="89" spans="2:11" s="1" customFormat="1" ht="15" customHeight="1">
      <c r="B89" s="296"/>
      <c r="C89" s="273" t="s">
        <v>1880</v>
      </c>
      <c r="D89" s="273"/>
      <c r="E89" s="273"/>
      <c r="F89" s="294" t="s">
        <v>1863</v>
      </c>
      <c r="G89" s="295"/>
      <c r="H89" s="273" t="s">
        <v>1881</v>
      </c>
      <c r="I89" s="273" t="s">
        <v>1859</v>
      </c>
      <c r="J89" s="273">
        <v>20</v>
      </c>
      <c r="K89" s="285"/>
    </row>
    <row r="90" spans="2:11" s="1" customFormat="1" ht="15" customHeight="1">
      <c r="B90" s="296"/>
      <c r="C90" s="273" t="s">
        <v>1882</v>
      </c>
      <c r="D90" s="273"/>
      <c r="E90" s="273"/>
      <c r="F90" s="294" t="s">
        <v>1863</v>
      </c>
      <c r="G90" s="295"/>
      <c r="H90" s="273" t="s">
        <v>1883</v>
      </c>
      <c r="I90" s="273" t="s">
        <v>1859</v>
      </c>
      <c r="J90" s="273">
        <v>50</v>
      </c>
      <c r="K90" s="285"/>
    </row>
    <row r="91" spans="2:11" s="1" customFormat="1" ht="15" customHeight="1">
      <c r="B91" s="296"/>
      <c r="C91" s="273" t="s">
        <v>1884</v>
      </c>
      <c r="D91" s="273"/>
      <c r="E91" s="273"/>
      <c r="F91" s="294" t="s">
        <v>1863</v>
      </c>
      <c r="G91" s="295"/>
      <c r="H91" s="273" t="s">
        <v>1884</v>
      </c>
      <c r="I91" s="273" t="s">
        <v>1859</v>
      </c>
      <c r="J91" s="273">
        <v>50</v>
      </c>
      <c r="K91" s="285"/>
    </row>
    <row r="92" spans="2:11" s="1" customFormat="1" ht="15" customHeight="1">
      <c r="B92" s="296"/>
      <c r="C92" s="273" t="s">
        <v>1885</v>
      </c>
      <c r="D92" s="273"/>
      <c r="E92" s="273"/>
      <c r="F92" s="294" t="s">
        <v>1863</v>
      </c>
      <c r="G92" s="295"/>
      <c r="H92" s="273" t="s">
        <v>1886</v>
      </c>
      <c r="I92" s="273" t="s">
        <v>1859</v>
      </c>
      <c r="J92" s="273">
        <v>255</v>
      </c>
      <c r="K92" s="285"/>
    </row>
    <row r="93" spans="2:11" s="1" customFormat="1" ht="15" customHeight="1">
      <c r="B93" s="296"/>
      <c r="C93" s="273" t="s">
        <v>1887</v>
      </c>
      <c r="D93" s="273"/>
      <c r="E93" s="273"/>
      <c r="F93" s="294" t="s">
        <v>1857</v>
      </c>
      <c r="G93" s="295"/>
      <c r="H93" s="273" t="s">
        <v>1888</v>
      </c>
      <c r="I93" s="273" t="s">
        <v>1889</v>
      </c>
      <c r="J93" s="273"/>
      <c r="K93" s="285"/>
    </row>
    <row r="94" spans="2:11" s="1" customFormat="1" ht="15" customHeight="1">
      <c r="B94" s="296"/>
      <c r="C94" s="273" t="s">
        <v>1890</v>
      </c>
      <c r="D94" s="273"/>
      <c r="E94" s="273"/>
      <c r="F94" s="294" t="s">
        <v>1857</v>
      </c>
      <c r="G94" s="295"/>
      <c r="H94" s="273" t="s">
        <v>1891</v>
      </c>
      <c r="I94" s="273" t="s">
        <v>1892</v>
      </c>
      <c r="J94" s="273"/>
      <c r="K94" s="285"/>
    </row>
    <row r="95" spans="2:11" s="1" customFormat="1" ht="15" customHeight="1">
      <c r="B95" s="296"/>
      <c r="C95" s="273" t="s">
        <v>1893</v>
      </c>
      <c r="D95" s="273"/>
      <c r="E95" s="273"/>
      <c r="F95" s="294" t="s">
        <v>1857</v>
      </c>
      <c r="G95" s="295"/>
      <c r="H95" s="273" t="s">
        <v>1893</v>
      </c>
      <c r="I95" s="273" t="s">
        <v>1892</v>
      </c>
      <c r="J95" s="273"/>
      <c r="K95" s="285"/>
    </row>
    <row r="96" spans="2:11" s="1" customFormat="1" ht="15" customHeight="1">
      <c r="B96" s="296"/>
      <c r="C96" s="273" t="s">
        <v>43</v>
      </c>
      <c r="D96" s="273"/>
      <c r="E96" s="273"/>
      <c r="F96" s="294" t="s">
        <v>1857</v>
      </c>
      <c r="G96" s="295"/>
      <c r="H96" s="273" t="s">
        <v>1894</v>
      </c>
      <c r="I96" s="273" t="s">
        <v>1892</v>
      </c>
      <c r="J96" s="273"/>
      <c r="K96" s="285"/>
    </row>
    <row r="97" spans="2:11" s="1" customFormat="1" ht="15" customHeight="1">
      <c r="B97" s="296"/>
      <c r="C97" s="273" t="s">
        <v>53</v>
      </c>
      <c r="D97" s="273"/>
      <c r="E97" s="273"/>
      <c r="F97" s="294" t="s">
        <v>1857</v>
      </c>
      <c r="G97" s="295"/>
      <c r="H97" s="273" t="s">
        <v>1895</v>
      </c>
      <c r="I97" s="273" t="s">
        <v>1892</v>
      </c>
      <c r="J97" s="273"/>
      <c r="K97" s="285"/>
    </row>
    <row r="98" spans="2:11" s="1" customFormat="1" ht="15" customHeight="1">
      <c r="B98" s="299"/>
      <c r="C98" s="300"/>
      <c r="D98" s="300"/>
      <c r="E98" s="300"/>
      <c r="F98" s="300"/>
      <c r="G98" s="300"/>
      <c r="H98" s="300"/>
      <c r="I98" s="300"/>
      <c r="J98" s="300"/>
      <c r="K98" s="301"/>
    </row>
    <row r="99" spans="2:11" s="1" customFormat="1" ht="18.75" customHeight="1">
      <c r="B99" s="302"/>
      <c r="C99" s="303"/>
      <c r="D99" s="303"/>
      <c r="E99" s="303"/>
      <c r="F99" s="303"/>
      <c r="G99" s="303"/>
      <c r="H99" s="303"/>
      <c r="I99" s="303"/>
      <c r="J99" s="303"/>
      <c r="K99" s="302"/>
    </row>
    <row r="100" spans="2:11" s="1" customFormat="1" ht="18.75" customHeight="1">
      <c r="B100" s="280"/>
      <c r="C100" s="280"/>
      <c r="D100" s="280"/>
      <c r="E100" s="280"/>
      <c r="F100" s="280"/>
      <c r="G100" s="280"/>
      <c r="H100" s="280"/>
      <c r="I100" s="280"/>
      <c r="J100" s="280"/>
      <c r="K100" s="280"/>
    </row>
    <row r="101" spans="2:11" s="1" customFormat="1" ht="7.5" customHeight="1">
      <c r="B101" s="281"/>
      <c r="C101" s="282"/>
      <c r="D101" s="282"/>
      <c r="E101" s="282"/>
      <c r="F101" s="282"/>
      <c r="G101" s="282"/>
      <c r="H101" s="282"/>
      <c r="I101" s="282"/>
      <c r="J101" s="282"/>
      <c r="K101" s="283"/>
    </row>
    <row r="102" spans="2:11" s="1" customFormat="1" ht="45" customHeight="1">
      <c r="B102" s="284"/>
      <c r="C102" s="402" t="s">
        <v>1896</v>
      </c>
      <c r="D102" s="402"/>
      <c r="E102" s="402"/>
      <c r="F102" s="402"/>
      <c r="G102" s="402"/>
      <c r="H102" s="402"/>
      <c r="I102" s="402"/>
      <c r="J102" s="402"/>
      <c r="K102" s="285"/>
    </row>
    <row r="103" spans="2:11" s="1" customFormat="1" ht="17.25" customHeight="1">
      <c r="B103" s="284"/>
      <c r="C103" s="286" t="s">
        <v>1851</v>
      </c>
      <c r="D103" s="286"/>
      <c r="E103" s="286"/>
      <c r="F103" s="286" t="s">
        <v>1852</v>
      </c>
      <c r="G103" s="287"/>
      <c r="H103" s="286" t="s">
        <v>59</v>
      </c>
      <c r="I103" s="286" t="s">
        <v>62</v>
      </c>
      <c r="J103" s="286" t="s">
        <v>1853</v>
      </c>
      <c r="K103" s="285"/>
    </row>
    <row r="104" spans="2:11" s="1" customFormat="1" ht="17.25" customHeight="1">
      <c r="B104" s="284"/>
      <c r="C104" s="288" t="s">
        <v>1854</v>
      </c>
      <c r="D104" s="288"/>
      <c r="E104" s="288"/>
      <c r="F104" s="289" t="s">
        <v>1855</v>
      </c>
      <c r="G104" s="290"/>
      <c r="H104" s="288"/>
      <c r="I104" s="288"/>
      <c r="J104" s="288" t="s">
        <v>1856</v>
      </c>
      <c r="K104" s="285"/>
    </row>
    <row r="105" spans="2:11" s="1" customFormat="1" ht="5.25" customHeight="1">
      <c r="B105" s="284"/>
      <c r="C105" s="286"/>
      <c r="D105" s="286"/>
      <c r="E105" s="286"/>
      <c r="F105" s="286"/>
      <c r="G105" s="304"/>
      <c r="H105" s="286"/>
      <c r="I105" s="286"/>
      <c r="J105" s="286"/>
      <c r="K105" s="285"/>
    </row>
    <row r="106" spans="2:11" s="1" customFormat="1" ht="15" customHeight="1">
      <c r="B106" s="284"/>
      <c r="C106" s="273" t="s">
        <v>58</v>
      </c>
      <c r="D106" s="293"/>
      <c r="E106" s="293"/>
      <c r="F106" s="294" t="s">
        <v>1857</v>
      </c>
      <c r="G106" s="273"/>
      <c r="H106" s="273" t="s">
        <v>1897</v>
      </c>
      <c r="I106" s="273" t="s">
        <v>1859</v>
      </c>
      <c r="J106" s="273">
        <v>20</v>
      </c>
      <c r="K106" s="285"/>
    </row>
    <row r="107" spans="2:11" s="1" customFormat="1" ht="15" customHeight="1">
      <c r="B107" s="284"/>
      <c r="C107" s="273" t="s">
        <v>1860</v>
      </c>
      <c r="D107" s="273"/>
      <c r="E107" s="273"/>
      <c r="F107" s="294" t="s">
        <v>1857</v>
      </c>
      <c r="G107" s="273"/>
      <c r="H107" s="273" t="s">
        <v>1897</v>
      </c>
      <c r="I107" s="273" t="s">
        <v>1859</v>
      </c>
      <c r="J107" s="273">
        <v>120</v>
      </c>
      <c r="K107" s="285"/>
    </row>
    <row r="108" spans="2:11" s="1" customFormat="1" ht="15" customHeight="1">
      <c r="B108" s="296"/>
      <c r="C108" s="273" t="s">
        <v>1862</v>
      </c>
      <c r="D108" s="273"/>
      <c r="E108" s="273"/>
      <c r="F108" s="294" t="s">
        <v>1863</v>
      </c>
      <c r="G108" s="273"/>
      <c r="H108" s="273" t="s">
        <v>1897</v>
      </c>
      <c r="I108" s="273" t="s">
        <v>1859</v>
      </c>
      <c r="J108" s="273">
        <v>50</v>
      </c>
      <c r="K108" s="285"/>
    </row>
    <row r="109" spans="2:11" s="1" customFormat="1" ht="15" customHeight="1">
      <c r="B109" s="296"/>
      <c r="C109" s="273" t="s">
        <v>1865</v>
      </c>
      <c r="D109" s="273"/>
      <c r="E109" s="273"/>
      <c r="F109" s="294" t="s">
        <v>1857</v>
      </c>
      <c r="G109" s="273"/>
      <c r="H109" s="273" t="s">
        <v>1897</v>
      </c>
      <c r="I109" s="273" t="s">
        <v>1867</v>
      </c>
      <c r="J109" s="273"/>
      <c r="K109" s="285"/>
    </row>
    <row r="110" spans="2:11" s="1" customFormat="1" ht="15" customHeight="1">
      <c r="B110" s="296"/>
      <c r="C110" s="273" t="s">
        <v>1876</v>
      </c>
      <c r="D110" s="273"/>
      <c r="E110" s="273"/>
      <c r="F110" s="294" t="s">
        <v>1863</v>
      </c>
      <c r="G110" s="273"/>
      <c r="H110" s="273" t="s">
        <v>1897</v>
      </c>
      <c r="I110" s="273" t="s">
        <v>1859</v>
      </c>
      <c r="J110" s="273">
        <v>50</v>
      </c>
      <c r="K110" s="285"/>
    </row>
    <row r="111" spans="2:11" s="1" customFormat="1" ht="15" customHeight="1">
      <c r="B111" s="296"/>
      <c r="C111" s="273" t="s">
        <v>1884</v>
      </c>
      <c r="D111" s="273"/>
      <c r="E111" s="273"/>
      <c r="F111" s="294" t="s">
        <v>1863</v>
      </c>
      <c r="G111" s="273"/>
      <c r="H111" s="273" t="s">
        <v>1897</v>
      </c>
      <c r="I111" s="273" t="s">
        <v>1859</v>
      </c>
      <c r="J111" s="273">
        <v>50</v>
      </c>
      <c r="K111" s="285"/>
    </row>
    <row r="112" spans="2:11" s="1" customFormat="1" ht="15" customHeight="1">
      <c r="B112" s="296"/>
      <c r="C112" s="273" t="s">
        <v>1882</v>
      </c>
      <c r="D112" s="273"/>
      <c r="E112" s="273"/>
      <c r="F112" s="294" t="s">
        <v>1863</v>
      </c>
      <c r="G112" s="273"/>
      <c r="H112" s="273" t="s">
        <v>1897</v>
      </c>
      <c r="I112" s="273" t="s">
        <v>1859</v>
      </c>
      <c r="J112" s="273">
        <v>50</v>
      </c>
      <c r="K112" s="285"/>
    </row>
    <row r="113" spans="2:11" s="1" customFormat="1" ht="15" customHeight="1">
      <c r="B113" s="296"/>
      <c r="C113" s="273" t="s">
        <v>58</v>
      </c>
      <c r="D113" s="273"/>
      <c r="E113" s="273"/>
      <c r="F113" s="294" t="s">
        <v>1857</v>
      </c>
      <c r="G113" s="273"/>
      <c r="H113" s="273" t="s">
        <v>1898</v>
      </c>
      <c r="I113" s="273" t="s">
        <v>1859</v>
      </c>
      <c r="J113" s="273">
        <v>20</v>
      </c>
      <c r="K113" s="285"/>
    </row>
    <row r="114" spans="2:11" s="1" customFormat="1" ht="15" customHeight="1">
      <c r="B114" s="296"/>
      <c r="C114" s="273" t="s">
        <v>1899</v>
      </c>
      <c r="D114" s="273"/>
      <c r="E114" s="273"/>
      <c r="F114" s="294" t="s">
        <v>1857</v>
      </c>
      <c r="G114" s="273"/>
      <c r="H114" s="273" t="s">
        <v>1900</v>
      </c>
      <c r="I114" s="273" t="s">
        <v>1859</v>
      </c>
      <c r="J114" s="273">
        <v>120</v>
      </c>
      <c r="K114" s="285"/>
    </row>
    <row r="115" spans="2:11" s="1" customFormat="1" ht="15" customHeight="1">
      <c r="B115" s="296"/>
      <c r="C115" s="273" t="s">
        <v>43</v>
      </c>
      <c r="D115" s="273"/>
      <c r="E115" s="273"/>
      <c r="F115" s="294" t="s">
        <v>1857</v>
      </c>
      <c r="G115" s="273"/>
      <c r="H115" s="273" t="s">
        <v>1901</v>
      </c>
      <c r="I115" s="273" t="s">
        <v>1892</v>
      </c>
      <c r="J115" s="273"/>
      <c r="K115" s="285"/>
    </row>
    <row r="116" spans="2:11" s="1" customFormat="1" ht="15" customHeight="1">
      <c r="B116" s="296"/>
      <c r="C116" s="273" t="s">
        <v>53</v>
      </c>
      <c r="D116" s="273"/>
      <c r="E116" s="273"/>
      <c r="F116" s="294" t="s">
        <v>1857</v>
      </c>
      <c r="G116" s="273"/>
      <c r="H116" s="273" t="s">
        <v>1902</v>
      </c>
      <c r="I116" s="273" t="s">
        <v>1892</v>
      </c>
      <c r="J116" s="273"/>
      <c r="K116" s="285"/>
    </row>
    <row r="117" spans="2:11" s="1" customFormat="1" ht="15" customHeight="1">
      <c r="B117" s="296"/>
      <c r="C117" s="273" t="s">
        <v>62</v>
      </c>
      <c r="D117" s="273"/>
      <c r="E117" s="273"/>
      <c r="F117" s="294" t="s">
        <v>1857</v>
      </c>
      <c r="G117" s="273"/>
      <c r="H117" s="273" t="s">
        <v>1903</v>
      </c>
      <c r="I117" s="273" t="s">
        <v>1904</v>
      </c>
      <c r="J117" s="273"/>
      <c r="K117" s="285"/>
    </row>
    <row r="118" spans="2:11" s="1" customFormat="1" ht="15" customHeight="1">
      <c r="B118" s="299"/>
      <c r="C118" s="305"/>
      <c r="D118" s="305"/>
      <c r="E118" s="305"/>
      <c r="F118" s="305"/>
      <c r="G118" s="305"/>
      <c r="H118" s="305"/>
      <c r="I118" s="305"/>
      <c r="J118" s="305"/>
      <c r="K118" s="301"/>
    </row>
    <row r="119" spans="2:11" s="1" customFormat="1" ht="18.75" customHeight="1">
      <c r="B119" s="306"/>
      <c r="C119" s="307"/>
      <c r="D119" s="307"/>
      <c r="E119" s="307"/>
      <c r="F119" s="308"/>
      <c r="G119" s="307"/>
      <c r="H119" s="307"/>
      <c r="I119" s="307"/>
      <c r="J119" s="307"/>
      <c r="K119" s="306"/>
    </row>
    <row r="120" spans="2:11" s="1" customFormat="1" ht="18.75" customHeight="1">
      <c r="B120" s="280"/>
      <c r="C120" s="280"/>
      <c r="D120" s="280"/>
      <c r="E120" s="280"/>
      <c r="F120" s="280"/>
      <c r="G120" s="280"/>
      <c r="H120" s="280"/>
      <c r="I120" s="280"/>
      <c r="J120" s="280"/>
      <c r="K120" s="280"/>
    </row>
    <row r="121" spans="2:11" s="1" customFormat="1" ht="7.5" customHeight="1">
      <c r="B121" s="309"/>
      <c r="C121" s="310"/>
      <c r="D121" s="310"/>
      <c r="E121" s="310"/>
      <c r="F121" s="310"/>
      <c r="G121" s="310"/>
      <c r="H121" s="310"/>
      <c r="I121" s="310"/>
      <c r="J121" s="310"/>
      <c r="K121" s="311"/>
    </row>
    <row r="122" spans="2:11" s="1" customFormat="1" ht="45" customHeight="1">
      <c r="B122" s="312"/>
      <c r="C122" s="400" t="s">
        <v>1905</v>
      </c>
      <c r="D122" s="400"/>
      <c r="E122" s="400"/>
      <c r="F122" s="400"/>
      <c r="G122" s="400"/>
      <c r="H122" s="400"/>
      <c r="I122" s="400"/>
      <c r="J122" s="400"/>
      <c r="K122" s="313"/>
    </row>
    <row r="123" spans="2:11" s="1" customFormat="1" ht="17.25" customHeight="1">
      <c r="B123" s="314"/>
      <c r="C123" s="286" t="s">
        <v>1851</v>
      </c>
      <c r="D123" s="286"/>
      <c r="E123" s="286"/>
      <c r="F123" s="286" t="s">
        <v>1852</v>
      </c>
      <c r="G123" s="287"/>
      <c r="H123" s="286" t="s">
        <v>59</v>
      </c>
      <c r="I123" s="286" t="s">
        <v>62</v>
      </c>
      <c r="J123" s="286" t="s">
        <v>1853</v>
      </c>
      <c r="K123" s="315"/>
    </row>
    <row r="124" spans="2:11" s="1" customFormat="1" ht="17.25" customHeight="1">
      <c r="B124" s="314"/>
      <c r="C124" s="288" t="s">
        <v>1854</v>
      </c>
      <c r="D124" s="288"/>
      <c r="E124" s="288"/>
      <c r="F124" s="289" t="s">
        <v>1855</v>
      </c>
      <c r="G124" s="290"/>
      <c r="H124" s="288"/>
      <c r="I124" s="288"/>
      <c r="J124" s="288" t="s">
        <v>1856</v>
      </c>
      <c r="K124" s="315"/>
    </row>
    <row r="125" spans="2:11" s="1" customFormat="1" ht="5.25" customHeight="1">
      <c r="B125" s="316"/>
      <c r="C125" s="291"/>
      <c r="D125" s="291"/>
      <c r="E125" s="291"/>
      <c r="F125" s="291"/>
      <c r="G125" s="317"/>
      <c r="H125" s="291"/>
      <c r="I125" s="291"/>
      <c r="J125" s="291"/>
      <c r="K125" s="318"/>
    </row>
    <row r="126" spans="2:11" s="1" customFormat="1" ht="15" customHeight="1">
      <c r="B126" s="316"/>
      <c r="C126" s="273" t="s">
        <v>1860</v>
      </c>
      <c r="D126" s="293"/>
      <c r="E126" s="293"/>
      <c r="F126" s="294" t="s">
        <v>1857</v>
      </c>
      <c r="G126" s="273"/>
      <c r="H126" s="273" t="s">
        <v>1897</v>
      </c>
      <c r="I126" s="273" t="s">
        <v>1859</v>
      </c>
      <c r="J126" s="273">
        <v>120</v>
      </c>
      <c r="K126" s="319"/>
    </row>
    <row r="127" spans="2:11" s="1" customFormat="1" ht="15" customHeight="1">
      <c r="B127" s="316"/>
      <c r="C127" s="273" t="s">
        <v>1906</v>
      </c>
      <c r="D127" s="273"/>
      <c r="E127" s="273"/>
      <c r="F127" s="294" t="s">
        <v>1857</v>
      </c>
      <c r="G127" s="273"/>
      <c r="H127" s="273" t="s">
        <v>1907</v>
      </c>
      <c r="I127" s="273" t="s">
        <v>1859</v>
      </c>
      <c r="J127" s="273" t="s">
        <v>1908</v>
      </c>
      <c r="K127" s="319"/>
    </row>
    <row r="128" spans="2:11" s="1" customFormat="1" ht="15" customHeight="1">
      <c r="B128" s="316"/>
      <c r="C128" s="273" t="s">
        <v>1805</v>
      </c>
      <c r="D128" s="273"/>
      <c r="E128" s="273"/>
      <c r="F128" s="294" t="s">
        <v>1857</v>
      </c>
      <c r="G128" s="273"/>
      <c r="H128" s="273" t="s">
        <v>1909</v>
      </c>
      <c r="I128" s="273" t="s">
        <v>1859</v>
      </c>
      <c r="J128" s="273" t="s">
        <v>1908</v>
      </c>
      <c r="K128" s="319"/>
    </row>
    <row r="129" spans="2:11" s="1" customFormat="1" ht="15" customHeight="1">
      <c r="B129" s="316"/>
      <c r="C129" s="273" t="s">
        <v>1868</v>
      </c>
      <c r="D129" s="273"/>
      <c r="E129" s="273"/>
      <c r="F129" s="294" t="s">
        <v>1863</v>
      </c>
      <c r="G129" s="273"/>
      <c r="H129" s="273" t="s">
        <v>1869</v>
      </c>
      <c r="I129" s="273" t="s">
        <v>1859</v>
      </c>
      <c r="J129" s="273">
        <v>15</v>
      </c>
      <c r="K129" s="319"/>
    </row>
    <row r="130" spans="2:11" s="1" customFormat="1" ht="15" customHeight="1">
      <c r="B130" s="316"/>
      <c r="C130" s="297" t="s">
        <v>1870</v>
      </c>
      <c r="D130" s="297"/>
      <c r="E130" s="297"/>
      <c r="F130" s="298" t="s">
        <v>1863</v>
      </c>
      <c r="G130" s="297"/>
      <c r="H130" s="297" t="s">
        <v>1871</v>
      </c>
      <c r="I130" s="297" t="s">
        <v>1859</v>
      </c>
      <c r="J130" s="297">
        <v>15</v>
      </c>
      <c r="K130" s="319"/>
    </row>
    <row r="131" spans="2:11" s="1" customFormat="1" ht="15" customHeight="1">
      <c r="B131" s="316"/>
      <c r="C131" s="297" t="s">
        <v>1872</v>
      </c>
      <c r="D131" s="297"/>
      <c r="E131" s="297"/>
      <c r="F131" s="298" t="s">
        <v>1863</v>
      </c>
      <c r="G131" s="297"/>
      <c r="H131" s="297" t="s">
        <v>1873</v>
      </c>
      <c r="I131" s="297" t="s">
        <v>1859</v>
      </c>
      <c r="J131" s="297">
        <v>20</v>
      </c>
      <c r="K131" s="319"/>
    </row>
    <row r="132" spans="2:11" s="1" customFormat="1" ht="15" customHeight="1">
      <c r="B132" s="316"/>
      <c r="C132" s="297" t="s">
        <v>1874</v>
      </c>
      <c r="D132" s="297"/>
      <c r="E132" s="297"/>
      <c r="F132" s="298" t="s">
        <v>1863</v>
      </c>
      <c r="G132" s="297"/>
      <c r="H132" s="297" t="s">
        <v>1875</v>
      </c>
      <c r="I132" s="297" t="s">
        <v>1859</v>
      </c>
      <c r="J132" s="297">
        <v>20</v>
      </c>
      <c r="K132" s="319"/>
    </row>
    <row r="133" spans="2:11" s="1" customFormat="1" ht="15" customHeight="1">
      <c r="B133" s="316"/>
      <c r="C133" s="273" t="s">
        <v>1862</v>
      </c>
      <c r="D133" s="273"/>
      <c r="E133" s="273"/>
      <c r="F133" s="294" t="s">
        <v>1863</v>
      </c>
      <c r="G133" s="273"/>
      <c r="H133" s="273" t="s">
        <v>1897</v>
      </c>
      <c r="I133" s="273" t="s">
        <v>1859</v>
      </c>
      <c r="J133" s="273">
        <v>50</v>
      </c>
      <c r="K133" s="319"/>
    </row>
    <row r="134" spans="2:11" s="1" customFormat="1" ht="15" customHeight="1">
      <c r="B134" s="316"/>
      <c r="C134" s="273" t="s">
        <v>1876</v>
      </c>
      <c r="D134" s="273"/>
      <c r="E134" s="273"/>
      <c r="F134" s="294" t="s">
        <v>1863</v>
      </c>
      <c r="G134" s="273"/>
      <c r="H134" s="273" t="s">
        <v>1897</v>
      </c>
      <c r="I134" s="273" t="s">
        <v>1859</v>
      </c>
      <c r="J134" s="273">
        <v>50</v>
      </c>
      <c r="K134" s="319"/>
    </row>
    <row r="135" spans="2:11" s="1" customFormat="1" ht="15" customHeight="1">
      <c r="B135" s="316"/>
      <c r="C135" s="273" t="s">
        <v>1882</v>
      </c>
      <c r="D135" s="273"/>
      <c r="E135" s="273"/>
      <c r="F135" s="294" t="s">
        <v>1863</v>
      </c>
      <c r="G135" s="273"/>
      <c r="H135" s="273" t="s">
        <v>1897</v>
      </c>
      <c r="I135" s="273" t="s">
        <v>1859</v>
      </c>
      <c r="J135" s="273">
        <v>50</v>
      </c>
      <c r="K135" s="319"/>
    </row>
    <row r="136" spans="2:11" s="1" customFormat="1" ht="15" customHeight="1">
      <c r="B136" s="316"/>
      <c r="C136" s="273" t="s">
        <v>1884</v>
      </c>
      <c r="D136" s="273"/>
      <c r="E136" s="273"/>
      <c r="F136" s="294" t="s">
        <v>1863</v>
      </c>
      <c r="G136" s="273"/>
      <c r="H136" s="273" t="s">
        <v>1897</v>
      </c>
      <c r="I136" s="273" t="s">
        <v>1859</v>
      </c>
      <c r="J136" s="273">
        <v>50</v>
      </c>
      <c r="K136" s="319"/>
    </row>
    <row r="137" spans="2:11" s="1" customFormat="1" ht="15" customHeight="1">
      <c r="B137" s="316"/>
      <c r="C137" s="273" t="s">
        <v>1885</v>
      </c>
      <c r="D137" s="273"/>
      <c r="E137" s="273"/>
      <c r="F137" s="294" t="s">
        <v>1863</v>
      </c>
      <c r="G137" s="273"/>
      <c r="H137" s="273" t="s">
        <v>1910</v>
      </c>
      <c r="I137" s="273" t="s">
        <v>1859</v>
      </c>
      <c r="J137" s="273">
        <v>255</v>
      </c>
      <c r="K137" s="319"/>
    </row>
    <row r="138" spans="2:11" s="1" customFormat="1" ht="15" customHeight="1">
      <c r="B138" s="316"/>
      <c r="C138" s="273" t="s">
        <v>1887</v>
      </c>
      <c r="D138" s="273"/>
      <c r="E138" s="273"/>
      <c r="F138" s="294" t="s">
        <v>1857</v>
      </c>
      <c r="G138" s="273"/>
      <c r="H138" s="273" t="s">
        <v>1911</v>
      </c>
      <c r="I138" s="273" t="s">
        <v>1889</v>
      </c>
      <c r="J138" s="273"/>
      <c r="K138" s="319"/>
    </row>
    <row r="139" spans="2:11" s="1" customFormat="1" ht="15" customHeight="1">
      <c r="B139" s="316"/>
      <c r="C139" s="273" t="s">
        <v>1890</v>
      </c>
      <c r="D139" s="273"/>
      <c r="E139" s="273"/>
      <c r="F139" s="294" t="s">
        <v>1857</v>
      </c>
      <c r="G139" s="273"/>
      <c r="H139" s="273" t="s">
        <v>1912</v>
      </c>
      <c r="I139" s="273" t="s">
        <v>1892</v>
      </c>
      <c r="J139" s="273"/>
      <c r="K139" s="319"/>
    </row>
    <row r="140" spans="2:11" s="1" customFormat="1" ht="15" customHeight="1">
      <c r="B140" s="316"/>
      <c r="C140" s="273" t="s">
        <v>1893</v>
      </c>
      <c r="D140" s="273"/>
      <c r="E140" s="273"/>
      <c r="F140" s="294" t="s">
        <v>1857</v>
      </c>
      <c r="G140" s="273"/>
      <c r="H140" s="273" t="s">
        <v>1893</v>
      </c>
      <c r="I140" s="273" t="s">
        <v>1892</v>
      </c>
      <c r="J140" s="273"/>
      <c r="K140" s="319"/>
    </row>
    <row r="141" spans="2:11" s="1" customFormat="1" ht="15" customHeight="1">
      <c r="B141" s="316"/>
      <c r="C141" s="273" t="s">
        <v>43</v>
      </c>
      <c r="D141" s="273"/>
      <c r="E141" s="273"/>
      <c r="F141" s="294" t="s">
        <v>1857</v>
      </c>
      <c r="G141" s="273"/>
      <c r="H141" s="273" t="s">
        <v>1913</v>
      </c>
      <c r="I141" s="273" t="s">
        <v>1892</v>
      </c>
      <c r="J141" s="273"/>
      <c r="K141" s="319"/>
    </row>
    <row r="142" spans="2:11" s="1" customFormat="1" ht="15" customHeight="1">
      <c r="B142" s="316"/>
      <c r="C142" s="273" t="s">
        <v>1914</v>
      </c>
      <c r="D142" s="273"/>
      <c r="E142" s="273"/>
      <c r="F142" s="294" t="s">
        <v>1857</v>
      </c>
      <c r="G142" s="273"/>
      <c r="H142" s="273" t="s">
        <v>1915</v>
      </c>
      <c r="I142" s="273" t="s">
        <v>1892</v>
      </c>
      <c r="J142" s="273"/>
      <c r="K142" s="319"/>
    </row>
    <row r="143" spans="2:11" s="1" customFormat="1" ht="15" customHeight="1">
      <c r="B143" s="320"/>
      <c r="C143" s="321"/>
      <c r="D143" s="321"/>
      <c r="E143" s="321"/>
      <c r="F143" s="321"/>
      <c r="G143" s="321"/>
      <c r="H143" s="321"/>
      <c r="I143" s="321"/>
      <c r="J143" s="321"/>
      <c r="K143" s="322"/>
    </row>
    <row r="144" spans="2:11" s="1" customFormat="1" ht="18.75" customHeight="1">
      <c r="B144" s="307"/>
      <c r="C144" s="307"/>
      <c r="D144" s="307"/>
      <c r="E144" s="307"/>
      <c r="F144" s="308"/>
      <c r="G144" s="307"/>
      <c r="H144" s="307"/>
      <c r="I144" s="307"/>
      <c r="J144" s="307"/>
      <c r="K144" s="307"/>
    </row>
    <row r="145" spans="2:11" s="1" customFormat="1" ht="18.75" customHeight="1">
      <c r="B145" s="280"/>
      <c r="C145" s="280"/>
      <c r="D145" s="280"/>
      <c r="E145" s="280"/>
      <c r="F145" s="280"/>
      <c r="G145" s="280"/>
      <c r="H145" s="280"/>
      <c r="I145" s="280"/>
      <c r="J145" s="280"/>
      <c r="K145" s="280"/>
    </row>
    <row r="146" spans="2:11" s="1" customFormat="1" ht="7.5" customHeight="1">
      <c r="B146" s="281"/>
      <c r="C146" s="282"/>
      <c r="D146" s="282"/>
      <c r="E146" s="282"/>
      <c r="F146" s="282"/>
      <c r="G146" s="282"/>
      <c r="H146" s="282"/>
      <c r="I146" s="282"/>
      <c r="J146" s="282"/>
      <c r="K146" s="283"/>
    </row>
    <row r="147" spans="2:11" s="1" customFormat="1" ht="45" customHeight="1">
      <c r="B147" s="284"/>
      <c r="C147" s="402" t="s">
        <v>1916</v>
      </c>
      <c r="D147" s="402"/>
      <c r="E147" s="402"/>
      <c r="F147" s="402"/>
      <c r="G147" s="402"/>
      <c r="H147" s="402"/>
      <c r="I147" s="402"/>
      <c r="J147" s="402"/>
      <c r="K147" s="285"/>
    </row>
    <row r="148" spans="2:11" s="1" customFormat="1" ht="17.25" customHeight="1">
      <c r="B148" s="284"/>
      <c r="C148" s="286" t="s">
        <v>1851</v>
      </c>
      <c r="D148" s="286"/>
      <c r="E148" s="286"/>
      <c r="F148" s="286" t="s">
        <v>1852</v>
      </c>
      <c r="G148" s="287"/>
      <c r="H148" s="286" t="s">
        <v>59</v>
      </c>
      <c r="I148" s="286" t="s">
        <v>62</v>
      </c>
      <c r="J148" s="286" t="s">
        <v>1853</v>
      </c>
      <c r="K148" s="285"/>
    </row>
    <row r="149" spans="2:11" s="1" customFormat="1" ht="17.25" customHeight="1">
      <c r="B149" s="284"/>
      <c r="C149" s="288" t="s">
        <v>1854</v>
      </c>
      <c r="D149" s="288"/>
      <c r="E149" s="288"/>
      <c r="F149" s="289" t="s">
        <v>1855</v>
      </c>
      <c r="G149" s="290"/>
      <c r="H149" s="288"/>
      <c r="I149" s="288"/>
      <c r="J149" s="288" t="s">
        <v>1856</v>
      </c>
      <c r="K149" s="285"/>
    </row>
    <row r="150" spans="2:11" s="1" customFormat="1" ht="5.25" customHeight="1">
      <c r="B150" s="296"/>
      <c r="C150" s="291"/>
      <c r="D150" s="291"/>
      <c r="E150" s="291"/>
      <c r="F150" s="291"/>
      <c r="G150" s="292"/>
      <c r="H150" s="291"/>
      <c r="I150" s="291"/>
      <c r="J150" s="291"/>
      <c r="K150" s="319"/>
    </row>
    <row r="151" spans="2:11" s="1" customFormat="1" ht="15" customHeight="1">
      <c r="B151" s="296"/>
      <c r="C151" s="323" t="s">
        <v>1860</v>
      </c>
      <c r="D151" s="273"/>
      <c r="E151" s="273"/>
      <c r="F151" s="324" t="s">
        <v>1857</v>
      </c>
      <c r="G151" s="273"/>
      <c r="H151" s="323" t="s">
        <v>1897</v>
      </c>
      <c r="I151" s="323" t="s">
        <v>1859</v>
      </c>
      <c r="J151" s="323">
        <v>120</v>
      </c>
      <c r="K151" s="319"/>
    </row>
    <row r="152" spans="2:11" s="1" customFormat="1" ht="15" customHeight="1">
      <c r="B152" s="296"/>
      <c r="C152" s="323" t="s">
        <v>1906</v>
      </c>
      <c r="D152" s="273"/>
      <c r="E152" s="273"/>
      <c r="F152" s="324" t="s">
        <v>1857</v>
      </c>
      <c r="G152" s="273"/>
      <c r="H152" s="323" t="s">
        <v>1917</v>
      </c>
      <c r="I152" s="323" t="s">
        <v>1859</v>
      </c>
      <c r="J152" s="323" t="s">
        <v>1908</v>
      </c>
      <c r="K152" s="319"/>
    </row>
    <row r="153" spans="2:11" s="1" customFormat="1" ht="15" customHeight="1">
      <c r="B153" s="296"/>
      <c r="C153" s="323" t="s">
        <v>1805</v>
      </c>
      <c r="D153" s="273"/>
      <c r="E153" s="273"/>
      <c r="F153" s="324" t="s">
        <v>1857</v>
      </c>
      <c r="G153" s="273"/>
      <c r="H153" s="323" t="s">
        <v>1918</v>
      </c>
      <c r="I153" s="323" t="s">
        <v>1859</v>
      </c>
      <c r="J153" s="323" t="s">
        <v>1908</v>
      </c>
      <c r="K153" s="319"/>
    </row>
    <row r="154" spans="2:11" s="1" customFormat="1" ht="15" customHeight="1">
      <c r="B154" s="296"/>
      <c r="C154" s="323" t="s">
        <v>1862</v>
      </c>
      <c r="D154" s="273"/>
      <c r="E154" s="273"/>
      <c r="F154" s="324" t="s">
        <v>1863</v>
      </c>
      <c r="G154" s="273"/>
      <c r="H154" s="323" t="s">
        <v>1897</v>
      </c>
      <c r="I154" s="323" t="s">
        <v>1859</v>
      </c>
      <c r="J154" s="323">
        <v>50</v>
      </c>
      <c r="K154" s="319"/>
    </row>
    <row r="155" spans="2:11" s="1" customFormat="1" ht="15" customHeight="1">
      <c r="B155" s="296"/>
      <c r="C155" s="323" t="s">
        <v>1865</v>
      </c>
      <c r="D155" s="273"/>
      <c r="E155" s="273"/>
      <c r="F155" s="324" t="s">
        <v>1857</v>
      </c>
      <c r="G155" s="273"/>
      <c r="H155" s="323" t="s">
        <v>1897</v>
      </c>
      <c r="I155" s="323" t="s">
        <v>1867</v>
      </c>
      <c r="J155" s="323"/>
      <c r="K155" s="319"/>
    </row>
    <row r="156" spans="2:11" s="1" customFormat="1" ht="15" customHeight="1">
      <c r="B156" s="296"/>
      <c r="C156" s="323" t="s">
        <v>1876</v>
      </c>
      <c r="D156" s="273"/>
      <c r="E156" s="273"/>
      <c r="F156" s="324" t="s">
        <v>1863</v>
      </c>
      <c r="G156" s="273"/>
      <c r="H156" s="323" t="s">
        <v>1897</v>
      </c>
      <c r="I156" s="323" t="s">
        <v>1859</v>
      </c>
      <c r="J156" s="323">
        <v>50</v>
      </c>
      <c r="K156" s="319"/>
    </row>
    <row r="157" spans="2:11" s="1" customFormat="1" ht="15" customHeight="1">
      <c r="B157" s="296"/>
      <c r="C157" s="323" t="s">
        <v>1884</v>
      </c>
      <c r="D157" s="273"/>
      <c r="E157" s="273"/>
      <c r="F157" s="324" t="s">
        <v>1863</v>
      </c>
      <c r="G157" s="273"/>
      <c r="H157" s="323" t="s">
        <v>1897</v>
      </c>
      <c r="I157" s="323" t="s">
        <v>1859</v>
      </c>
      <c r="J157" s="323">
        <v>50</v>
      </c>
      <c r="K157" s="319"/>
    </row>
    <row r="158" spans="2:11" s="1" customFormat="1" ht="15" customHeight="1">
      <c r="B158" s="296"/>
      <c r="C158" s="323" t="s">
        <v>1882</v>
      </c>
      <c r="D158" s="273"/>
      <c r="E158" s="273"/>
      <c r="F158" s="324" t="s">
        <v>1863</v>
      </c>
      <c r="G158" s="273"/>
      <c r="H158" s="323" t="s">
        <v>1897</v>
      </c>
      <c r="I158" s="323" t="s">
        <v>1859</v>
      </c>
      <c r="J158" s="323">
        <v>50</v>
      </c>
      <c r="K158" s="319"/>
    </row>
    <row r="159" spans="2:11" s="1" customFormat="1" ht="15" customHeight="1">
      <c r="B159" s="296"/>
      <c r="C159" s="323" t="s">
        <v>110</v>
      </c>
      <c r="D159" s="273"/>
      <c r="E159" s="273"/>
      <c r="F159" s="324" t="s">
        <v>1857</v>
      </c>
      <c r="G159" s="273"/>
      <c r="H159" s="323" t="s">
        <v>1919</v>
      </c>
      <c r="I159" s="323" t="s">
        <v>1859</v>
      </c>
      <c r="J159" s="323" t="s">
        <v>1920</v>
      </c>
      <c r="K159" s="319"/>
    </row>
    <row r="160" spans="2:11" s="1" customFormat="1" ht="15" customHeight="1">
      <c r="B160" s="296"/>
      <c r="C160" s="323" t="s">
        <v>1921</v>
      </c>
      <c r="D160" s="273"/>
      <c r="E160" s="273"/>
      <c r="F160" s="324" t="s">
        <v>1857</v>
      </c>
      <c r="G160" s="273"/>
      <c r="H160" s="323" t="s">
        <v>1922</v>
      </c>
      <c r="I160" s="323" t="s">
        <v>1892</v>
      </c>
      <c r="J160" s="323"/>
      <c r="K160" s="319"/>
    </row>
    <row r="161" spans="2:11" s="1" customFormat="1" ht="15" customHeight="1">
      <c r="B161" s="325"/>
      <c r="C161" s="305"/>
      <c r="D161" s="305"/>
      <c r="E161" s="305"/>
      <c r="F161" s="305"/>
      <c r="G161" s="305"/>
      <c r="H161" s="305"/>
      <c r="I161" s="305"/>
      <c r="J161" s="305"/>
      <c r="K161" s="326"/>
    </row>
    <row r="162" spans="2:11" s="1" customFormat="1" ht="18.75" customHeight="1">
      <c r="B162" s="307"/>
      <c r="C162" s="317"/>
      <c r="D162" s="317"/>
      <c r="E162" s="317"/>
      <c r="F162" s="327"/>
      <c r="G162" s="317"/>
      <c r="H162" s="317"/>
      <c r="I162" s="317"/>
      <c r="J162" s="317"/>
      <c r="K162" s="307"/>
    </row>
    <row r="163" spans="2:11" s="1" customFormat="1" ht="18.75" customHeight="1">
      <c r="B163" s="280"/>
      <c r="C163" s="280"/>
      <c r="D163" s="280"/>
      <c r="E163" s="280"/>
      <c r="F163" s="280"/>
      <c r="G163" s="280"/>
      <c r="H163" s="280"/>
      <c r="I163" s="280"/>
      <c r="J163" s="280"/>
      <c r="K163" s="280"/>
    </row>
    <row r="164" spans="2:11" s="1" customFormat="1" ht="7.5" customHeight="1">
      <c r="B164" s="262"/>
      <c r="C164" s="263"/>
      <c r="D164" s="263"/>
      <c r="E164" s="263"/>
      <c r="F164" s="263"/>
      <c r="G164" s="263"/>
      <c r="H164" s="263"/>
      <c r="I164" s="263"/>
      <c r="J164" s="263"/>
      <c r="K164" s="264"/>
    </row>
    <row r="165" spans="2:11" s="1" customFormat="1" ht="45" customHeight="1">
      <c r="B165" s="265"/>
      <c r="C165" s="400" t="s">
        <v>1923</v>
      </c>
      <c r="D165" s="400"/>
      <c r="E165" s="400"/>
      <c r="F165" s="400"/>
      <c r="G165" s="400"/>
      <c r="H165" s="400"/>
      <c r="I165" s="400"/>
      <c r="J165" s="400"/>
      <c r="K165" s="266"/>
    </row>
    <row r="166" spans="2:11" s="1" customFormat="1" ht="17.25" customHeight="1">
      <c r="B166" s="265"/>
      <c r="C166" s="286" t="s">
        <v>1851</v>
      </c>
      <c r="D166" s="286"/>
      <c r="E166" s="286"/>
      <c r="F166" s="286" t="s">
        <v>1852</v>
      </c>
      <c r="G166" s="328"/>
      <c r="H166" s="329" t="s">
        <v>59</v>
      </c>
      <c r="I166" s="329" t="s">
        <v>62</v>
      </c>
      <c r="J166" s="286" t="s">
        <v>1853</v>
      </c>
      <c r="K166" s="266"/>
    </row>
    <row r="167" spans="2:11" s="1" customFormat="1" ht="17.25" customHeight="1">
      <c r="B167" s="267"/>
      <c r="C167" s="288" t="s">
        <v>1854</v>
      </c>
      <c r="D167" s="288"/>
      <c r="E167" s="288"/>
      <c r="F167" s="289" t="s">
        <v>1855</v>
      </c>
      <c r="G167" s="330"/>
      <c r="H167" s="331"/>
      <c r="I167" s="331"/>
      <c r="J167" s="288" t="s">
        <v>1856</v>
      </c>
      <c r="K167" s="268"/>
    </row>
    <row r="168" spans="2:11" s="1" customFormat="1" ht="5.25" customHeight="1">
      <c r="B168" s="296"/>
      <c r="C168" s="291"/>
      <c r="D168" s="291"/>
      <c r="E168" s="291"/>
      <c r="F168" s="291"/>
      <c r="G168" s="292"/>
      <c r="H168" s="291"/>
      <c r="I168" s="291"/>
      <c r="J168" s="291"/>
      <c r="K168" s="319"/>
    </row>
    <row r="169" spans="2:11" s="1" customFormat="1" ht="15" customHeight="1">
      <c r="B169" s="296"/>
      <c r="C169" s="273" t="s">
        <v>1860</v>
      </c>
      <c r="D169" s="273"/>
      <c r="E169" s="273"/>
      <c r="F169" s="294" t="s">
        <v>1857</v>
      </c>
      <c r="G169" s="273"/>
      <c r="H169" s="273" t="s">
        <v>1897</v>
      </c>
      <c r="I169" s="273" t="s">
        <v>1859</v>
      </c>
      <c r="J169" s="273">
        <v>120</v>
      </c>
      <c r="K169" s="319"/>
    </row>
    <row r="170" spans="2:11" s="1" customFormat="1" ht="15" customHeight="1">
      <c r="B170" s="296"/>
      <c r="C170" s="273" t="s">
        <v>1906</v>
      </c>
      <c r="D170" s="273"/>
      <c r="E170" s="273"/>
      <c r="F170" s="294" t="s">
        <v>1857</v>
      </c>
      <c r="G170" s="273"/>
      <c r="H170" s="273" t="s">
        <v>1907</v>
      </c>
      <c r="I170" s="273" t="s">
        <v>1859</v>
      </c>
      <c r="J170" s="273" t="s">
        <v>1908</v>
      </c>
      <c r="K170" s="319"/>
    </row>
    <row r="171" spans="2:11" s="1" customFormat="1" ht="15" customHeight="1">
      <c r="B171" s="296"/>
      <c r="C171" s="273" t="s">
        <v>1805</v>
      </c>
      <c r="D171" s="273"/>
      <c r="E171" s="273"/>
      <c r="F171" s="294" t="s">
        <v>1857</v>
      </c>
      <c r="G171" s="273"/>
      <c r="H171" s="273" t="s">
        <v>1924</v>
      </c>
      <c r="I171" s="273" t="s">
        <v>1859</v>
      </c>
      <c r="J171" s="273" t="s">
        <v>1908</v>
      </c>
      <c r="K171" s="319"/>
    </row>
    <row r="172" spans="2:11" s="1" customFormat="1" ht="15" customHeight="1">
      <c r="B172" s="296"/>
      <c r="C172" s="273" t="s">
        <v>1862</v>
      </c>
      <c r="D172" s="273"/>
      <c r="E172" s="273"/>
      <c r="F172" s="294" t="s">
        <v>1863</v>
      </c>
      <c r="G172" s="273"/>
      <c r="H172" s="273" t="s">
        <v>1924</v>
      </c>
      <c r="I172" s="273" t="s">
        <v>1859</v>
      </c>
      <c r="J172" s="273">
        <v>50</v>
      </c>
      <c r="K172" s="319"/>
    </row>
    <row r="173" spans="2:11" s="1" customFormat="1" ht="15" customHeight="1">
      <c r="B173" s="296"/>
      <c r="C173" s="273" t="s">
        <v>1865</v>
      </c>
      <c r="D173" s="273"/>
      <c r="E173" s="273"/>
      <c r="F173" s="294" t="s">
        <v>1857</v>
      </c>
      <c r="G173" s="273"/>
      <c r="H173" s="273" t="s">
        <v>1924</v>
      </c>
      <c r="I173" s="273" t="s">
        <v>1867</v>
      </c>
      <c r="J173" s="273"/>
      <c r="K173" s="319"/>
    </row>
    <row r="174" spans="2:11" s="1" customFormat="1" ht="15" customHeight="1">
      <c r="B174" s="296"/>
      <c r="C174" s="273" t="s">
        <v>1876</v>
      </c>
      <c r="D174" s="273"/>
      <c r="E174" s="273"/>
      <c r="F174" s="294" t="s">
        <v>1863</v>
      </c>
      <c r="G174" s="273"/>
      <c r="H174" s="273" t="s">
        <v>1924</v>
      </c>
      <c r="I174" s="273" t="s">
        <v>1859</v>
      </c>
      <c r="J174" s="273">
        <v>50</v>
      </c>
      <c r="K174" s="319"/>
    </row>
    <row r="175" spans="2:11" s="1" customFormat="1" ht="15" customHeight="1">
      <c r="B175" s="296"/>
      <c r="C175" s="273" t="s">
        <v>1884</v>
      </c>
      <c r="D175" s="273"/>
      <c r="E175" s="273"/>
      <c r="F175" s="294" t="s">
        <v>1863</v>
      </c>
      <c r="G175" s="273"/>
      <c r="H175" s="273" t="s">
        <v>1924</v>
      </c>
      <c r="I175" s="273" t="s">
        <v>1859</v>
      </c>
      <c r="J175" s="273">
        <v>50</v>
      </c>
      <c r="K175" s="319"/>
    </row>
    <row r="176" spans="2:11" s="1" customFormat="1" ht="15" customHeight="1">
      <c r="B176" s="296"/>
      <c r="C176" s="273" t="s">
        <v>1882</v>
      </c>
      <c r="D176" s="273"/>
      <c r="E176" s="273"/>
      <c r="F176" s="294" t="s">
        <v>1863</v>
      </c>
      <c r="G176" s="273"/>
      <c r="H176" s="273" t="s">
        <v>1924</v>
      </c>
      <c r="I176" s="273" t="s">
        <v>1859</v>
      </c>
      <c r="J176" s="273">
        <v>50</v>
      </c>
      <c r="K176" s="319"/>
    </row>
    <row r="177" spans="2:11" s="1" customFormat="1" ht="15" customHeight="1">
      <c r="B177" s="296"/>
      <c r="C177" s="273" t="s">
        <v>130</v>
      </c>
      <c r="D177" s="273"/>
      <c r="E177" s="273"/>
      <c r="F177" s="294" t="s">
        <v>1857</v>
      </c>
      <c r="G177" s="273"/>
      <c r="H177" s="273" t="s">
        <v>1925</v>
      </c>
      <c r="I177" s="273" t="s">
        <v>1926</v>
      </c>
      <c r="J177" s="273"/>
      <c r="K177" s="319"/>
    </row>
    <row r="178" spans="2:11" s="1" customFormat="1" ht="15" customHeight="1">
      <c r="B178" s="296"/>
      <c r="C178" s="273" t="s">
        <v>62</v>
      </c>
      <c r="D178" s="273"/>
      <c r="E178" s="273"/>
      <c r="F178" s="294" t="s">
        <v>1857</v>
      </c>
      <c r="G178" s="273"/>
      <c r="H178" s="273" t="s">
        <v>1927</v>
      </c>
      <c r="I178" s="273" t="s">
        <v>1928</v>
      </c>
      <c r="J178" s="273">
        <v>1</v>
      </c>
      <c r="K178" s="319"/>
    </row>
    <row r="179" spans="2:11" s="1" customFormat="1" ht="15" customHeight="1">
      <c r="B179" s="296"/>
      <c r="C179" s="273" t="s">
        <v>58</v>
      </c>
      <c r="D179" s="273"/>
      <c r="E179" s="273"/>
      <c r="F179" s="294" t="s">
        <v>1857</v>
      </c>
      <c r="G179" s="273"/>
      <c r="H179" s="273" t="s">
        <v>1929</v>
      </c>
      <c r="I179" s="273" t="s">
        <v>1859</v>
      </c>
      <c r="J179" s="273">
        <v>20</v>
      </c>
      <c r="K179" s="319"/>
    </row>
    <row r="180" spans="2:11" s="1" customFormat="1" ht="15" customHeight="1">
      <c r="B180" s="296"/>
      <c r="C180" s="273" t="s">
        <v>59</v>
      </c>
      <c r="D180" s="273"/>
      <c r="E180" s="273"/>
      <c r="F180" s="294" t="s">
        <v>1857</v>
      </c>
      <c r="G180" s="273"/>
      <c r="H180" s="273" t="s">
        <v>1930</v>
      </c>
      <c r="I180" s="273" t="s">
        <v>1859</v>
      </c>
      <c r="J180" s="273">
        <v>255</v>
      </c>
      <c r="K180" s="319"/>
    </row>
    <row r="181" spans="2:11" s="1" customFormat="1" ht="15" customHeight="1">
      <c r="B181" s="296"/>
      <c r="C181" s="273" t="s">
        <v>131</v>
      </c>
      <c r="D181" s="273"/>
      <c r="E181" s="273"/>
      <c r="F181" s="294" t="s">
        <v>1857</v>
      </c>
      <c r="G181" s="273"/>
      <c r="H181" s="273" t="s">
        <v>1821</v>
      </c>
      <c r="I181" s="273" t="s">
        <v>1859</v>
      </c>
      <c r="J181" s="273">
        <v>10</v>
      </c>
      <c r="K181" s="319"/>
    </row>
    <row r="182" spans="2:11" s="1" customFormat="1" ht="15" customHeight="1">
      <c r="B182" s="296"/>
      <c r="C182" s="273" t="s">
        <v>132</v>
      </c>
      <c r="D182" s="273"/>
      <c r="E182" s="273"/>
      <c r="F182" s="294" t="s">
        <v>1857</v>
      </c>
      <c r="G182" s="273"/>
      <c r="H182" s="273" t="s">
        <v>1931</v>
      </c>
      <c r="I182" s="273" t="s">
        <v>1892</v>
      </c>
      <c r="J182" s="273"/>
      <c r="K182" s="319"/>
    </row>
    <row r="183" spans="2:11" s="1" customFormat="1" ht="15" customHeight="1">
      <c r="B183" s="296"/>
      <c r="C183" s="273" t="s">
        <v>1932</v>
      </c>
      <c r="D183" s="273"/>
      <c r="E183" s="273"/>
      <c r="F183" s="294" t="s">
        <v>1857</v>
      </c>
      <c r="G183" s="273"/>
      <c r="H183" s="273" t="s">
        <v>1933</v>
      </c>
      <c r="I183" s="273" t="s">
        <v>1892</v>
      </c>
      <c r="J183" s="273"/>
      <c r="K183" s="319"/>
    </row>
    <row r="184" spans="2:11" s="1" customFormat="1" ht="15" customHeight="1">
      <c r="B184" s="296"/>
      <c r="C184" s="273" t="s">
        <v>1921</v>
      </c>
      <c r="D184" s="273"/>
      <c r="E184" s="273"/>
      <c r="F184" s="294" t="s">
        <v>1857</v>
      </c>
      <c r="G184" s="273"/>
      <c r="H184" s="273" t="s">
        <v>1934</v>
      </c>
      <c r="I184" s="273" t="s">
        <v>1892</v>
      </c>
      <c r="J184" s="273"/>
      <c r="K184" s="319"/>
    </row>
    <row r="185" spans="2:11" s="1" customFormat="1" ht="15" customHeight="1">
      <c r="B185" s="296"/>
      <c r="C185" s="273" t="s">
        <v>134</v>
      </c>
      <c r="D185" s="273"/>
      <c r="E185" s="273"/>
      <c r="F185" s="294" t="s">
        <v>1863</v>
      </c>
      <c r="G185" s="273"/>
      <c r="H185" s="273" t="s">
        <v>1935</v>
      </c>
      <c r="I185" s="273" t="s">
        <v>1859</v>
      </c>
      <c r="J185" s="273">
        <v>50</v>
      </c>
      <c r="K185" s="319"/>
    </row>
    <row r="186" spans="2:11" s="1" customFormat="1" ht="15" customHeight="1">
      <c r="B186" s="296"/>
      <c r="C186" s="273" t="s">
        <v>1936</v>
      </c>
      <c r="D186" s="273"/>
      <c r="E186" s="273"/>
      <c r="F186" s="294" t="s">
        <v>1863</v>
      </c>
      <c r="G186" s="273"/>
      <c r="H186" s="273" t="s">
        <v>1937</v>
      </c>
      <c r="I186" s="273" t="s">
        <v>1938</v>
      </c>
      <c r="J186" s="273"/>
      <c r="K186" s="319"/>
    </row>
    <row r="187" spans="2:11" s="1" customFormat="1" ht="15" customHeight="1">
      <c r="B187" s="296"/>
      <c r="C187" s="273" t="s">
        <v>1939</v>
      </c>
      <c r="D187" s="273"/>
      <c r="E187" s="273"/>
      <c r="F187" s="294" t="s">
        <v>1863</v>
      </c>
      <c r="G187" s="273"/>
      <c r="H187" s="273" t="s">
        <v>1940</v>
      </c>
      <c r="I187" s="273" t="s">
        <v>1938</v>
      </c>
      <c r="J187" s="273"/>
      <c r="K187" s="319"/>
    </row>
    <row r="188" spans="2:11" s="1" customFormat="1" ht="15" customHeight="1">
      <c r="B188" s="296"/>
      <c r="C188" s="273" t="s">
        <v>1941</v>
      </c>
      <c r="D188" s="273"/>
      <c r="E188" s="273"/>
      <c r="F188" s="294" t="s">
        <v>1863</v>
      </c>
      <c r="G188" s="273"/>
      <c r="H188" s="273" t="s">
        <v>1942</v>
      </c>
      <c r="I188" s="273" t="s">
        <v>1938</v>
      </c>
      <c r="J188" s="273"/>
      <c r="K188" s="319"/>
    </row>
    <row r="189" spans="2:11" s="1" customFormat="1" ht="15" customHeight="1">
      <c r="B189" s="296"/>
      <c r="C189" s="332" t="s">
        <v>1943</v>
      </c>
      <c r="D189" s="273"/>
      <c r="E189" s="273"/>
      <c r="F189" s="294" t="s">
        <v>1863</v>
      </c>
      <c r="G189" s="273"/>
      <c r="H189" s="273" t="s">
        <v>1944</v>
      </c>
      <c r="I189" s="273" t="s">
        <v>1945</v>
      </c>
      <c r="J189" s="333" t="s">
        <v>1946</v>
      </c>
      <c r="K189" s="319"/>
    </row>
    <row r="190" spans="2:11" s="18" customFormat="1" ht="15" customHeight="1">
      <c r="B190" s="334"/>
      <c r="C190" s="335" t="s">
        <v>1947</v>
      </c>
      <c r="D190" s="336"/>
      <c r="E190" s="336"/>
      <c r="F190" s="337" t="s">
        <v>1863</v>
      </c>
      <c r="G190" s="336"/>
      <c r="H190" s="336" t="s">
        <v>1948</v>
      </c>
      <c r="I190" s="336" t="s">
        <v>1945</v>
      </c>
      <c r="J190" s="338" t="s">
        <v>1946</v>
      </c>
      <c r="K190" s="339"/>
    </row>
    <row r="191" spans="2:11" s="1" customFormat="1" ht="15" customHeight="1">
      <c r="B191" s="296"/>
      <c r="C191" s="332" t="s">
        <v>47</v>
      </c>
      <c r="D191" s="273"/>
      <c r="E191" s="273"/>
      <c r="F191" s="294" t="s">
        <v>1857</v>
      </c>
      <c r="G191" s="273"/>
      <c r="H191" s="270" t="s">
        <v>1949</v>
      </c>
      <c r="I191" s="273" t="s">
        <v>1950</v>
      </c>
      <c r="J191" s="273"/>
      <c r="K191" s="319"/>
    </row>
    <row r="192" spans="2:11" s="1" customFormat="1" ht="15" customHeight="1">
      <c r="B192" s="296"/>
      <c r="C192" s="332" t="s">
        <v>1951</v>
      </c>
      <c r="D192" s="273"/>
      <c r="E192" s="273"/>
      <c r="F192" s="294" t="s">
        <v>1857</v>
      </c>
      <c r="G192" s="273"/>
      <c r="H192" s="273" t="s">
        <v>1952</v>
      </c>
      <c r="I192" s="273" t="s">
        <v>1892</v>
      </c>
      <c r="J192" s="273"/>
      <c r="K192" s="319"/>
    </row>
    <row r="193" spans="2:11" s="1" customFormat="1" ht="15" customHeight="1">
      <c r="B193" s="296"/>
      <c r="C193" s="332" t="s">
        <v>1953</v>
      </c>
      <c r="D193" s="273"/>
      <c r="E193" s="273"/>
      <c r="F193" s="294" t="s">
        <v>1857</v>
      </c>
      <c r="G193" s="273"/>
      <c r="H193" s="273" t="s">
        <v>1954</v>
      </c>
      <c r="I193" s="273" t="s">
        <v>1892</v>
      </c>
      <c r="J193" s="273"/>
      <c r="K193" s="319"/>
    </row>
    <row r="194" spans="2:11" s="1" customFormat="1" ht="15" customHeight="1">
      <c r="B194" s="296"/>
      <c r="C194" s="332" t="s">
        <v>1955</v>
      </c>
      <c r="D194" s="273"/>
      <c r="E194" s="273"/>
      <c r="F194" s="294" t="s">
        <v>1863</v>
      </c>
      <c r="G194" s="273"/>
      <c r="H194" s="273" t="s">
        <v>1956</v>
      </c>
      <c r="I194" s="273" t="s">
        <v>1892</v>
      </c>
      <c r="J194" s="273"/>
      <c r="K194" s="319"/>
    </row>
    <row r="195" spans="2:11" s="1" customFormat="1" ht="15" customHeight="1">
      <c r="B195" s="325"/>
      <c r="C195" s="340"/>
      <c r="D195" s="305"/>
      <c r="E195" s="305"/>
      <c r="F195" s="305"/>
      <c r="G195" s="305"/>
      <c r="H195" s="305"/>
      <c r="I195" s="305"/>
      <c r="J195" s="305"/>
      <c r="K195" s="326"/>
    </row>
    <row r="196" spans="2:11" s="1" customFormat="1" ht="18.75" customHeight="1">
      <c r="B196" s="307"/>
      <c r="C196" s="317"/>
      <c r="D196" s="317"/>
      <c r="E196" s="317"/>
      <c r="F196" s="327"/>
      <c r="G196" s="317"/>
      <c r="H196" s="317"/>
      <c r="I196" s="317"/>
      <c r="J196" s="317"/>
      <c r="K196" s="307"/>
    </row>
    <row r="197" spans="2:11" s="1" customFormat="1" ht="18.75" customHeight="1">
      <c r="B197" s="307"/>
      <c r="C197" s="317"/>
      <c r="D197" s="317"/>
      <c r="E197" s="317"/>
      <c r="F197" s="327"/>
      <c r="G197" s="317"/>
      <c r="H197" s="317"/>
      <c r="I197" s="317"/>
      <c r="J197" s="317"/>
      <c r="K197" s="307"/>
    </row>
    <row r="198" spans="2:11" s="1" customFormat="1" ht="18.75" customHeight="1">
      <c r="B198" s="280"/>
      <c r="C198" s="280"/>
      <c r="D198" s="280"/>
      <c r="E198" s="280"/>
      <c r="F198" s="280"/>
      <c r="G198" s="280"/>
      <c r="H198" s="280"/>
      <c r="I198" s="280"/>
      <c r="J198" s="280"/>
      <c r="K198" s="280"/>
    </row>
    <row r="199" spans="2:11" s="1" customFormat="1" ht="13.5">
      <c r="B199" s="262"/>
      <c r="C199" s="263"/>
      <c r="D199" s="263"/>
      <c r="E199" s="263"/>
      <c r="F199" s="263"/>
      <c r="G199" s="263"/>
      <c r="H199" s="263"/>
      <c r="I199" s="263"/>
      <c r="J199" s="263"/>
      <c r="K199" s="264"/>
    </row>
    <row r="200" spans="2:11" s="1" customFormat="1" ht="21">
      <c r="B200" s="265"/>
      <c r="C200" s="400" t="s">
        <v>1957</v>
      </c>
      <c r="D200" s="400"/>
      <c r="E200" s="400"/>
      <c r="F200" s="400"/>
      <c r="G200" s="400"/>
      <c r="H200" s="400"/>
      <c r="I200" s="400"/>
      <c r="J200" s="400"/>
      <c r="K200" s="266"/>
    </row>
    <row r="201" spans="2:11" s="1" customFormat="1" ht="25.5" customHeight="1">
      <c r="B201" s="265"/>
      <c r="C201" s="341" t="s">
        <v>1958</v>
      </c>
      <c r="D201" s="341"/>
      <c r="E201" s="341"/>
      <c r="F201" s="341" t="s">
        <v>1959</v>
      </c>
      <c r="G201" s="342"/>
      <c r="H201" s="401" t="s">
        <v>1960</v>
      </c>
      <c r="I201" s="401"/>
      <c r="J201" s="401"/>
      <c r="K201" s="266"/>
    </row>
    <row r="202" spans="2:11" s="1" customFormat="1" ht="5.25" customHeight="1">
      <c r="B202" s="296"/>
      <c r="C202" s="291"/>
      <c r="D202" s="291"/>
      <c r="E202" s="291"/>
      <c r="F202" s="291"/>
      <c r="G202" s="317"/>
      <c r="H202" s="291"/>
      <c r="I202" s="291"/>
      <c r="J202" s="291"/>
      <c r="K202" s="319"/>
    </row>
    <row r="203" spans="2:11" s="1" customFormat="1" ht="15" customHeight="1">
      <c r="B203" s="296"/>
      <c r="C203" s="273" t="s">
        <v>1950</v>
      </c>
      <c r="D203" s="273"/>
      <c r="E203" s="273"/>
      <c r="F203" s="294" t="s">
        <v>48</v>
      </c>
      <c r="G203" s="273"/>
      <c r="H203" s="399" t="s">
        <v>1961</v>
      </c>
      <c r="I203" s="399"/>
      <c r="J203" s="399"/>
      <c r="K203" s="319"/>
    </row>
    <row r="204" spans="2:11" s="1" customFormat="1" ht="15" customHeight="1">
      <c r="B204" s="296"/>
      <c r="C204" s="273"/>
      <c r="D204" s="273"/>
      <c r="E204" s="273"/>
      <c r="F204" s="294" t="s">
        <v>49</v>
      </c>
      <c r="G204" s="273"/>
      <c r="H204" s="399" t="s">
        <v>1962</v>
      </c>
      <c r="I204" s="399"/>
      <c r="J204" s="399"/>
      <c r="K204" s="319"/>
    </row>
    <row r="205" spans="2:11" s="1" customFormat="1" ht="15" customHeight="1">
      <c r="B205" s="296"/>
      <c r="C205" s="273"/>
      <c r="D205" s="273"/>
      <c r="E205" s="273"/>
      <c r="F205" s="294" t="s">
        <v>52</v>
      </c>
      <c r="G205" s="273"/>
      <c r="H205" s="399" t="s">
        <v>1963</v>
      </c>
      <c r="I205" s="399"/>
      <c r="J205" s="399"/>
      <c r="K205" s="319"/>
    </row>
    <row r="206" spans="2:11" s="1" customFormat="1" ht="15" customHeight="1">
      <c r="B206" s="296"/>
      <c r="C206" s="273"/>
      <c r="D206" s="273"/>
      <c r="E206" s="273"/>
      <c r="F206" s="294" t="s">
        <v>50</v>
      </c>
      <c r="G206" s="273"/>
      <c r="H206" s="399" t="s">
        <v>1964</v>
      </c>
      <c r="I206" s="399"/>
      <c r="J206" s="399"/>
      <c r="K206" s="319"/>
    </row>
    <row r="207" spans="2:11" s="1" customFormat="1" ht="15" customHeight="1">
      <c r="B207" s="296"/>
      <c r="C207" s="273"/>
      <c r="D207" s="273"/>
      <c r="E207" s="273"/>
      <c r="F207" s="294" t="s">
        <v>51</v>
      </c>
      <c r="G207" s="273"/>
      <c r="H207" s="399" t="s">
        <v>1965</v>
      </c>
      <c r="I207" s="399"/>
      <c r="J207" s="399"/>
      <c r="K207" s="319"/>
    </row>
    <row r="208" spans="2:11" s="1" customFormat="1" ht="15" customHeight="1">
      <c r="B208" s="296"/>
      <c r="C208" s="273"/>
      <c r="D208" s="273"/>
      <c r="E208" s="273"/>
      <c r="F208" s="294"/>
      <c r="G208" s="273"/>
      <c r="H208" s="273"/>
      <c r="I208" s="273"/>
      <c r="J208" s="273"/>
      <c r="K208" s="319"/>
    </row>
    <row r="209" spans="2:11" s="1" customFormat="1" ht="15" customHeight="1">
      <c r="B209" s="296"/>
      <c r="C209" s="273" t="s">
        <v>1904</v>
      </c>
      <c r="D209" s="273"/>
      <c r="E209" s="273"/>
      <c r="F209" s="294" t="s">
        <v>84</v>
      </c>
      <c r="G209" s="273"/>
      <c r="H209" s="399" t="s">
        <v>1966</v>
      </c>
      <c r="I209" s="399"/>
      <c r="J209" s="399"/>
      <c r="K209" s="319"/>
    </row>
    <row r="210" spans="2:11" s="1" customFormat="1" ht="15" customHeight="1">
      <c r="B210" s="296"/>
      <c r="C210" s="273"/>
      <c r="D210" s="273"/>
      <c r="E210" s="273"/>
      <c r="F210" s="294" t="s">
        <v>1799</v>
      </c>
      <c r="G210" s="273"/>
      <c r="H210" s="399" t="s">
        <v>1800</v>
      </c>
      <c r="I210" s="399"/>
      <c r="J210" s="399"/>
      <c r="K210" s="319"/>
    </row>
    <row r="211" spans="2:11" s="1" customFormat="1" ht="15" customHeight="1">
      <c r="B211" s="296"/>
      <c r="C211" s="273"/>
      <c r="D211" s="273"/>
      <c r="E211" s="273"/>
      <c r="F211" s="294" t="s">
        <v>1797</v>
      </c>
      <c r="G211" s="273"/>
      <c r="H211" s="399" t="s">
        <v>1967</v>
      </c>
      <c r="I211" s="399"/>
      <c r="J211" s="399"/>
      <c r="K211" s="319"/>
    </row>
    <row r="212" spans="2:11" s="1" customFormat="1" ht="15" customHeight="1">
      <c r="B212" s="343"/>
      <c r="C212" s="273"/>
      <c r="D212" s="273"/>
      <c r="E212" s="273"/>
      <c r="F212" s="294" t="s">
        <v>1801</v>
      </c>
      <c r="G212" s="332"/>
      <c r="H212" s="398" t="s">
        <v>1802</v>
      </c>
      <c r="I212" s="398"/>
      <c r="J212" s="398"/>
      <c r="K212" s="344"/>
    </row>
    <row r="213" spans="2:11" s="1" customFormat="1" ht="15" customHeight="1">
      <c r="B213" s="343"/>
      <c r="C213" s="273"/>
      <c r="D213" s="273"/>
      <c r="E213" s="273"/>
      <c r="F213" s="294" t="s">
        <v>1803</v>
      </c>
      <c r="G213" s="332"/>
      <c r="H213" s="398" t="s">
        <v>1782</v>
      </c>
      <c r="I213" s="398"/>
      <c r="J213" s="398"/>
      <c r="K213" s="344"/>
    </row>
    <row r="214" spans="2:11" s="1" customFormat="1" ht="15" customHeight="1">
      <c r="B214" s="343"/>
      <c r="C214" s="273"/>
      <c r="D214" s="273"/>
      <c r="E214" s="273"/>
      <c r="F214" s="294"/>
      <c r="G214" s="332"/>
      <c r="H214" s="323"/>
      <c r="I214" s="323"/>
      <c r="J214" s="323"/>
      <c r="K214" s="344"/>
    </row>
    <row r="215" spans="2:11" s="1" customFormat="1" ht="15" customHeight="1">
      <c r="B215" s="343"/>
      <c r="C215" s="273" t="s">
        <v>1928</v>
      </c>
      <c r="D215" s="273"/>
      <c r="E215" s="273"/>
      <c r="F215" s="294">
        <v>1</v>
      </c>
      <c r="G215" s="332"/>
      <c r="H215" s="398" t="s">
        <v>1968</v>
      </c>
      <c r="I215" s="398"/>
      <c r="J215" s="398"/>
      <c r="K215" s="344"/>
    </row>
    <row r="216" spans="2:11" s="1" customFormat="1" ht="15" customHeight="1">
      <c r="B216" s="343"/>
      <c r="C216" s="273"/>
      <c r="D216" s="273"/>
      <c r="E216" s="273"/>
      <c r="F216" s="294">
        <v>2</v>
      </c>
      <c r="G216" s="332"/>
      <c r="H216" s="398" t="s">
        <v>1969</v>
      </c>
      <c r="I216" s="398"/>
      <c r="J216" s="398"/>
      <c r="K216" s="344"/>
    </row>
    <row r="217" spans="2:11" s="1" customFormat="1" ht="15" customHeight="1">
      <c r="B217" s="343"/>
      <c r="C217" s="273"/>
      <c r="D217" s="273"/>
      <c r="E217" s="273"/>
      <c r="F217" s="294">
        <v>3</v>
      </c>
      <c r="G217" s="332"/>
      <c r="H217" s="398" t="s">
        <v>1970</v>
      </c>
      <c r="I217" s="398"/>
      <c r="J217" s="398"/>
      <c r="K217" s="344"/>
    </row>
    <row r="218" spans="2:11" s="1" customFormat="1" ht="15" customHeight="1">
      <c r="B218" s="343"/>
      <c r="C218" s="273"/>
      <c r="D218" s="273"/>
      <c r="E218" s="273"/>
      <c r="F218" s="294">
        <v>4</v>
      </c>
      <c r="G218" s="332"/>
      <c r="H218" s="398" t="s">
        <v>1971</v>
      </c>
      <c r="I218" s="398"/>
      <c r="J218" s="398"/>
      <c r="K218" s="344"/>
    </row>
    <row r="219" spans="2:11" s="1" customFormat="1" ht="12.75" customHeight="1">
      <c r="B219" s="345"/>
      <c r="C219" s="346"/>
      <c r="D219" s="346"/>
      <c r="E219" s="346"/>
      <c r="F219" s="346"/>
      <c r="G219" s="346"/>
      <c r="H219" s="346"/>
      <c r="I219" s="346"/>
      <c r="J219" s="346"/>
      <c r="K219" s="347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8D8CEC7D0E52439E0D7D02A4395625" ma:contentTypeVersion="15" ma:contentTypeDescription="Vytvoří nový dokument" ma:contentTypeScope="" ma:versionID="24aa9162d9e6834dfc3fbca8e38d8ded">
  <xsd:schema xmlns:xsd="http://www.w3.org/2001/XMLSchema" xmlns:xs="http://www.w3.org/2001/XMLSchema" xmlns:p="http://schemas.microsoft.com/office/2006/metadata/properties" xmlns:ns3="f99cb2c3-5a76-49dd-9ea2-78f4f0589f2e" targetNamespace="http://schemas.microsoft.com/office/2006/metadata/properties" ma:root="true" ma:fieldsID="b5bc2d66c681b0343824b66d1078592a" ns3:_="">
    <xsd:import namespace="f99cb2c3-5a76-49dd-9ea2-78f4f0589f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cb2c3-5a76-49dd-9ea2-78f4f0589f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99cb2c3-5a76-49dd-9ea2-78f4f0589f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48BC15-BAD2-41F6-B286-74F1B82BB0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9cb2c3-5a76-49dd-9ea2-78f4f0589f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62799D-324E-43BC-8081-A026A125DC29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f99cb2c3-5a76-49dd-9ea2-78f4f0589f2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1EF0D9-89C6-45EC-A8E0-8D050E088C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17</vt:i4>
      </vt:variant>
    </vt:vector>
  </HeadingPairs>
  <TitlesOfParts>
    <vt:vector size="26" baseType="lpstr">
      <vt:lpstr>Rekapitulace stavby</vt:lpstr>
      <vt:lpstr>01 - Bourací práce</vt:lpstr>
      <vt:lpstr>02 - Stavební úpravy</vt:lpstr>
      <vt:lpstr>03 - Truhlářské práce</vt:lpstr>
      <vt:lpstr>04 - Zdravotechnika</vt:lpstr>
      <vt:lpstr>05 - Vzduchotechnika</vt:lpstr>
      <vt:lpstr>06 - Elektroinstalace</vt:lpstr>
      <vt:lpstr>VRN - Vedlejší rozpočtové...</vt:lpstr>
      <vt:lpstr>Pokyny pro vyplnění</vt:lpstr>
      <vt:lpstr>'01 - Bourací práce'!Názvy_tisku</vt:lpstr>
      <vt:lpstr>'02 - Stavební úpravy'!Názvy_tisku</vt:lpstr>
      <vt:lpstr>'03 - Truhlářské práce'!Názvy_tisku</vt:lpstr>
      <vt:lpstr>'04 - Zdravotechnika'!Názvy_tisku</vt:lpstr>
      <vt:lpstr>'05 - Vzduchotechnika'!Názvy_tisku</vt:lpstr>
      <vt:lpstr>'06 - Elektroinstalace'!Názvy_tisku</vt:lpstr>
      <vt:lpstr>'Rekapitulace stavby'!Názvy_tisku</vt:lpstr>
      <vt:lpstr>'VRN - Vedlejší rozpočtové...'!Názvy_tisku</vt:lpstr>
      <vt:lpstr>'01 - Bourací práce'!Oblast_tisku</vt:lpstr>
      <vt:lpstr>'02 - Stavební úpravy'!Oblast_tisku</vt:lpstr>
      <vt:lpstr>'03 - Truhlářské práce'!Oblast_tisku</vt:lpstr>
      <vt:lpstr>'04 - Zdravotechnika'!Oblast_tisku</vt:lpstr>
      <vt:lpstr>'05 - Vzduchotechnika'!Oblast_tisku</vt:lpstr>
      <vt:lpstr>'06 - Elektroinstalace'!Oblast_tisku</vt:lpstr>
      <vt:lpstr>'Pokyny pro vyplnění'!Oblast_tisku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Stolička</dc:creator>
  <cp:lastModifiedBy>Jaroslava Eislerová</cp:lastModifiedBy>
  <dcterms:created xsi:type="dcterms:W3CDTF">2025-02-26T15:06:25Z</dcterms:created>
  <dcterms:modified xsi:type="dcterms:W3CDTF">2025-10-09T07:17:46Z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0x010100798D8CEC7D0E52439E0D7D02A4395625</vt:lpwstr>
  </property>
</Properties>
</file>