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1"/>
  </bookViews>
  <sheets>
    <sheet name="Rekapitulace stavby" sheetId="1" r:id="rId1"/>
    <sheet name="2 - VŠE xPORT- vybavení" sheetId="2" r:id="rId2"/>
    <sheet name="Pokyny pro vyplnění" sheetId="3" r:id="rId3"/>
  </sheets>
  <definedNames/>
  <calcPr calcId="191029"/>
  <extLst/>
</workbook>
</file>

<file path=xl/sharedStrings.xml><?xml version="1.0" encoding="utf-8"?>
<sst xmlns="http://schemas.openxmlformats.org/spreadsheetml/2006/main" count="705" uniqueCount="292">
  <si>
    <t>Export Komplet</t>
  </si>
  <si>
    <t>VZ</t>
  </si>
  <si>
    <t>2.0</t>
  </si>
  <si>
    <t>False</t>
  </si>
  <si>
    <t>{df5bf18d-5931-467e-b0ec-0ea96f960fd9}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</si>
  <si>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</si>
  <si>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</si>
  <si>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</si>
  <si>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</si>
  <si>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</si>
  <si>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</si>
  <si>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</si>
  <si>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</si>
  <si>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</t>
  </si>
  <si>
    <t>Stavba:</t>
  </si>
  <si>
    <t>VŠE xPORT</t>
  </si>
  <si>
    <t>KSO:</t>
  </si>
  <si>
    <t>CC-CZ:</t>
  </si>
  <si>
    <t>Místo:</t>
  </si>
  <si>
    <t xml:space="preserve"> </t>
  </si>
  <si>
    <t>Datum:</t>
  </si>
  <si>
    <t>25. 3. 2020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</si>
  <si>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</si>
  <si>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</si>
  <si>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</si>
  <si>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</si>
  <si>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</si>
  <si>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</si>
  <si>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</si>
  <si>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</si>
  <si>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</si>
  <si>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</si>
  <si>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</si>
  <si>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</si>
  <si>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</si>
  <si>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</si>
  <si>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</si>
  <si>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</si>
  <si>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</si>
  <si>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</si>
  <si>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</si>
  <si>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</si>
  <si>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</si>
  <si>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</si>
  <si>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</si>
  <si>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</si>
  <si>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</si>
  <si>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</si>
  <si>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</si>
  <si>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</si>
  <si>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</si>
  <si>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</si>
  <si>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</si>
  <si>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</si>
  <si>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</si>
  <si>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</si>
  <si>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</si>
  <si>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</si>
  <si>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</si>
  <si>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</si>
  <si>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</si>
  <si>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</si>
  <si>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</si>
  <si>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</si>
  <si>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</si>
  <si>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</si>
  <si>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</si>
  <si>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</si>
  <si>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</si>
  <si>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r>
      <rPr>
        <sz val="18"/>
        <color indexed="17"/>
        <rFont val="Wingdings 2"/>
        <family val="2"/>
      </rPr>
      <t>/</t>
    </r>
  </si>
  <si>
    <t>2</t>
  </si>
  <si>
    <t>STA</t>
  </si>
  <si>
    <t>{093fbcfb-28fb-4f2c-a63c-25cfdb10f555}</t>
  </si>
  <si>
    <t>KRYCÍ LIST SOUPISU PRACÍ</t>
  </si>
  <si>
    <t>Objekt:</t>
  </si>
  <si>
    <t>Součástí zadávací dokumentace je nejen výkaz výměr, ale i projektová dokumentace. Cena musí být tvořena na základě prohlídky stavby a minimálně těchto dvou částí zadávací dokumentace. Přesto, že tento výkaz výměr byl vypracován s nejvyšší péčí,  je na výhradní odpovědnosti nabízejícího zkontrolovat položky a výměry zde uvedené s výkresovou a textovou částí dokumentace a případně uvést opravené či doplněné položky na zvláštní list nabídky. Projektová dokumentace a TZ má přednost před rozpočtem.</t>
  </si>
  <si>
    <t>REKAPITULACE ČLENĚNÍ SOUPISU PRACÍ</t>
  </si>
  <si>
    <t>Kód dílu - Popis</t>
  </si>
  <si>
    <t>Cena celkem [CZK]</t>
  </si>
  <si>
    <t>-1</t>
  </si>
  <si>
    <t>769 - Vybavení interiéru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</si>
  <si>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</si>
  <si>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</si>
  <si>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</si>
  <si>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</si>
  <si>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</si>
  <si>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</si>
  <si>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</si>
  <si>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</si>
  <si>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</si>
  <si>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</si>
  <si>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</si>
  <si>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</si>
  <si>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</si>
  <si>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769</t>
  </si>
  <si>
    <t>Vybavení interiéru</t>
  </si>
  <si>
    <t>ROZPOCET</t>
  </si>
  <si>
    <t>K</t>
  </si>
  <si>
    <t>16</t>
  </si>
  <si>
    <t>355</t>
  </si>
  <si>
    <t>K321</t>
  </si>
  <si>
    <t>D+M Call room</t>
  </si>
  <si>
    <t>kpl</t>
  </si>
  <si>
    <t>555263298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</si>
  <si>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</si>
  <si>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</si>
  <si>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</si>
  <si>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</si>
  <si>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color indexed="8"/>
        <rFont val="Arial CE"/>
        <family val="2"/>
      </rPr>
      <t xml:space="preserve">Rekapitulace stavby </t>
    </r>
    <r>
      <rPr>
        <sz val="8"/>
        <color indexed="8"/>
        <rFont val="Arial CE"/>
        <family val="2"/>
      </rPr>
      <t>obsahuje sestavu Rekapitulace stavby a Rekapitulace objektů stavby a soupisů prací.</t>
    </r>
  </si>
  <si>
    <r>
      <rPr>
        <sz val="8"/>
        <color indexed="8"/>
        <rFont val="Arial CE"/>
        <family val="2"/>
      </rPr>
      <t xml:space="preserve">V sestavě </t>
    </r>
    <r>
      <rPr>
        <b/>
        <sz val="8"/>
        <color indexed="8"/>
        <rFont val="Arial CE"/>
        <family val="2"/>
      </rPr>
      <t>Rekapitulace stavby</t>
    </r>
    <r>
      <rPr>
        <sz val="8"/>
        <color indexed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</si>
  <si>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</si>
  <si>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</si>
  <si>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rPr>
        <sz val="8"/>
        <color indexed="8"/>
        <rFont val="Arial CE"/>
        <family val="2"/>
      </rPr>
      <t xml:space="preserve">V sestavě </t>
    </r>
    <r>
      <rPr>
        <b/>
        <sz val="8"/>
        <color indexed="8"/>
        <rFont val="Arial CE"/>
        <family val="2"/>
      </rPr>
      <t>Rekapitulace objektů stavby a soupisů prací</t>
    </r>
    <r>
      <rPr>
        <sz val="8"/>
        <color indexed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</si>
  <si>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</si>
  <si>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</si>
  <si>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</si>
  <si>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</si>
  <si>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</si>
  <si>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</si>
  <si>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</si>
  <si>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</si>
  <si>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</si>
  <si>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</si>
  <si>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</si>
  <si>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</si>
  <si>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</si>
  <si>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color indexed="8"/>
        <rFont val="Arial CE"/>
        <family val="2"/>
      </rPr>
      <t xml:space="preserve">Soupis prací </t>
    </r>
    <r>
      <rPr>
        <sz val="8"/>
        <color indexed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</si>
  <si>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</si>
  <si>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color indexed="8"/>
        <rFont val="Arial CE"/>
        <family val="2"/>
      </rPr>
      <t>Krycí list soupisu</t>
    </r>
    <r>
      <rPr>
        <sz val="8"/>
        <color indexed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</si>
  <si>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</si>
  <si>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color indexed="8"/>
        <rFont val="Arial CE"/>
        <family val="2"/>
      </rPr>
      <t>Rekapitulace členění soupisu prací</t>
    </r>
    <r>
      <rPr>
        <sz val="8"/>
        <color indexed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</si>
  <si>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</si>
  <si>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color indexed="8"/>
        <rFont val="Arial CE"/>
        <family val="2"/>
      </rPr>
      <t xml:space="preserve">Soupis prací </t>
    </r>
    <r>
      <rPr>
        <sz val="8"/>
        <color indexed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</si>
  <si>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</si>
  <si>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</si>
  <si>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</si>
  <si>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</si>
  <si>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</si>
  <si>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</si>
  <si>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</si>
  <si>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</si>
  <si>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</si>
  <si>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</si>
  <si>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</si>
  <si>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</si>
  <si>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</si>
  <si>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</si>
  <si>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</si>
  <si>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</si>
  <si>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</si>
  <si>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</si>
  <si>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</si>
  <si>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</si>
  <si>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</si>
  <si>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</si>
  <si>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</si>
  <si>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</si>
  <si>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</si>
  <si>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</si>
  <si>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</si>
  <si>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</si>
  <si>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</si>
  <si>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</si>
  <si>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</si>
  <si>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</si>
  <si>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</si>
  <si>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</si>
  <si>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</si>
  <si>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</si>
  <si>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</si>
  <si>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</si>
  <si>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</si>
  <si>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</si>
  <si>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</si>
  <si>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</si>
  <si>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</si>
  <si>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</si>
  <si>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</si>
  <si>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</si>
  <si>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</si>
  <si>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</si>
  <si>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</si>
  <si>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</si>
  <si>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</si>
  <si>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</si>
  <si>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</si>
  <si>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</si>
  <si>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</si>
  <si>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</si>
  <si>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</si>
  <si>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</si>
  <si>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</si>
  <si>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</si>
  <si>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</si>
  <si>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</si>
  <si>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</si>
  <si>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</si>
  <si>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</si>
  <si>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</si>
  <si>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</si>
  <si>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</si>
  <si>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</si>
  <si>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</si>
  <si>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</si>
  <si>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</si>
  <si>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</si>
  <si>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</si>
  <si>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</si>
  <si>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</si>
  <si>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</si>
  <si>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</si>
  <si>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</si>
  <si>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</si>
  <si>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</si>
  <si>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</si>
  <si>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</si>
  <si>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</si>
  <si>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</si>
  <si>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</si>
  <si>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</si>
  <si>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</si>
  <si>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</si>
  <si>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</si>
  <si>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</si>
  <si>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</si>
  <si>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</si>
  <si>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</si>
  <si>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</si>
  <si>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</si>
  <si>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</si>
  <si>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</si>
  <si>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</si>
  <si>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</si>
  <si>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</si>
  <si>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</si>
  <si>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</si>
  <si>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</si>
  <si>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</si>
  <si>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</si>
  <si>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</si>
  <si>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</si>
  <si>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</si>
  <si>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</si>
  <si>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</si>
  <si>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</si>
  <si>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</si>
  <si>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</si>
  <si>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</si>
  <si>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</si>
  <si>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</si>
  <si>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</si>
  <si>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</si>
  <si>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</si>
  <si>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</si>
  <si>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</si>
  <si>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</si>
  <si>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</si>
  <si>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</si>
  <si>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</si>
  <si>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</si>
  <si>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</si>
  <si>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</si>
  <si>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</si>
  <si>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</si>
  <si>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</si>
  <si>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</si>
  <si>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</si>
  <si>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</si>
  <si>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</si>
  <si>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</si>
  <si>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</si>
  <si>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</si>
  <si>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</si>
  <si>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</si>
  <si>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</si>
  <si>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</si>
  <si>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</si>
  <si>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</si>
  <si>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</si>
  <si>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</si>
  <si>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</si>
  <si>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</si>
  <si>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</si>
  <si>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</si>
  <si>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</si>
  <si>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</si>
  <si>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</si>
  <si>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</si>
  <si>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</si>
  <si>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</si>
  <si>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2 - VŠE xPORT- call rooms</t>
  </si>
  <si>
    <t>VŠE xPORT- call 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</si>
</sst>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&quot;.&quot;mm&quot;.&quot;yyyy"/>
    <numFmt numFmtId="166" formatCode="#,##0.00000"/>
    <numFmt numFmtId="167" formatCode="#,##0.000"/>
  </numFmts>
  <fonts count="37">
    <font>
      <sz val="8"/>
      <color indexed="8"/>
      <name val="Arial CE"/>
      <family val="2"/>
    </font>
    <font>
      <sz val="10"/>
      <name val="Arial"/>
      <family val="2"/>
    </font>
    <font>
      <sz val="8"/>
      <color indexed="9"/>
      <name val="Arial CE"/>
      <family val="2"/>
    </font>
    <font>
      <sz val="8"/>
      <color indexed="11"/>
      <name val="Arial CE"/>
      <family val="2"/>
    </font>
    <font>
      <b/>
      <sz val="14"/>
      <color indexed="8"/>
      <name val="Arial CE"/>
      <family val="2"/>
    </font>
    <font>
      <sz val="10"/>
      <color indexed="13"/>
      <name val="Arial CE"/>
      <family val="2"/>
    </font>
    <font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3"/>
      <name val="Arial CE"/>
      <family val="2"/>
    </font>
    <font>
      <b/>
      <sz val="12"/>
      <color indexed="8"/>
      <name val="Arial CE"/>
      <family val="2"/>
    </font>
    <font>
      <sz val="12"/>
      <color indexed="13"/>
      <name val="Arial CE"/>
      <family val="2"/>
    </font>
    <font>
      <sz val="8"/>
      <color indexed="13"/>
      <name val="Arial CE"/>
      <family val="2"/>
    </font>
    <font>
      <sz val="9"/>
      <color indexed="8"/>
      <name val="Arial CE"/>
      <family val="2"/>
    </font>
    <font>
      <sz val="9"/>
      <color indexed="13"/>
      <name val="Arial CE"/>
      <family val="2"/>
    </font>
    <font>
      <b/>
      <sz val="12"/>
      <color indexed="16"/>
      <name val="Arial CE"/>
      <family val="2"/>
    </font>
    <font>
      <sz val="12"/>
      <color indexed="8"/>
      <name val="Arial CE"/>
      <family val="2"/>
    </font>
    <font>
      <sz val="18"/>
      <color indexed="8"/>
      <name val="Wingdings 2"/>
      <family val="2"/>
    </font>
    <font>
      <sz val="18"/>
      <color indexed="17"/>
      <name val="Wingdings 2"/>
      <family val="2"/>
    </font>
    <font>
      <sz val="11"/>
      <color indexed="8"/>
      <name val="Arial CE"/>
      <family val="2"/>
    </font>
    <font>
      <b/>
      <sz val="11"/>
      <color indexed="18"/>
      <name val="Arial CE"/>
      <family val="2"/>
    </font>
    <font>
      <sz val="11"/>
      <color indexed="18"/>
      <name val="Arial CE"/>
      <family val="2"/>
    </font>
    <font>
      <sz val="11"/>
      <color indexed="13"/>
      <name val="Arial CE"/>
      <family val="2"/>
    </font>
    <font>
      <sz val="10"/>
      <color indexed="11"/>
      <name val="Arial CE"/>
      <family val="2"/>
    </font>
    <font>
      <b/>
      <sz val="12"/>
      <color indexed="19"/>
      <name val="Arial CE"/>
      <family val="2"/>
    </font>
    <font>
      <sz val="12"/>
      <color indexed="18"/>
      <name val="Arial CE"/>
      <family val="2"/>
    </font>
    <font>
      <sz val="8"/>
      <color indexed="16"/>
      <name val="Arial CE"/>
      <family val="2"/>
    </font>
    <font>
      <b/>
      <sz val="8"/>
      <color indexed="8"/>
      <name val="Arial CE"/>
      <family val="2"/>
    </font>
    <font>
      <sz val="8"/>
      <color indexed="18"/>
      <name val="Arial CE"/>
      <family val="2"/>
    </font>
    <font>
      <sz val="8"/>
      <color indexed="8"/>
      <name val="Trebuchet MS"/>
      <family val="2"/>
    </font>
    <font>
      <b/>
      <sz val="16"/>
      <color indexed="8"/>
      <name val="Trebuchet MS"/>
      <family val="2"/>
    </font>
    <font>
      <b/>
      <sz val="11"/>
      <color indexed="8"/>
      <name val="Trebuchet MS"/>
      <family val="2"/>
    </font>
    <font>
      <sz val="9"/>
      <color indexed="8"/>
      <name val="Trebuchet MS"/>
      <family val="2"/>
    </font>
    <font>
      <i/>
      <sz val="8"/>
      <color indexed="8"/>
      <name val="Arial CE"/>
      <family val="2"/>
    </font>
    <font>
      <sz val="10"/>
      <color indexed="8"/>
      <name val="Trebuchet MS"/>
      <family val="2"/>
    </font>
    <font>
      <sz val="11"/>
      <color indexed="8"/>
      <name val="Trebuchet MS"/>
      <family val="2"/>
    </font>
    <font>
      <b/>
      <sz val="9"/>
      <color indexed="8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10"/>
      </right>
      <top/>
      <bottom/>
    </border>
    <border>
      <left style="thin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hair">
        <color indexed="13"/>
      </bottom>
    </border>
    <border>
      <left style="thin">
        <color indexed="8"/>
      </left>
      <right style="hair">
        <color indexed="13"/>
      </right>
      <top/>
      <bottom/>
    </border>
    <border>
      <left/>
      <right/>
      <top style="hair">
        <color indexed="13"/>
      </top>
      <bottom/>
    </border>
    <border>
      <left/>
      <right style="hair">
        <color indexed="13"/>
      </right>
      <top style="hair">
        <color indexed="13"/>
      </top>
      <bottom/>
    </border>
    <border>
      <left style="hair">
        <color indexed="13"/>
      </left>
      <right/>
      <top/>
      <bottom/>
    </border>
    <border>
      <left/>
      <right style="hair">
        <color indexed="13"/>
      </right>
      <top/>
      <bottom/>
    </border>
    <border>
      <left/>
      <right style="thin">
        <color indexed="8"/>
      </right>
      <top/>
      <bottom style="hair">
        <color indexed="8"/>
      </bottom>
    </border>
    <border>
      <left/>
      <right style="hair">
        <color indexed="13"/>
      </right>
      <top/>
      <bottom style="hair">
        <color indexed="13"/>
      </bottom>
    </border>
    <border>
      <left style="thin">
        <color indexed="8"/>
      </left>
      <right style="hair">
        <color indexed="8"/>
      </right>
      <top/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13"/>
      </left>
      <right/>
      <top style="hair">
        <color indexed="13"/>
      </top>
      <bottom style="hair">
        <color indexed="13"/>
      </bottom>
    </border>
    <border>
      <left/>
      <right/>
      <top style="hair">
        <color indexed="13"/>
      </top>
      <bottom style="hair">
        <color indexed="13"/>
      </bottom>
    </border>
    <border>
      <left/>
      <right style="hair">
        <color indexed="13"/>
      </right>
      <top style="hair">
        <color indexed="13"/>
      </top>
      <bottom style="hair">
        <color indexed="13"/>
      </bottom>
    </border>
    <border>
      <left/>
      <right style="thin">
        <color indexed="8"/>
      </right>
      <top style="hair">
        <color indexed="8"/>
      </top>
      <bottom/>
    </border>
    <border>
      <left style="hair">
        <color indexed="13"/>
      </left>
      <right/>
      <top style="hair">
        <color indexed="13"/>
      </top>
      <bottom/>
    </border>
    <border>
      <left style="hair">
        <color indexed="13"/>
      </left>
      <right/>
      <top/>
      <bottom style="hair">
        <color indexed="13"/>
      </bottom>
    </border>
    <border>
      <left style="thin">
        <color indexed="10"/>
      </left>
      <right style="thin">
        <color indexed="8"/>
      </right>
      <top/>
      <bottom style="thin">
        <color indexed="10"/>
      </bottom>
    </border>
    <border>
      <left style="thin">
        <color indexed="8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/>
      <right style="thin">
        <color indexed="8"/>
      </right>
      <top/>
      <bottom style="hair">
        <color indexed="13"/>
      </bottom>
    </border>
    <border>
      <left/>
      <right style="thin">
        <color indexed="8"/>
      </right>
      <top style="hair">
        <color indexed="13"/>
      </top>
      <bottom/>
    </border>
    <border>
      <left/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thin">
        <color indexed="8"/>
      </right>
      <top style="hair">
        <color indexed="13"/>
      </top>
      <bottom style="hair">
        <color indexed="13"/>
      </bottom>
    </border>
    <border>
      <left/>
      <right/>
      <top style="hair">
        <color indexed="13"/>
      </top>
      <bottom style="thin">
        <color indexed="8"/>
      </bottom>
    </border>
    <border>
      <left/>
      <right style="thin">
        <color indexed="8"/>
      </right>
      <top style="hair">
        <color indexed="13"/>
      </top>
      <bottom style="thin">
        <color indexed="8"/>
      </bottom>
    </border>
    <border>
      <left/>
      <right/>
      <top style="hair">
        <color indexed="13"/>
      </top>
      <bottom style="thin">
        <color indexed="10"/>
      </bottom>
    </border>
    <border>
      <left/>
      <right/>
      <top style="thin">
        <color indexed="10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 style="thin">
        <color indexed="8"/>
      </bottom>
    </border>
    <border>
      <left/>
      <right style="thin">
        <color indexed="10"/>
      </right>
      <top style="thin">
        <color indexed="8"/>
      </top>
      <bottom/>
    </border>
    <border>
      <left/>
      <right style="thin">
        <color indexed="10"/>
      </right>
      <top/>
      <bottom style="thin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9">
    <xf numFmtId="0" fontId="0" fillId="0" borderId="0" xfId="0"/>
    <xf numFmtId="0" fontId="0" fillId="0" borderId="0" xfId="0" applyNumberFormat="1"/>
    <xf numFmtId="49" fontId="2" fillId="2" borderId="1" xfId="0" applyNumberFormat="1" applyFont="1" applyFill="1" applyBorder="1" applyAlignment="1">
      <alignment horizontal="left" vertical="center"/>
    </xf>
    <xf numFmtId="0" fontId="0" fillId="2" borderId="2" xfId="0" applyFill="1" applyBorder="1"/>
    <xf numFmtId="49" fontId="2" fillId="2" borderId="2" xfId="0" applyNumberFormat="1" applyFont="1" applyFill="1" applyBorder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/>
    <xf numFmtId="49" fontId="0" fillId="2" borderId="0" xfId="0" applyNumberFormat="1" applyFill="1" applyBorder="1" applyAlignment="1">
      <alignment horizontal="left" vertical="center"/>
    </xf>
    <xf numFmtId="0" fontId="0" fillId="2" borderId="0" xfId="0" applyFill="1" applyBorder="1"/>
    <xf numFmtId="0" fontId="0" fillId="0" borderId="6" xfId="0" applyBorder="1"/>
    <xf numFmtId="0" fontId="0" fillId="2" borderId="7" xfId="0" applyFill="1" applyBorder="1"/>
    <xf numFmtId="0" fontId="0" fillId="2" borderId="8" xfId="0" applyNumberFormat="1" applyFill="1" applyBorder="1"/>
    <xf numFmtId="0" fontId="0" fillId="2" borderId="9" xfId="0" applyNumberFormat="1" applyFill="1" applyBorder="1"/>
    <xf numFmtId="0" fontId="0" fillId="2" borderId="10" xfId="0" applyNumberFormat="1" applyFill="1" applyBorder="1"/>
    <xf numFmtId="0" fontId="0" fillId="2" borderId="11" xfId="0" applyNumberFormat="1" applyFill="1" applyBorder="1"/>
    <xf numFmtId="49" fontId="4" fillId="2" borderId="0" xfId="0" applyNumberFormat="1" applyFont="1" applyFill="1" applyBorder="1" applyAlignment="1">
      <alignment horizontal="left" vertical="center"/>
    </xf>
    <xf numFmtId="0" fontId="0" fillId="2" borderId="12" xfId="0" applyFill="1" applyBorder="1"/>
    <xf numFmtId="49" fontId="3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top"/>
    </xf>
    <xf numFmtId="49" fontId="6" fillId="2" borderId="0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left" vertical="top"/>
    </xf>
    <xf numFmtId="49" fontId="5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left" vertical="center" wrapText="1"/>
    </xf>
    <xf numFmtId="0" fontId="0" fillId="2" borderId="13" xfId="0" applyFill="1" applyBorder="1"/>
    <xf numFmtId="0" fontId="0" fillId="2" borderId="14" xfId="0" applyNumberFormat="1" applyFill="1" applyBorder="1"/>
    <xf numFmtId="0" fontId="0" fillId="2" borderId="7" xfId="0" applyNumberFormat="1" applyFill="1" applyBorder="1" applyAlignment="1">
      <alignment vertical="center"/>
    </xf>
    <xf numFmtId="0" fontId="0" fillId="2" borderId="11" xfId="0" applyNumberFormat="1" applyFill="1" applyBorder="1" applyAlignment="1">
      <alignment vertical="center"/>
    </xf>
    <xf numFmtId="0" fontId="0" fillId="2" borderId="0" xfId="0" applyNumberForma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left" vertical="center"/>
    </xf>
    <xf numFmtId="0" fontId="0" fillId="2" borderId="13" xfId="0" applyNumberFormat="1" applyFill="1" applyBorder="1" applyAlignment="1">
      <alignment vertical="center"/>
    </xf>
    <xf numFmtId="0" fontId="0" fillId="2" borderId="12" xfId="0" applyNumberFormat="1" applyFill="1" applyBorder="1" applyAlignment="1">
      <alignment vertical="center"/>
    </xf>
    <xf numFmtId="0" fontId="0" fillId="2" borderId="14" xfId="0" applyNumberForma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0" fillId="3" borderId="15" xfId="0" applyNumberFormat="1" applyFill="1" applyBorder="1" applyAlignment="1">
      <alignment vertical="center"/>
    </xf>
    <xf numFmtId="49" fontId="10" fillId="3" borderId="16" xfId="0" applyNumberFormat="1" applyFont="1" applyFill="1" applyBorder="1" applyAlignment="1">
      <alignment horizontal="left" vertical="center"/>
    </xf>
    <xf numFmtId="0" fontId="0" fillId="3" borderId="17" xfId="0" applyNumberFormat="1" applyFill="1" applyBorder="1" applyAlignment="1">
      <alignment vertical="center"/>
    </xf>
    <xf numFmtId="49" fontId="10" fillId="3" borderId="17" xfId="0" applyNumberFormat="1" applyFont="1" applyFill="1" applyBorder="1" applyAlignment="1">
      <alignment horizontal="center" vertical="center"/>
    </xf>
    <xf numFmtId="0" fontId="0" fillId="3" borderId="18" xfId="0" applyNumberFormat="1" applyFill="1" applyBorder="1" applyAlignment="1">
      <alignment vertical="center"/>
    </xf>
    <xf numFmtId="0" fontId="0" fillId="3" borderId="12" xfId="0" applyNumberFormat="1" applyFill="1" applyBorder="1" applyAlignment="1">
      <alignment vertical="center"/>
    </xf>
    <xf numFmtId="0" fontId="0" fillId="2" borderId="19" xfId="0" applyNumberFormat="1" applyFill="1" applyBorder="1" applyAlignment="1">
      <alignment vertical="center"/>
    </xf>
    <xf numFmtId="0" fontId="0" fillId="2" borderId="5" xfId="0" applyNumberFormat="1" applyFill="1" applyBorder="1" applyAlignment="1">
      <alignment vertical="center"/>
    </xf>
    <xf numFmtId="0" fontId="0" fillId="2" borderId="20" xfId="0" applyNumberFormat="1" applyFill="1" applyBorder="1" applyAlignment="1">
      <alignment vertical="center"/>
    </xf>
    <xf numFmtId="0" fontId="0" fillId="2" borderId="9" xfId="0" applyFill="1" applyBorder="1"/>
    <xf numFmtId="0" fontId="0" fillId="2" borderId="8" xfId="0" applyNumberFormat="1" applyFill="1" applyBorder="1" applyAlignment="1">
      <alignment vertical="center"/>
    </xf>
    <xf numFmtId="0" fontId="0" fillId="2" borderId="9" xfId="0" applyNumberFormat="1" applyFill="1" applyBorder="1" applyAlignment="1">
      <alignment vertical="center"/>
    </xf>
    <xf numFmtId="0" fontId="0" fillId="2" borderId="10" xfId="0" applyNumberForma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11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0" fontId="6" fillId="2" borderId="12" xfId="0" applyNumberFormat="1" applyFont="1" applyFill="1" applyBorder="1" applyAlignment="1">
      <alignment vertical="center"/>
    </xf>
    <xf numFmtId="0" fontId="7" fillId="2" borderId="7" xfId="0" applyNumberFormat="1" applyFont="1" applyFill="1" applyBorder="1" applyAlignment="1">
      <alignment vertical="center"/>
    </xf>
    <xf numFmtId="0" fontId="7" fillId="2" borderId="11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vertical="center"/>
    </xf>
    <xf numFmtId="0" fontId="7" fillId="2" borderId="12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0" fontId="0" fillId="2" borderId="21" xfId="0" applyFill="1" applyBorder="1"/>
    <xf numFmtId="0" fontId="0" fillId="2" borderId="22" xfId="0" applyNumberFormat="1" applyFill="1" applyBorder="1" applyAlignment="1">
      <alignment vertical="center"/>
    </xf>
    <xf numFmtId="0" fontId="0" fillId="2" borderId="23" xfId="0" applyNumberFormat="1" applyFill="1" applyBorder="1" applyAlignment="1">
      <alignment vertical="center"/>
    </xf>
    <xf numFmtId="0" fontId="0" fillId="2" borderId="24" xfId="0" applyNumberFormat="1" applyFill="1" applyBorder="1" applyAlignment="1">
      <alignment vertical="center"/>
    </xf>
    <xf numFmtId="0" fontId="0" fillId="2" borderId="25" xfId="0" applyNumberFormat="1" applyFill="1" applyBorder="1" applyAlignment="1">
      <alignment vertical="center"/>
    </xf>
    <xf numFmtId="0" fontId="0" fillId="2" borderId="26" xfId="0" applyNumberFormat="1" applyFill="1" applyBorder="1" applyAlignment="1">
      <alignment vertical="center"/>
    </xf>
    <xf numFmtId="0" fontId="0" fillId="2" borderId="27" xfId="0" applyNumberFormat="1" applyFill="1" applyBorder="1" applyAlignment="1">
      <alignment vertical="center"/>
    </xf>
    <xf numFmtId="0" fontId="0" fillId="2" borderId="21" xfId="0" applyNumberFormat="1" applyFill="1" applyBorder="1" applyAlignment="1">
      <alignment vertical="center"/>
    </xf>
    <xf numFmtId="0" fontId="0" fillId="2" borderId="28" xfId="0" applyNumberFormat="1" applyFill="1" applyBorder="1" applyAlignment="1">
      <alignment vertical="center"/>
    </xf>
    <xf numFmtId="0" fontId="0" fillId="2" borderId="29" xfId="0" applyNumberFormat="1" applyFill="1" applyBorder="1" applyAlignment="1">
      <alignment vertical="center"/>
    </xf>
    <xf numFmtId="0" fontId="0" fillId="4" borderId="17" xfId="0" applyNumberFormat="1" applyFill="1" applyBorder="1" applyAlignment="1">
      <alignment vertical="center"/>
    </xf>
    <xf numFmtId="49" fontId="13" fillId="4" borderId="30" xfId="0" applyNumberFormat="1" applyFont="1" applyFill="1" applyBorder="1" applyAlignment="1">
      <alignment horizontal="center" vertical="center"/>
    </xf>
    <xf numFmtId="49" fontId="14" fillId="2" borderId="31" xfId="0" applyNumberFormat="1" applyFont="1" applyFill="1" applyBorder="1" applyAlignment="1">
      <alignment horizontal="center" vertical="center" wrapText="1"/>
    </xf>
    <xf numFmtId="49" fontId="14" fillId="2" borderId="32" xfId="0" applyNumberFormat="1" applyFont="1" applyFill="1" applyBorder="1" applyAlignment="1">
      <alignment horizontal="center" vertical="center" wrapText="1"/>
    </xf>
    <xf numFmtId="49" fontId="14" fillId="2" borderId="33" xfId="0" applyNumberFormat="1" applyFont="1" applyFill="1" applyBorder="1" applyAlignment="1">
      <alignment horizontal="center" vertical="center" wrapText="1"/>
    </xf>
    <xf numFmtId="0" fontId="0" fillId="2" borderId="34" xfId="0" applyNumberFormat="1" applyFill="1" applyBorder="1" applyAlignment="1">
      <alignment vertical="center"/>
    </xf>
    <xf numFmtId="0" fontId="0" fillId="2" borderId="35" xfId="0" applyNumberFormat="1" applyFill="1" applyBorder="1" applyAlignment="1">
      <alignment vertical="center"/>
    </xf>
    <xf numFmtId="0" fontId="10" fillId="2" borderId="7" xfId="0" applyNumberFormat="1" applyFont="1" applyFill="1" applyBorder="1" applyAlignment="1">
      <alignment vertical="center"/>
    </xf>
    <xf numFmtId="0" fontId="10" fillId="2" borderId="11" xfId="0" applyNumberFormat="1" applyFont="1" applyFill="1" applyBorder="1" applyAlignment="1">
      <alignment vertical="center"/>
    </xf>
    <xf numFmtId="49" fontId="15" fillId="2" borderId="0" xfId="0" applyNumberFormat="1" applyFont="1" applyFill="1" applyBorder="1" applyAlignment="1">
      <alignment horizontal="left" vertical="center"/>
    </xf>
    <xf numFmtId="0" fontId="15" fillId="2" borderId="0" xfId="0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9" fontId="10" fillId="2" borderId="12" xfId="0" applyNumberFormat="1" applyFont="1" applyFill="1" applyBorder="1" applyAlignment="1">
      <alignment horizontal="center" vertical="center"/>
    </xf>
    <xf numFmtId="0" fontId="10" fillId="2" borderId="22" xfId="0" applyNumberFormat="1" applyFont="1" applyFill="1" applyBorder="1" applyAlignment="1">
      <alignment vertical="center"/>
    </xf>
    <xf numFmtId="4" fontId="11" fillId="2" borderId="25" xfId="0" applyNumberFormat="1" applyFont="1" applyFill="1" applyBorder="1" applyAlignment="1">
      <alignment vertical="center"/>
    </xf>
    <xf numFmtId="4" fontId="11" fillId="2" borderId="0" xfId="0" applyNumberFormat="1" applyFont="1" applyFill="1" applyBorder="1" applyAlignment="1">
      <alignment vertical="center"/>
    </xf>
    <xf numFmtId="166" fontId="11" fillId="2" borderId="0" xfId="0" applyNumberFormat="1" applyFont="1" applyFill="1" applyBorder="1" applyAlignment="1">
      <alignment vertical="center"/>
    </xf>
    <xf numFmtId="4" fontId="11" fillId="2" borderId="26" xfId="0" applyNumberFormat="1" applyFont="1" applyFill="1" applyBorder="1" applyAlignment="1">
      <alignment vertical="center"/>
    </xf>
    <xf numFmtId="0" fontId="10" fillId="2" borderId="25" xfId="0" applyNumberFormat="1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horizontal="left" vertical="center"/>
    </xf>
    <xf numFmtId="49" fontId="16" fillId="2" borderId="0" xfId="0" applyNumberFormat="1" applyFont="1" applyFill="1" applyBorder="1" applyAlignment="1">
      <alignment horizontal="left" vertical="center"/>
    </xf>
    <xf numFmtId="49" fontId="17" fillId="2" borderId="7" xfId="0" applyNumberFormat="1" applyFont="1" applyFill="1" applyBorder="1" applyAlignment="1">
      <alignment horizontal="center" vertical="center"/>
    </xf>
    <xf numFmtId="0" fontId="19" fillId="2" borderId="11" xfId="0" applyNumberFormat="1" applyFont="1" applyFill="1" applyBorder="1" applyAlignment="1">
      <alignment vertical="center"/>
    </xf>
    <xf numFmtId="0" fontId="20" fillId="2" borderId="0" xfId="0" applyNumberFormat="1" applyFont="1" applyFill="1" applyBorder="1" applyAlignment="1">
      <alignment vertical="center"/>
    </xf>
    <xf numFmtId="0" fontId="21" fillId="2" borderId="0" xfId="0" applyNumberFormat="1" applyFont="1" applyFill="1" applyBorder="1" applyAlignment="1">
      <alignment vertical="center"/>
    </xf>
    <xf numFmtId="49" fontId="7" fillId="2" borderId="12" xfId="0" applyNumberFormat="1" applyFont="1" applyFill="1" applyBorder="1" applyAlignment="1">
      <alignment horizontal="center" vertical="center"/>
    </xf>
    <xf numFmtId="0" fontId="19" fillId="2" borderId="22" xfId="0" applyNumberFormat="1" applyFont="1" applyFill="1" applyBorder="1" applyAlignment="1">
      <alignment vertical="center"/>
    </xf>
    <xf numFmtId="4" fontId="22" fillId="2" borderId="36" xfId="0" applyNumberFormat="1" applyFont="1" applyFill="1" applyBorder="1" applyAlignment="1">
      <alignment vertical="center"/>
    </xf>
    <xf numFmtId="4" fontId="22" fillId="2" borderId="21" xfId="0" applyNumberFormat="1" applyFont="1" applyFill="1" applyBorder="1" applyAlignment="1">
      <alignment vertical="center"/>
    </xf>
    <xf numFmtId="166" fontId="22" fillId="2" borderId="21" xfId="0" applyNumberFormat="1" applyFont="1" applyFill="1" applyBorder="1" applyAlignment="1">
      <alignment vertical="center"/>
    </xf>
    <xf numFmtId="4" fontId="22" fillId="2" borderId="28" xfId="0" applyNumberFormat="1" applyFont="1" applyFill="1" applyBorder="1" applyAlignment="1">
      <alignment vertical="center"/>
    </xf>
    <xf numFmtId="0" fontId="19" fillId="2" borderId="25" xfId="0" applyNumberFormat="1" applyFont="1" applyFill="1" applyBorder="1" applyAlignment="1">
      <alignment vertical="center"/>
    </xf>
    <xf numFmtId="49" fontId="19" fillId="2" borderId="0" xfId="0" applyNumberFormat="1" applyFont="1" applyFill="1" applyBorder="1" applyAlignment="1">
      <alignment horizontal="left" vertical="center"/>
    </xf>
    <xf numFmtId="0" fontId="0" fillId="2" borderId="37" xfId="0" applyNumberFormat="1" applyFill="1" applyBorder="1" applyAlignment="1">
      <alignment vertical="center"/>
    </xf>
    <xf numFmtId="0" fontId="0" fillId="2" borderId="38" xfId="0" applyNumberFormat="1" applyFill="1" applyBorder="1" applyAlignment="1">
      <alignment vertical="center"/>
    </xf>
    <xf numFmtId="0" fontId="0" fillId="2" borderId="39" xfId="0" applyNumberFormat="1" applyFill="1" applyBorder="1" applyAlignment="1">
      <alignment vertical="center"/>
    </xf>
    <xf numFmtId="0" fontId="0" fillId="0" borderId="39" xfId="0" applyBorder="1"/>
    <xf numFmtId="0" fontId="0" fillId="2" borderId="39" xfId="0" applyFill="1" applyBorder="1"/>
    <xf numFmtId="0" fontId="0" fillId="0" borderId="40" xfId="0" applyBorder="1"/>
    <xf numFmtId="0" fontId="0" fillId="2" borderId="1" xfId="0" applyNumberFormat="1" applyFill="1" applyBorder="1"/>
    <xf numFmtId="49" fontId="23" fillId="2" borderId="0" xfId="0" applyNumberFormat="1" applyFont="1" applyFill="1" applyBorder="1" applyAlignment="1">
      <alignment horizontal="left" vertical="center"/>
    </xf>
    <xf numFmtId="0" fontId="0" fillId="2" borderId="7" xfId="0" applyNumberFormat="1" applyFill="1" applyBorder="1" applyAlignment="1">
      <alignment vertical="center" wrapText="1"/>
    </xf>
    <xf numFmtId="0" fontId="0" fillId="2" borderId="11" xfId="0" applyNumberFormat="1" applyFill="1" applyBorder="1" applyAlignment="1">
      <alignment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2" borderId="12" xfId="0" applyNumberFormat="1" applyFill="1" applyBorder="1" applyAlignment="1">
      <alignment vertical="center" wrapText="1"/>
    </xf>
    <xf numFmtId="0" fontId="0" fillId="2" borderId="41" xfId="0" applyNumberFormat="1" applyFill="1" applyBorder="1" applyAlignment="1">
      <alignment vertical="center"/>
    </xf>
    <xf numFmtId="0" fontId="0" fillId="2" borderId="42" xfId="0" applyNumberFormat="1" applyFill="1" applyBorder="1" applyAlignment="1">
      <alignment vertical="center"/>
    </xf>
    <xf numFmtId="49" fontId="8" fillId="2" borderId="21" xfId="0" applyNumberFormat="1" applyFont="1" applyFill="1" applyBorder="1" applyAlignment="1">
      <alignment horizontal="left" vertical="center"/>
    </xf>
    <xf numFmtId="4" fontId="15" fillId="2" borderId="21" xfId="0" applyNumberFormat="1" applyFont="1" applyFill="1" applyBorder="1" applyAlignment="1">
      <alignment vertical="center"/>
    </xf>
    <xf numFmtId="49" fontId="12" fillId="2" borderId="0" xfId="0" applyNumberFormat="1" applyFont="1" applyFill="1" applyBorder="1" applyAlignment="1">
      <alignment horizontal="left" vertical="center"/>
    </xf>
    <xf numFmtId="4" fontId="5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right" vertical="center"/>
    </xf>
    <xf numFmtId="0" fontId="0" fillId="4" borderId="15" xfId="0" applyNumberFormat="1" applyFill="1" applyBorder="1" applyAlignment="1">
      <alignment vertical="center"/>
    </xf>
    <xf numFmtId="49" fontId="10" fillId="4" borderId="16" xfId="0" applyNumberFormat="1" applyFont="1" applyFill="1" applyBorder="1" applyAlignment="1">
      <alignment horizontal="left" vertical="center"/>
    </xf>
    <xf numFmtId="49" fontId="10" fillId="4" borderId="17" xfId="0" applyNumberFormat="1" applyFont="1" applyFill="1" applyBorder="1" applyAlignment="1">
      <alignment horizontal="right" vertical="center"/>
    </xf>
    <xf numFmtId="49" fontId="10" fillId="4" borderId="17" xfId="0" applyNumberFormat="1" applyFont="1" applyFill="1" applyBorder="1" applyAlignment="1">
      <alignment horizontal="center" vertical="center"/>
    </xf>
    <xf numFmtId="4" fontId="10" fillId="4" borderId="17" xfId="0" applyNumberFormat="1" applyFont="1" applyFill="1" applyBorder="1" applyAlignment="1">
      <alignment vertical="center"/>
    </xf>
    <xf numFmtId="0" fontId="0" fillId="4" borderId="30" xfId="0" applyNumberFormat="1" applyFill="1" applyBorder="1" applyAlignment="1">
      <alignment vertical="center"/>
    </xf>
    <xf numFmtId="0" fontId="0" fillId="2" borderId="43" xfId="0" applyNumberFormat="1" applyFill="1" applyBorder="1" applyAlignment="1">
      <alignment vertical="center"/>
    </xf>
    <xf numFmtId="0" fontId="0" fillId="2" borderId="44" xfId="0" applyNumberFormat="1" applyFill="1" applyBorder="1" applyAlignment="1">
      <alignment vertical="center"/>
    </xf>
    <xf numFmtId="49" fontId="13" fillId="4" borderId="0" xfId="0" applyNumberFormat="1" applyFont="1" applyFill="1" applyBorder="1" applyAlignment="1">
      <alignment horizontal="left" vertical="center"/>
    </xf>
    <xf numFmtId="0" fontId="0" fillId="4" borderId="0" xfId="0" applyNumberFormat="1" applyFill="1" applyBorder="1" applyAlignment="1">
      <alignment vertical="center"/>
    </xf>
    <xf numFmtId="49" fontId="13" fillId="4" borderId="0" xfId="0" applyNumberFormat="1" applyFont="1" applyFill="1" applyBorder="1" applyAlignment="1">
      <alignment horizontal="right" vertical="center"/>
    </xf>
    <xf numFmtId="0" fontId="0" fillId="4" borderId="12" xfId="0" applyNumberFormat="1" applyFill="1" applyBorder="1" applyAlignment="1">
      <alignment vertical="center"/>
    </xf>
    <xf numFmtId="49" fontId="24" fillId="2" borderId="0" xfId="0" applyNumberFormat="1" applyFont="1" applyFill="1" applyBorder="1" applyAlignment="1">
      <alignment horizontal="left" vertical="center"/>
    </xf>
    <xf numFmtId="0" fontId="25" fillId="2" borderId="7" xfId="0" applyNumberFormat="1" applyFont="1" applyFill="1" applyBorder="1" applyAlignment="1">
      <alignment vertical="center"/>
    </xf>
    <xf numFmtId="0" fontId="25" fillId="2" borderId="11" xfId="0" applyNumberFormat="1" applyFont="1" applyFill="1" applyBorder="1" applyAlignment="1">
      <alignment vertical="center"/>
    </xf>
    <xf numFmtId="0" fontId="25" fillId="2" borderId="0" xfId="0" applyNumberFormat="1" applyFont="1" applyFill="1" applyBorder="1" applyAlignment="1">
      <alignment vertical="center"/>
    </xf>
    <xf numFmtId="49" fontId="25" fillId="2" borderId="21" xfId="0" applyNumberFormat="1" applyFont="1" applyFill="1" applyBorder="1" applyAlignment="1">
      <alignment horizontal="left" vertical="center"/>
    </xf>
    <xf numFmtId="0" fontId="25" fillId="2" borderId="21" xfId="0" applyNumberFormat="1" applyFont="1" applyFill="1" applyBorder="1" applyAlignment="1">
      <alignment vertical="center"/>
    </xf>
    <xf numFmtId="4" fontId="25" fillId="2" borderId="21" xfId="0" applyNumberFormat="1" applyFont="1" applyFill="1" applyBorder="1" applyAlignment="1">
      <alignment vertical="center"/>
    </xf>
    <xf numFmtId="0" fontId="25" fillId="2" borderId="12" xfId="0" applyNumberFormat="1" applyFont="1" applyFill="1" applyBorder="1" applyAlignment="1">
      <alignment vertical="center"/>
    </xf>
    <xf numFmtId="0" fontId="0" fillId="2" borderId="7" xfId="0" applyNumberFormat="1" applyFill="1" applyBorder="1" applyAlignment="1">
      <alignment horizontal="center" vertical="center" wrapText="1"/>
    </xf>
    <xf numFmtId="0" fontId="0" fillId="2" borderId="22" xfId="0" applyNumberFormat="1" applyFill="1" applyBorder="1" applyAlignment="1">
      <alignment horizontal="center" vertical="center" wrapText="1"/>
    </xf>
    <xf numFmtId="49" fontId="13" fillId="4" borderId="31" xfId="0" applyNumberFormat="1" applyFont="1" applyFill="1" applyBorder="1" applyAlignment="1">
      <alignment horizontal="center" vertical="center" wrapText="1"/>
    </xf>
    <xf numFmtId="49" fontId="13" fillId="4" borderId="32" xfId="0" applyNumberFormat="1" applyFont="1" applyFill="1" applyBorder="1" applyAlignment="1">
      <alignment horizontal="center" vertical="center" wrapText="1"/>
    </xf>
    <xf numFmtId="49" fontId="13" fillId="4" borderId="45" xfId="0" applyNumberFormat="1" applyFont="1" applyFill="1" applyBorder="1" applyAlignment="1">
      <alignment horizontal="center" vertical="center" wrapText="1"/>
    </xf>
    <xf numFmtId="0" fontId="0" fillId="2" borderId="25" xfId="0" applyNumberForma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 wrapText="1"/>
    </xf>
    <xf numFmtId="49" fontId="15" fillId="2" borderId="23" xfId="0" applyNumberFormat="1" applyFont="1" applyFill="1" applyBorder="1" applyAlignment="1">
      <alignment horizontal="left" vertical="center"/>
    </xf>
    <xf numFmtId="4" fontId="15" fillId="2" borderId="23" xfId="0" applyNumberFormat="1" applyFont="1" applyFill="1" applyBorder="1"/>
    <xf numFmtId="166" fontId="26" fillId="2" borderId="23" xfId="0" applyNumberFormat="1" applyFont="1" applyFill="1" applyBorder="1"/>
    <xf numFmtId="166" fontId="26" fillId="2" borderId="24" xfId="0" applyNumberFormat="1" applyFont="1" applyFill="1" applyBorder="1"/>
    <xf numFmtId="4" fontId="27" fillId="2" borderId="0" xfId="0" applyNumberFormat="1" applyFont="1" applyFill="1" applyBorder="1" applyAlignment="1">
      <alignment vertical="center"/>
    </xf>
    <xf numFmtId="0" fontId="28" fillId="2" borderId="7" xfId="0" applyNumberFormat="1" applyFont="1" applyFill="1" applyBorder="1"/>
    <xf numFmtId="0" fontId="28" fillId="2" borderId="11" xfId="0" applyNumberFormat="1" applyFont="1" applyFill="1" applyBorder="1"/>
    <xf numFmtId="0" fontId="28" fillId="2" borderId="21" xfId="0" applyNumberFormat="1" applyFont="1" applyFill="1" applyBorder="1"/>
    <xf numFmtId="49" fontId="28" fillId="2" borderId="21" xfId="0" applyNumberFormat="1" applyFont="1" applyFill="1" applyBorder="1" applyAlignment="1">
      <alignment horizontal="left"/>
    </xf>
    <xf numFmtId="49" fontId="25" fillId="2" borderId="21" xfId="0" applyNumberFormat="1" applyFont="1" applyFill="1" applyBorder="1" applyAlignment="1">
      <alignment horizontal="left"/>
    </xf>
    <xf numFmtId="4" fontId="25" fillId="2" borderId="21" xfId="0" applyNumberFormat="1" applyFont="1" applyFill="1" applyBorder="1"/>
    <xf numFmtId="0" fontId="28" fillId="2" borderId="41" xfId="0" applyNumberFormat="1" applyFont="1" applyFill="1" applyBorder="1"/>
    <xf numFmtId="0" fontId="28" fillId="2" borderId="22" xfId="0" applyNumberFormat="1" applyFont="1" applyFill="1" applyBorder="1"/>
    <xf numFmtId="0" fontId="28" fillId="2" borderId="25" xfId="0" applyNumberFormat="1" applyFont="1" applyFill="1" applyBorder="1"/>
    <xf numFmtId="0" fontId="28" fillId="2" borderId="0" xfId="0" applyNumberFormat="1" applyFont="1" applyFill="1" applyBorder="1"/>
    <xf numFmtId="166" fontId="28" fillId="2" borderId="0" xfId="0" applyNumberFormat="1" applyFont="1" applyFill="1" applyBorder="1"/>
    <xf numFmtId="166" fontId="28" fillId="2" borderId="26" xfId="0" applyNumberFormat="1" applyFont="1" applyFill="1" applyBorder="1"/>
    <xf numFmtId="49" fontId="28" fillId="2" borderId="0" xfId="0" applyNumberFormat="1" applyFont="1" applyFill="1" applyBorder="1" applyAlignment="1">
      <alignment horizontal="left"/>
    </xf>
    <xf numFmtId="49" fontId="28" fillId="2" borderId="0" xfId="0" applyNumberFormat="1" applyFont="1" applyFill="1" applyBorder="1" applyAlignment="1">
      <alignment horizontal="center"/>
    </xf>
    <xf numFmtId="4" fontId="28" fillId="2" borderId="0" xfId="0" applyNumberFormat="1" applyFont="1" applyFill="1" applyBorder="1" applyAlignment="1">
      <alignment vertical="center"/>
    </xf>
    <xf numFmtId="49" fontId="13" fillId="2" borderId="46" xfId="0" applyNumberFormat="1" applyFont="1" applyFill="1" applyBorder="1" applyAlignment="1">
      <alignment horizontal="center" vertical="center"/>
    </xf>
    <xf numFmtId="49" fontId="13" fillId="2" borderId="46" xfId="0" applyNumberFormat="1" applyFont="1" applyFill="1" applyBorder="1" applyAlignment="1">
      <alignment horizontal="left" vertical="center" wrapText="1"/>
    </xf>
    <xf numFmtId="49" fontId="13" fillId="2" borderId="46" xfId="0" applyNumberFormat="1" applyFont="1" applyFill="1" applyBorder="1" applyAlignment="1">
      <alignment horizontal="center" vertical="center" wrapText="1"/>
    </xf>
    <xf numFmtId="167" fontId="13" fillId="2" borderId="46" xfId="0" applyNumberFormat="1" applyFont="1" applyFill="1" applyBorder="1" applyAlignment="1">
      <alignment vertical="center"/>
    </xf>
    <xf numFmtId="4" fontId="13" fillId="2" borderId="46" xfId="0" applyNumberFormat="1" applyFont="1" applyFill="1" applyBorder="1" applyAlignment="1">
      <alignment vertical="center"/>
    </xf>
    <xf numFmtId="49" fontId="13" fillId="2" borderId="47" xfId="0" applyNumberFormat="1" applyFont="1" applyFill="1" applyBorder="1" applyAlignment="1">
      <alignment horizontal="left" vertical="center" wrapText="1"/>
    </xf>
    <xf numFmtId="49" fontId="14" fillId="2" borderId="25" xfId="0" applyNumberFormat="1" applyFont="1" applyFill="1" applyBorder="1" applyAlignment="1">
      <alignment horizontal="left" vertical="center"/>
    </xf>
    <xf numFmtId="49" fontId="14" fillId="2" borderId="0" xfId="0" applyNumberFormat="1" applyFont="1" applyFill="1" applyBorder="1" applyAlignment="1">
      <alignment horizontal="center" vertical="center"/>
    </xf>
    <xf numFmtId="166" fontId="14" fillId="2" borderId="0" xfId="0" applyNumberFormat="1" applyFont="1" applyFill="1" applyBorder="1" applyAlignment="1">
      <alignment vertical="center"/>
    </xf>
    <xf numFmtId="166" fontId="14" fillId="2" borderId="26" xfId="0" applyNumberFormat="1" applyFont="1" applyFill="1" applyBorder="1" applyAlignment="1">
      <alignment vertical="center"/>
    </xf>
    <xf numFmtId="49" fontId="13" fillId="2" borderId="0" xfId="0" applyNumberFormat="1" applyFont="1" applyFill="1" applyBorder="1" applyAlignment="1">
      <alignment horizontal="left" vertical="center"/>
    </xf>
    <xf numFmtId="4" fontId="0" fillId="2" borderId="0" xfId="0" applyNumberFormat="1" applyFill="1" applyBorder="1" applyAlignment="1">
      <alignment vertical="center"/>
    </xf>
    <xf numFmtId="0" fontId="0" fillId="2" borderId="48" xfId="0" applyNumberFormat="1" applyFill="1" applyBorder="1" applyAlignment="1">
      <alignment vertical="center"/>
    </xf>
    <xf numFmtId="0" fontId="0" fillId="2" borderId="49" xfId="0" applyNumberFormat="1" applyFill="1" applyBorder="1" applyAlignment="1">
      <alignment vertical="center"/>
    </xf>
    <xf numFmtId="0" fontId="0" fillId="2" borderId="50" xfId="0" applyNumberFormat="1" applyFill="1" applyBorder="1" applyAlignment="1">
      <alignment vertical="center"/>
    </xf>
    <xf numFmtId="0" fontId="0" fillId="2" borderId="50" xfId="0" applyFill="1" applyBorder="1"/>
    <xf numFmtId="0" fontId="0" fillId="2" borderId="1" xfId="0" applyFill="1" applyBorder="1" applyAlignment="1">
      <alignment vertical="top"/>
    </xf>
    <xf numFmtId="0" fontId="0" fillId="2" borderId="51" xfId="0" applyFill="1" applyBorder="1" applyAlignment="1">
      <alignment vertical="top"/>
    </xf>
    <xf numFmtId="0" fontId="0" fillId="2" borderId="52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29" fillId="2" borderId="8" xfId="0" applyNumberFormat="1" applyFont="1" applyFill="1" applyBorder="1" applyAlignment="1">
      <alignment vertical="center" wrapText="1"/>
    </xf>
    <xf numFmtId="0" fontId="29" fillId="2" borderId="9" xfId="0" applyNumberFormat="1" applyFont="1" applyFill="1" applyBorder="1" applyAlignment="1">
      <alignment vertical="center" wrapText="1"/>
    </xf>
    <xf numFmtId="0" fontId="29" fillId="2" borderId="10" xfId="0" applyNumberFormat="1" applyFont="1" applyFill="1" applyBorder="1" applyAlignment="1">
      <alignment vertical="center" wrapText="1"/>
    </xf>
    <xf numFmtId="0" fontId="29" fillId="2" borderId="11" xfId="0" applyNumberFormat="1" applyFont="1" applyFill="1" applyBorder="1" applyAlignment="1">
      <alignment horizontal="center" vertical="center" wrapText="1"/>
    </xf>
    <xf numFmtId="0" fontId="29" fillId="2" borderId="12" xfId="0" applyNumberFormat="1" applyFont="1" applyFill="1" applyBorder="1" applyAlignment="1">
      <alignment horizontal="center" vertical="center" wrapText="1"/>
    </xf>
    <xf numFmtId="0" fontId="29" fillId="2" borderId="11" xfId="0" applyNumberFormat="1" applyFont="1" applyFill="1" applyBorder="1" applyAlignment="1">
      <alignment vertical="center" wrapText="1"/>
    </xf>
    <xf numFmtId="0" fontId="29" fillId="2" borderId="12" xfId="0" applyNumberFormat="1" applyFont="1" applyFill="1" applyBorder="1" applyAlignment="1">
      <alignment vertical="center" wrapText="1"/>
    </xf>
    <xf numFmtId="0" fontId="31" fillId="2" borderId="9" xfId="0" applyNumberFormat="1" applyFont="1" applyFill="1" applyBorder="1" applyAlignment="1">
      <alignment horizontal="left" vertical="center" wrapText="1"/>
    </xf>
    <xf numFmtId="49" fontId="0" fillId="2" borderId="0" xfId="0" applyNumberFormat="1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horizontal="left" vertical="center" wrapText="1"/>
    </xf>
    <xf numFmtId="0" fontId="32" fillId="2" borderId="11" xfId="0" applyNumberFormat="1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/>
    </xf>
    <xf numFmtId="0" fontId="0" fillId="2" borderId="0" xfId="0" applyNumberFormat="1" applyFill="1" applyBorder="1" applyAlignment="1">
      <alignment horizontal="left" vertical="center"/>
    </xf>
    <xf numFmtId="49" fontId="0" fillId="2" borderId="0" xfId="0" applyNumberFormat="1" applyFill="1" applyBorder="1" applyAlignment="1">
      <alignment vertical="center" wrapText="1"/>
    </xf>
    <xf numFmtId="0" fontId="29" fillId="2" borderId="19" xfId="0" applyNumberFormat="1" applyFont="1" applyFill="1" applyBorder="1" applyAlignment="1">
      <alignment vertical="center" wrapText="1"/>
    </xf>
    <xf numFmtId="0" fontId="34" fillId="2" borderId="5" xfId="0" applyNumberFormat="1" applyFont="1" applyFill="1" applyBorder="1" applyAlignment="1">
      <alignment vertical="center" wrapText="1"/>
    </xf>
    <xf numFmtId="0" fontId="29" fillId="2" borderId="20" xfId="0" applyNumberFormat="1" applyFont="1" applyFill="1" applyBorder="1" applyAlignment="1">
      <alignment vertical="center" wrapText="1"/>
    </xf>
    <xf numFmtId="0" fontId="0" fillId="2" borderId="4" xfId="0" applyFill="1" applyBorder="1" applyAlignment="1">
      <alignment vertical="top"/>
    </xf>
    <xf numFmtId="0" fontId="29" fillId="2" borderId="9" xfId="0" applyNumberFormat="1" applyFont="1" applyFill="1" applyBorder="1" applyAlignment="1">
      <alignment vertical="top"/>
    </xf>
    <xf numFmtId="0" fontId="29" fillId="2" borderId="53" xfId="0" applyNumberFormat="1" applyFont="1" applyFill="1" applyBorder="1" applyAlignment="1">
      <alignment vertical="top"/>
    </xf>
    <xf numFmtId="0" fontId="29" fillId="2" borderId="5" xfId="0" applyNumberFormat="1" applyFont="1" applyFill="1" applyBorder="1" applyAlignment="1">
      <alignment vertical="top"/>
    </xf>
    <xf numFmtId="0" fontId="29" fillId="2" borderId="54" xfId="0" applyNumberFormat="1" applyFont="1" applyFill="1" applyBorder="1" applyAlignment="1">
      <alignment vertical="top"/>
    </xf>
    <xf numFmtId="0" fontId="29" fillId="2" borderId="8" xfId="0" applyNumberFormat="1" applyFont="1" applyFill="1" applyBorder="1" applyAlignment="1">
      <alignment horizontal="left" vertical="center"/>
    </xf>
    <xf numFmtId="0" fontId="29" fillId="2" borderId="9" xfId="0" applyNumberFormat="1" applyFont="1" applyFill="1" applyBorder="1" applyAlignment="1">
      <alignment horizontal="left" vertical="center"/>
    </xf>
    <xf numFmtId="0" fontId="29" fillId="2" borderId="10" xfId="0" applyNumberFormat="1" applyFont="1" applyFill="1" applyBorder="1" applyAlignment="1">
      <alignment horizontal="left" vertical="center"/>
    </xf>
    <xf numFmtId="0" fontId="29" fillId="2" borderId="11" xfId="0" applyNumberFormat="1" applyFont="1" applyFill="1" applyBorder="1" applyAlignment="1">
      <alignment horizontal="left" vertical="center"/>
    </xf>
    <xf numFmtId="0" fontId="29" fillId="2" borderId="12" xfId="0" applyNumberFormat="1" applyFont="1" applyFill="1" applyBorder="1" applyAlignment="1">
      <alignment horizontal="left" vertical="center"/>
    </xf>
    <xf numFmtId="49" fontId="31" fillId="2" borderId="0" xfId="0" applyNumberFormat="1" applyFont="1" applyFill="1" applyBorder="1" applyAlignment="1">
      <alignment horizontal="left" vertical="center"/>
    </xf>
    <xf numFmtId="0" fontId="31" fillId="2" borderId="0" xfId="0" applyNumberFormat="1" applyFont="1" applyFill="1" applyBorder="1" applyAlignment="1">
      <alignment horizontal="left" vertical="center"/>
    </xf>
    <xf numFmtId="0" fontId="35" fillId="2" borderId="0" xfId="0" applyNumberFormat="1" applyFont="1" applyFill="1" applyBorder="1" applyAlignment="1">
      <alignment horizontal="left" vertical="center"/>
    </xf>
    <xf numFmtId="49" fontId="31" fillId="2" borderId="5" xfId="0" applyNumberFormat="1" applyFont="1" applyFill="1" applyBorder="1" applyAlignment="1">
      <alignment horizontal="left" vertical="center"/>
    </xf>
    <xf numFmtId="0" fontId="31" fillId="2" borderId="5" xfId="0" applyNumberFormat="1" applyFont="1" applyFill="1" applyBorder="1" applyAlignment="1">
      <alignment horizontal="left" vertical="center"/>
    </xf>
    <xf numFmtId="49" fontId="31" fillId="2" borderId="5" xfId="0" applyNumberFormat="1" applyFont="1" applyFill="1" applyBorder="1" applyAlignment="1">
      <alignment horizontal="center" vertical="center"/>
    </xf>
    <xf numFmtId="0" fontId="35" fillId="2" borderId="5" xfId="0" applyNumberFormat="1" applyFont="1" applyFill="1" applyBorder="1" applyAlignment="1">
      <alignment horizontal="left" vertical="center"/>
    </xf>
    <xf numFmtId="0" fontId="36" fillId="2" borderId="9" xfId="0" applyNumberFormat="1" applyFont="1" applyFill="1" applyBorder="1" applyAlignment="1">
      <alignment horizontal="left" vertical="center"/>
    </xf>
    <xf numFmtId="0" fontId="32" fillId="2" borderId="9" xfId="0" applyNumberFormat="1" applyFont="1" applyFill="1" applyBorder="1" applyAlignment="1">
      <alignment horizontal="left" vertical="center"/>
    </xf>
    <xf numFmtId="0" fontId="27" fillId="2" borderId="0" xfId="0" applyNumberFormat="1" applyFont="1" applyFill="1" applyBorder="1" applyAlignment="1">
      <alignment horizontal="left" vertical="center"/>
    </xf>
    <xf numFmtId="49" fontId="0" fillId="2" borderId="0" xfId="0" applyNumberFormat="1" applyFill="1" applyBorder="1" applyAlignment="1">
      <alignment horizontal="center" vertical="center"/>
    </xf>
    <xf numFmtId="0" fontId="32" fillId="2" borderId="11" xfId="0" applyNumberFormat="1" applyFont="1" applyFill="1" applyBorder="1" applyAlignment="1">
      <alignment horizontal="left" vertical="center"/>
    </xf>
    <xf numFmtId="0" fontId="29" fillId="2" borderId="19" xfId="0" applyNumberFormat="1" applyFont="1" applyFill="1" applyBorder="1" applyAlignment="1">
      <alignment horizontal="left" vertical="center"/>
    </xf>
    <xf numFmtId="0" fontId="34" fillId="2" borderId="5" xfId="0" applyNumberFormat="1" applyFont="1" applyFill="1" applyBorder="1" applyAlignment="1">
      <alignment horizontal="left" vertical="center"/>
    </xf>
    <xf numFmtId="0" fontId="29" fillId="2" borderId="20" xfId="0" applyNumberFormat="1" applyFont="1" applyFill="1" applyBorder="1" applyAlignment="1">
      <alignment horizontal="left" vertical="center"/>
    </xf>
    <xf numFmtId="0" fontId="34" fillId="2" borderId="9" xfId="0" applyNumberFormat="1" applyFont="1" applyFill="1" applyBorder="1" applyAlignment="1">
      <alignment horizontal="left" vertical="center"/>
    </xf>
    <xf numFmtId="0" fontId="29" fillId="2" borderId="53" xfId="0" applyNumberFormat="1" applyFont="1" applyFill="1" applyBorder="1" applyAlignment="1">
      <alignment horizontal="left" vertical="center"/>
    </xf>
    <xf numFmtId="0" fontId="31" fillId="2" borderId="9" xfId="0" applyNumberFormat="1" applyFont="1" applyFill="1" applyBorder="1" applyAlignment="1">
      <alignment horizontal="left" vertical="center"/>
    </xf>
    <xf numFmtId="0" fontId="35" fillId="2" borderId="9" xfId="0" applyNumberFormat="1" applyFont="1" applyFill="1" applyBorder="1" applyAlignment="1">
      <alignment horizontal="left" vertical="center"/>
    </xf>
    <xf numFmtId="0" fontId="32" fillId="2" borderId="5" xfId="0" applyNumberFormat="1" applyFont="1" applyFill="1" applyBorder="1" applyAlignment="1">
      <alignment horizontal="left" vertical="center"/>
    </xf>
    <xf numFmtId="0" fontId="29" fillId="2" borderId="9" xfId="0" applyNumberFormat="1" applyFont="1" applyFill="1" applyBorder="1" applyAlignment="1">
      <alignment horizontal="left" vertical="center" wrapText="1"/>
    </xf>
    <xf numFmtId="0" fontId="32" fillId="2" borderId="9" xfId="0" applyNumberFormat="1" applyFont="1" applyFill="1" applyBorder="1" applyAlignment="1">
      <alignment horizontal="left" vertical="center" wrapText="1"/>
    </xf>
    <xf numFmtId="0" fontId="32" fillId="2" borderId="9" xfId="0" applyNumberFormat="1" applyFont="1" applyFill="1" applyBorder="1" applyAlignment="1">
      <alignment horizontal="center" vertical="center" wrapText="1"/>
    </xf>
    <xf numFmtId="0" fontId="29" fillId="2" borderId="53" xfId="0" applyNumberFormat="1" applyFont="1" applyFill="1" applyBorder="1" applyAlignment="1">
      <alignment horizontal="left" vertical="center" wrapText="1"/>
    </xf>
    <xf numFmtId="0" fontId="29" fillId="2" borderId="8" xfId="0" applyNumberFormat="1" applyFont="1" applyFill="1" applyBorder="1" applyAlignment="1">
      <alignment horizontal="left" vertical="center" wrapText="1"/>
    </xf>
    <xf numFmtId="0" fontId="29" fillId="2" borderId="10" xfId="0" applyNumberFormat="1" applyFont="1" applyFill="1" applyBorder="1" applyAlignment="1">
      <alignment horizontal="left" vertical="center" wrapText="1"/>
    </xf>
    <xf numFmtId="0" fontId="29" fillId="2" borderId="11" xfId="0" applyNumberFormat="1" applyFont="1" applyFill="1" applyBorder="1" applyAlignment="1">
      <alignment horizontal="left" vertical="center" wrapText="1"/>
    </xf>
    <xf numFmtId="0" fontId="29" fillId="2" borderId="12" xfId="0" applyNumberFormat="1" applyFont="1" applyFill="1" applyBorder="1" applyAlignment="1">
      <alignment horizontal="left" vertical="center" wrapText="1"/>
    </xf>
    <xf numFmtId="0" fontId="35" fillId="2" borderId="11" xfId="0" applyNumberFormat="1" applyFont="1" applyFill="1" applyBorder="1" applyAlignment="1">
      <alignment horizontal="left" vertical="center" wrapText="1"/>
    </xf>
    <xf numFmtId="0" fontId="35" fillId="2" borderId="12" xfId="0" applyNumberFormat="1" applyFont="1" applyFill="1" applyBorder="1" applyAlignment="1">
      <alignment horizontal="left" vertical="center" wrapText="1"/>
    </xf>
    <xf numFmtId="0" fontId="32" fillId="2" borderId="11" xfId="0" applyNumberFormat="1" applyFont="1" applyFill="1" applyBorder="1" applyAlignment="1">
      <alignment horizontal="left" vertical="center" wrapText="1"/>
    </xf>
    <xf numFmtId="0" fontId="32" fillId="2" borderId="12" xfId="0" applyNumberFormat="1" applyFont="1" applyFill="1" applyBorder="1" applyAlignment="1">
      <alignment horizontal="left" vertical="center" wrapText="1"/>
    </xf>
    <xf numFmtId="0" fontId="32" fillId="2" borderId="12" xfId="0" applyNumberFormat="1" applyFont="1" applyFill="1" applyBorder="1" applyAlignment="1">
      <alignment horizontal="left" vertical="center"/>
    </xf>
    <xf numFmtId="0" fontId="32" fillId="2" borderId="19" xfId="0" applyNumberFormat="1" applyFont="1" applyFill="1" applyBorder="1" applyAlignment="1">
      <alignment horizontal="left" vertical="center" wrapText="1"/>
    </xf>
    <xf numFmtId="0" fontId="32" fillId="2" borderId="5" xfId="0" applyNumberFormat="1" applyFont="1" applyFill="1" applyBorder="1" applyAlignment="1">
      <alignment horizontal="left" vertical="center" wrapText="1"/>
    </xf>
    <xf numFmtId="0" fontId="32" fillId="2" borderId="20" xfId="0" applyNumberFormat="1" applyFont="1" applyFill="1" applyBorder="1" applyAlignment="1">
      <alignment horizontal="left" vertical="center" wrapText="1"/>
    </xf>
    <xf numFmtId="0" fontId="32" fillId="2" borderId="53" xfId="0" applyNumberFormat="1" applyFont="1" applyFill="1" applyBorder="1" applyAlignment="1">
      <alignment horizontal="left" vertical="center" wrapText="1"/>
    </xf>
    <xf numFmtId="49" fontId="0" fillId="2" borderId="0" xfId="0" applyNumberFormat="1" applyFill="1" applyBorder="1" applyAlignment="1">
      <alignment horizontal="left" vertical="top"/>
    </xf>
    <xf numFmtId="49" fontId="0" fillId="2" borderId="0" xfId="0" applyNumberFormat="1" applyFill="1" applyBorder="1" applyAlignment="1">
      <alignment horizontal="center" vertical="top"/>
    </xf>
    <xf numFmtId="0" fontId="0" fillId="2" borderId="0" xfId="0" applyNumberFormat="1" applyFill="1" applyBorder="1" applyAlignment="1">
      <alignment horizontal="left" vertical="top"/>
    </xf>
    <xf numFmtId="0" fontId="32" fillId="2" borderId="19" xfId="0" applyNumberFormat="1" applyFont="1" applyFill="1" applyBorder="1" applyAlignment="1">
      <alignment horizontal="left" vertical="center"/>
    </xf>
    <xf numFmtId="0" fontId="32" fillId="2" borderId="20" xfId="0" applyNumberFormat="1" applyFont="1" applyFill="1" applyBorder="1" applyAlignment="1">
      <alignment horizontal="left" vertical="center"/>
    </xf>
    <xf numFmtId="0" fontId="32" fillId="2" borderId="9" xfId="0" applyNumberFormat="1" applyFont="1" applyFill="1" applyBorder="1" applyAlignment="1">
      <alignment horizontal="center" vertical="center"/>
    </xf>
    <xf numFmtId="0" fontId="35" fillId="2" borderId="0" xfId="0" applyNumberFormat="1" applyFont="1" applyFill="1" applyBorder="1" applyAlignment="1">
      <alignment vertical="center"/>
    </xf>
    <xf numFmtId="49" fontId="31" fillId="2" borderId="0" xfId="0" applyNumberFormat="1" applyFont="1" applyFill="1" applyBorder="1" applyAlignment="1">
      <alignment vertical="center"/>
    </xf>
    <xf numFmtId="0" fontId="35" fillId="2" borderId="5" xfId="0" applyNumberFormat="1" applyFont="1" applyFill="1" applyBorder="1" applyAlignment="1">
      <alignment vertical="center"/>
    </xf>
    <xf numFmtId="0" fontId="31" fillId="2" borderId="5" xfId="0" applyNumberFormat="1" applyFont="1" applyFill="1" applyBorder="1" applyAlignment="1">
      <alignment vertical="center"/>
    </xf>
    <xf numFmtId="49" fontId="0" fillId="2" borderId="0" xfId="0" applyNumberFormat="1" applyFill="1" applyBorder="1" applyAlignment="1">
      <alignment vertical="top"/>
    </xf>
    <xf numFmtId="0" fontId="0" fillId="2" borderId="5" xfId="0" applyNumberFormat="1" applyFill="1" applyBorder="1" applyAlignment="1">
      <alignment vertical="top"/>
    </xf>
    <xf numFmtId="0" fontId="32" fillId="2" borderId="0" xfId="0" applyNumberFormat="1" applyFont="1" applyFill="1" applyBorder="1" applyAlignment="1">
      <alignment horizontal="left" vertical="center" wrapText="1"/>
    </xf>
    <xf numFmtId="0" fontId="32" fillId="2" borderId="0" xfId="0" applyNumberFormat="1" applyFont="1" applyFill="1" applyBorder="1" applyAlignment="1">
      <alignment horizontal="left" vertical="center"/>
    </xf>
    <xf numFmtId="0" fontId="32" fillId="2" borderId="0" xfId="0" applyNumberFormat="1" applyFont="1" applyFill="1" applyBorder="1" applyAlignment="1">
      <alignment horizontal="center" vertical="center"/>
    </xf>
    <xf numFmtId="0" fontId="32" fillId="2" borderId="6" xfId="0" applyNumberFormat="1" applyFont="1" applyFill="1" applyBorder="1" applyAlignment="1">
      <alignment horizontal="left" vertical="center" wrapText="1"/>
    </xf>
    <xf numFmtId="49" fontId="31" fillId="2" borderId="5" xfId="0" applyNumberFormat="1" applyFont="1" applyFill="1" applyBorder="1" applyAlignment="1">
      <alignment horizontal="left"/>
    </xf>
    <xf numFmtId="0" fontId="31" fillId="2" borderId="5" xfId="0" applyNumberFormat="1" applyFont="1" applyFill="1" applyBorder="1" applyAlignment="1">
      <alignment horizontal="left"/>
    </xf>
    <xf numFmtId="0" fontId="35" fillId="2" borderId="5" xfId="0" applyNumberFormat="1" applyFont="1" applyFill="1" applyBorder="1"/>
    <xf numFmtId="0" fontId="0" fillId="2" borderId="0" xfId="0" applyNumberFormat="1" applyFill="1" applyBorder="1" applyAlignment="1">
      <alignment horizontal="center" vertical="center"/>
    </xf>
    <xf numFmtId="0" fontId="29" fillId="2" borderId="11" xfId="0" applyNumberFormat="1" applyFont="1" applyFill="1" applyBorder="1" applyAlignment="1">
      <alignment vertical="top"/>
    </xf>
    <xf numFmtId="0" fontId="0" fillId="2" borderId="0" xfId="0" applyNumberFormat="1" applyFill="1" applyBorder="1" applyAlignment="1">
      <alignment vertical="top"/>
    </xf>
    <xf numFmtId="0" fontId="29" fillId="2" borderId="12" xfId="0" applyNumberFormat="1" applyFont="1" applyFill="1" applyBorder="1" applyAlignment="1">
      <alignment vertical="top"/>
    </xf>
    <xf numFmtId="0" fontId="0" fillId="2" borderId="37" xfId="0" applyFill="1" applyBorder="1" applyAlignment="1">
      <alignment vertical="top"/>
    </xf>
    <xf numFmtId="0" fontId="29" fillId="2" borderId="19" xfId="0" applyNumberFormat="1" applyFont="1" applyFill="1" applyBorder="1" applyAlignment="1">
      <alignment vertical="top"/>
    </xf>
    <xf numFmtId="0" fontId="29" fillId="2" borderId="20" xfId="0" applyNumberFormat="1" applyFont="1" applyFill="1" applyBorder="1" applyAlignment="1">
      <alignment vertical="top"/>
    </xf>
    <xf numFmtId="49" fontId="11" fillId="2" borderId="35" xfId="0" applyNumberFormat="1" applyFont="1" applyFill="1" applyBorder="1" applyAlignment="1">
      <alignment horizontal="center" vertical="center"/>
    </xf>
    <xf numFmtId="0" fontId="11" fillId="2" borderId="23" xfId="0" applyNumberFormat="1" applyFont="1" applyFill="1" applyBorder="1" applyAlignment="1">
      <alignment horizontal="left" vertical="center"/>
    </xf>
    <xf numFmtId="0" fontId="12" fillId="2" borderId="25" xfId="0" applyNumberFormat="1" applyFont="1" applyFill="1" applyBorder="1" applyAlignment="1">
      <alignment horizontal="left" vertical="center"/>
    </xf>
    <xf numFmtId="0" fontId="12" fillId="2" borderId="0" xfId="0" applyNumberFormat="1" applyFont="1" applyFill="1" applyBorder="1" applyAlignment="1">
      <alignment horizontal="left" vertical="center"/>
    </xf>
    <xf numFmtId="0" fontId="12" fillId="2" borderId="36" xfId="0" applyNumberFormat="1" applyFont="1" applyFill="1" applyBorder="1" applyAlignment="1">
      <alignment horizontal="left" vertical="center"/>
    </xf>
    <xf numFmtId="0" fontId="12" fillId="2" borderId="21" xfId="0" applyNumberFormat="1" applyFont="1" applyFill="1" applyBorder="1" applyAlignment="1">
      <alignment horizontal="left" vertical="center"/>
    </xf>
    <xf numFmtId="49" fontId="13" fillId="4" borderId="16" xfId="0" applyNumberFormat="1" applyFont="1" applyFill="1" applyBorder="1" applyAlignment="1">
      <alignment horizontal="center" vertical="center"/>
    </xf>
    <xf numFmtId="0" fontId="13" fillId="4" borderId="17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vertical="center" wrapText="1"/>
    </xf>
    <xf numFmtId="0" fontId="6" fillId="2" borderId="0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left" vertical="center"/>
    </xf>
    <xf numFmtId="165" fontId="6" fillId="2" borderId="0" xfId="0" applyNumberFormat="1" applyFont="1" applyFill="1" applyBorder="1" applyAlignment="1">
      <alignment horizontal="left" vertical="center"/>
    </xf>
    <xf numFmtId="4" fontId="21" fillId="2" borderId="0" xfId="0" applyNumberFormat="1" applyFont="1" applyFill="1" applyBorder="1" applyAlignment="1">
      <alignment vertical="center"/>
    </xf>
    <xf numFmtId="0" fontId="21" fillId="2" borderId="0" xfId="0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9" fontId="13" fillId="4" borderId="17" xfId="0" applyNumberFormat="1" applyFont="1" applyFill="1" applyBorder="1" applyAlignment="1">
      <alignment horizontal="right" vertical="center"/>
    </xf>
    <xf numFmtId="4" fontId="15" fillId="2" borderId="0" xfId="0" applyNumberFormat="1" applyFont="1" applyFill="1" applyBorder="1" applyAlignment="1">
      <alignment horizontal="right" vertical="center"/>
    </xf>
    <xf numFmtId="49" fontId="20" fillId="2" borderId="0" xfId="0" applyNumberFormat="1" applyFont="1" applyFill="1" applyBorder="1" applyAlignment="1">
      <alignment horizontal="left" vertical="center" wrapText="1"/>
    </xf>
    <xf numFmtId="0" fontId="20" fillId="2" borderId="0" xfId="0" applyNumberFormat="1" applyFont="1" applyFill="1" applyBorder="1" applyAlignment="1">
      <alignment horizontal="left" vertical="center" wrapText="1"/>
    </xf>
    <xf numFmtId="49" fontId="13" fillId="4" borderId="17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vertical="center"/>
    </xf>
    <xf numFmtId="4" fontId="10" fillId="3" borderId="17" xfId="0" applyNumberFormat="1" applyFont="1" applyFill="1" applyBorder="1" applyAlignment="1">
      <alignment vertical="center"/>
    </xf>
    <xf numFmtId="0" fontId="0" fillId="3" borderId="17" xfId="0" applyNumberFormat="1" applyFill="1" applyBorder="1" applyAlignment="1">
      <alignment vertical="center"/>
    </xf>
    <xf numFmtId="0" fontId="0" fillId="3" borderId="55" xfId="0" applyNumberForma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vertical="center"/>
    </xf>
    <xf numFmtId="4" fontId="8" fillId="2" borderId="13" xfId="0" applyNumberFormat="1" applyFont="1" applyFill="1" applyBorder="1" applyAlignment="1">
      <alignment vertical="center"/>
    </xf>
    <xf numFmtId="0" fontId="0" fillId="2" borderId="13" xfId="0" applyNumberFormat="1" applyFill="1" applyBorder="1" applyAlignment="1">
      <alignment vertical="center"/>
    </xf>
    <xf numFmtId="4" fontId="9" fillId="2" borderId="0" xfId="0" applyNumberFormat="1" applyFont="1" applyFill="1" applyBorder="1" applyAlignment="1">
      <alignment vertical="center"/>
    </xf>
    <xf numFmtId="49" fontId="3" fillId="5" borderId="0" xfId="0" applyNumberFormat="1" applyFont="1" applyFill="1" applyBorder="1" applyAlignment="1">
      <alignment horizontal="center" vertical="center"/>
    </xf>
    <xf numFmtId="0" fontId="0" fillId="2" borderId="0" xfId="0" applyNumberFormat="1" applyFill="1" applyBorder="1"/>
    <xf numFmtId="49" fontId="10" fillId="3" borderId="17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left" vertical="top" wrapText="1"/>
    </xf>
    <xf numFmtId="0" fontId="0" fillId="2" borderId="0" xfId="0" applyNumberForma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/>
    </xf>
    <xf numFmtId="49" fontId="0" fillId="2" borderId="0" xfId="0" applyNumberFormat="1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horizontal="left" vertical="center" wrapText="1"/>
    </xf>
    <xf numFmtId="49" fontId="31" fillId="2" borderId="5" xfId="0" applyNumberFormat="1" applyFont="1" applyFill="1" applyBorder="1" applyAlignment="1">
      <alignment horizontal="left" wrapText="1"/>
    </xf>
    <xf numFmtId="0" fontId="31" fillId="2" borderId="5" xfId="0" applyNumberFormat="1" applyFont="1" applyFill="1" applyBorder="1" applyAlignment="1">
      <alignment horizontal="left" wrapText="1"/>
    </xf>
    <xf numFmtId="49" fontId="30" fillId="2" borderId="0" xfId="0" applyNumberFormat="1" applyFont="1" applyFill="1" applyBorder="1" applyAlignment="1">
      <alignment horizontal="center" vertical="center" wrapText="1"/>
    </xf>
    <xf numFmtId="0" fontId="30" fillId="2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left" vertical="center"/>
    </xf>
    <xf numFmtId="0" fontId="0" fillId="2" borderId="0" xfId="0" applyNumberFormat="1" applyFill="1" applyBorder="1" applyAlignment="1">
      <alignment horizontal="left" vertical="center"/>
    </xf>
    <xf numFmtId="49" fontId="0" fillId="2" borderId="0" xfId="0" applyNumberFormat="1" applyFill="1" applyBorder="1" applyAlignment="1">
      <alignment horizontal="left" vertical="top"/>
    </xf>
    <xf numFmtId="0" fontId="0" fillId="2" borderId="0" xfId="0" applyNumberFormat="1" applyFill="1" applyBorder="1" applyAlignment="1">
      <alignment horizontal="left" vertical="top"/>
    </xf>
    <xf numFmtId="49" fontId="30" fillId="2" borderId="0" xfId="0" applyNumberFormat="1" applyFont="1" applyFill="1" applyBorder="1" applyAlignment="1">
      <alignment horizontal="center" vertical="center"/>
    </xf>
    <xf numFmtId="0" fontId="30" fillId="2" borderId="0" xfId="0" applyNumberFormat="1" applyFont="1" applyFill="1" applyBorder="1" applyAlignment="1">
      <alignment horizontal="center" vertical="center"/>
    </xf>
    <xf numFmtId="49" fontId="31" fillId="2" borderId="5" xfId="0" applyNumberFormat="1" applyFont="1" applyFill="1" applyBorder="1" applyAlignment="1">
      <alignment horizontal="left"/>
    </xf>
    <xf numFmtId="0" fontId="31" fillId="2" borderId="5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3366FF"/>
      <rgbColor rgb="00C0C0C0"/>
      <rgbColor rgb="00969696"/>
      <rgbColor rgb="00BEBEBE"/>
      <rgbColor rgb="00D2D2D2"/>
      <rgbColor rgb="00960000"/>
      <rgbColor rgb="000000FF"/>
      <rgbColor rgb="00003366"/>
      <rgbColor rgb="00800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4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57"/>
  <sheetViews>
    <sheetView showGridLines="0" workbookViewId="0" topLeftCell="A39">
      <selection activeCell="Z66" sqref="Z66"/>
    </sheetView>
  </sheetViews>
  <sheetFormatPr defaultColWidth="8.00390625" defaultRowHeight="12.75" customHeight="1"/>
  <cols>
    <col min="1" max="1" width="8.42187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421875" style="1" customWidth="1"/>
    <col min="35" max="35" width="31.7109375" style="1" customWidth="1"/>
    <col min="36" max="37" width="2.7109375" style="1" customWidth="1"/>
    <col min="38" max="38" width="8.421875" style="1" customWidth="1"/>
    <col min="39" max="39" width="3.421875" style="1" customWidth="1"/>
    <col min="40" max="40" width="13.421875" style="1" customWidth="1"/>
    <col min="41" max="41" width="7.71093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customWidth="1"/>
    <col min="48" max="49" width="21.7109375" style="1" customWidth="1"/>
    <col min="50" max="51" width="25.00390625" style="1" customWidth="1"/>
    <col min="52" max="52" width="21.7109375" style="1" customWidth="1"/>
    <col min="53" max="53" width="19.140625" style="1" customWidth="1"/>
    <col min="54" max="54" width="25.00390625" style="1" customWidth="1"/>
    <col min="55" max="55" width="21.7109375" style="1" customWidth="1"/>
    <col min="56" max="56" width="19.140625" style="1" customWidth="1"/>
    <col min="57" max="57" width="66.7109375" style="1" customWidth="1"/>
    <col min="58" max="70" width="8.00390625" style="1" customWidth="1"/>
    <col min="71" max="91" width="8.00390625" style="1" hidden="1" customWidth="1"/>
    <col min="92" max="256" width="8.00390625" style="1" customWidth="1"/>
  </cols>
  <sheetData>
    <row r="1" spans="1:92" ht="12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4" t="s">
        <v>1</v>
      </c>
      <c r="BA1" s="4" t="s">
        <v>2</v>
      </c>
      <c r="BB1" s="4"/>
      <c r="BC1" s="3"/>
      <c r="BD1" s="3"/>
      <c r="BE1" s="3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3"/>
      <c r="BT1" s="4" t="s">
        <v>3</v>
      </c>
      <c r="BU1" s="4" t="s">
        <v>3</v>
      </c>
      <c r="BV1" s="4" t="s">
        <v>4</v>
      </c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6"/>
    </row>
    <row r="2" spans="1:92" ht="36.9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313" t="s">
        <v>5</v>
      </c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10" t="s">
        <v>6</v>
      </c>
      <c r="BT2" s="10" t="s">
        <v>7</v>
      </c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2"/>
    </row>
    <row r="3" spans="1:92" ht="8.1" customHeight="1">
      <c r="A3" s="13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AR3" s="17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6</v>
      </c>
      <c r="BT3" s="10" t="s">
        <v>8</v>
      </c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2"/>
    </row>
    <row r="4" spans="1:92" ht="24.95" customHeight="1">
      <c r="A4" s="13"/>
      <c r="B4" s="17"/>
      <c r="C4" s="11"/>
      <c r="D4" s="18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9"/>
      <c r="AR4" s="17"/>
      <c r="AS4" s="20" t="s">
        <v>10</v>
      </c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10" t="s">
        <v>11</v>
      </c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2"/>
    </row>
    <row r="5" spans="1:92" ht="12" customHeight="1">
      <c r="A5" s="13"/>
      <c r="B5" s="17"/>
      <c r="C5" s="11"/>
      <c r="D5" s="21" t="s">
        <v>12</v>
      </c>
      <c r="E5" s="11"/>
      <c r="F5" s="11"/>
      <c r="G5" s="11"/>
      <c r="H5" s="11"/>
      <c r="I5" s="11"/>
      <c r="J5" s="11"/>
      <c r="K5" s="293" t="s">
        <v>13</v>
      </c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11"/>
      <c r="AQ5" s="19"/>
      <c r="AR5" s="17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0" t="s">
        <v>6</v>
      </c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2"/>
    </row>
    <row r="6" spans="1:92" ht="36.95" customHeight="1">
      <c r="A6" s="13"/>
      <c r="B6" s="17"/>
      <c r="C6" s="11"/>
      <c r="D6" s="23" t="s">
        <v>14</v>
      </c>
      <c r="E6" s="11"/>
      <c r="F6" s="11"/>
      <c r="G6" s="11"/>
      <c r="H6" s="11"/>
      <c r="I6" s="11"/>
      <c r="J6" s="11"/>
      <c r="K6" s="320" t="s">
        <v>15</v>
      </c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11"/>
      <c r="AQ6" s="19"/>
      <c r="AR6" s="17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10" t="s">
        <v>6</v>
      </c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2"/>
    </row>
    <row r="7" spans="1:92" ht="12" customHeight="1">
      <c r="A7" s="13"/>
      <c r="B7" s="17"/>
      <c r="C7" s="11"/>
      <c r="D7" s="24" t="s">
        <v>16</v>
      </c>
      <c r="E7" s="11"/>
      <c r="F7" s="11"/>
      <c r="G7" s="11"/>
      <c r="H7" s="11"/>
      <c r="I7" s="11"/>
      <c r="J7" s="11"/>
      <c r="K7" s="2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24" t="s">
        <v>17</v>
      </c>
      <c r="AL7" s="11"/>
      <c r="AM7" s="11"/>
      <c r="AN7" s="22"/>
      <c r="AO7" s="11"/>
      <c r="AP7" s="11"/>
      <c r="AQ7" s="19"/>
      <c r="AR7" s="17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10" t="s">
        <v>6</v>
      </c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2"/>
    </row>
    <row r="8" spans="1:92" ht="12" customHeight="1">
      <c r="A8" s="13"/>
      <c r="B8" s="17"/>
      <c r="C8" s="11"/>
      <c r="D8" s="24" t="s">
        <v>18</v>
      </c>
      <c r="E8" s="11"/>
      <c r="F8" s="11"/>
      <c r="G8" s="11"/>
      <c r="H8" s="11"/>
      <c r="I8" s="11"/>
      <c r="J8" s="11"/>
      <c r="K8" s="22" t="s">
        <v>19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24" t="s">
        <v>20</v>
      </c>
      <c r="AL8" s="11"/>
      <c r="AM8" s="11"/>
      <c r="AN8" s="22" t="s">
        <v>21</v>
      </c>
      <c r="AO8" s="11"/>
      <c r="AP8" s="11"/>
      <c r="AQ8" s="19"/>
      <c r="AR8" s="17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10" t="s">
        <v>6</v>
      </c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2"/>
    </row>
    <row r="9" spans="1:92" ht="14.45" customHeight="1">
      <c r="A9" s="13"/>
      <c r="B9" s="17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9"/>
      <c r="AR9" s="17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10" t="s">
        <v>6</v>
      </c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2"/>
    </row>
    <row r="10" spans="1:92" ht="12" customHeight="1">
      <c r="A10" s="13"/>
      <c r="B10" s="17"/>
      <c r="C10" s="11"/>
      <c r="D10" s="24" t="s">
        <v>22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24" t="s">
        <v>23</v>
      </c>
      <c r="AL10" s="11"/>
      <c r="AM10" s="11"/>
      <c r="AN10" s="22"/>
      <c r="AO10" s="11"/>
      <c r="AP10" s="11"/>
      <c r="AQ10" s="19"/>
      <c r="AR10" s="17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10" t="s">
        <v>6</v>
      </c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2"/>
    </row>
    <row r="11" spans="1:92" ht="18.4" customHeight="1">
      <c r="A11" s="13"/>
      <c r="B11" s="17"/>
      <c r="C11" s="11"/>
      <c r="D11" s="11"/>
      <c r="E11" s="22" t="s">
        <v>19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24" t="s">
        <v>24</v>
      </c>
      <c r="AL11" s="11"/>
      <c r="AM11" s="11"/>
      <c r="AN11" s="22"/>
      <c r="AO11" s="11"/>
      <c r="AP11" s="11"/>
      <c r="AQ11" s="19"/>
      <c r="AR11" s="17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10" t="s">
        <v>6</v>
      </c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2"/>
    </row>
    <row r="12" spans="1:92" ht="8.1" customHeight="1">
      <c r="A12" s="13"/>
      <c r="B12" s="17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9"/>
      <c r="AR12" s="17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10" t="s">
        <v>6</v>
      </c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2"/>
    </row>
    <row r="13" spans="1:92" ht="12" customHeight="1">
      <c r="A13" s="13"/>
      <c r="B13" s="17"/>
      <c r="C13" s="11"/>
      <c r="D13" s="24" t="s">
        <v>25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24" t="s">
        <v>23</v>
      </c>
      <c r="AL13" s="11"/>
      <c r="AM13" s="11"/>
      <c r="AN13" s="22"/>
      <c r="AO13" s="11"/>
      <c r="AP13" s="11"/>
      <c r="AQ13" s="19"/>
      <c r="AR13" s="17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10" t="s">
        <v>6</v>
      </c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2"/>
    </row>
    <row r="14" spans="1:92" ht="12.75" customHeight="1">
      <c r="A14" s="13"/>
      <c r="B14" s="17"/>
      <c r="C14" s="11"/>
      <c r="D14" s="11"/>
      <c r="E14" s="22" t="s">
        <v>19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24" t="s">
        <v>24</v>
      </c>
      <c r="AL14" s="11"/>
      <c r="AM14" s="11"/>
      <c r="AN14" s="22"/>
      <c r="AO14" s="11"/>
      <c r="AP14" s="11"/>
      <c r="AQ14" s="19"/>
      <c r="AR14" s="17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10" t="s">
        <v>6</v>
      </c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2"/>
    </row>
    <row r="15" spans="1:92" ht="8.1" customHeight="1">
      <c r="A15" s="13"/>
      <c r="B15" s="1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9"/>
      <c r="AR15" s="17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10" t="s">
        <v>3</v>
      </c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2"/>
    </row>
    <row r="16" spans="1:92" ht="12" customHeight="1">
      <c r="A16" s="13"/>
      <c r="B16" s="17"/>
      <c r="C16" s="11"/>
      <c r="D16" s="24" t="s">
        <v>26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24" t="s">
        <v>23</v>
      </c>
      <c r="AL16" s="11"/>
      <c r="AM16" s="11"/>
      <c r="AN16" s="22"/>
      <c r="AO16" s="11"/>
      <c r="AP16" s="11"/>
      <c r="AQ16" s="19"/>
      <c r="AR16" s="17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10" t="s">
        <v>3</v>
      </c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2"/>
    </row>
    <row r="17" spans="1:92" ht="18.4" customHeight="1">
      <c r="A17" s="13"/>
      <c r="B17" s="17"/>
      <c r="C17" s="11"/>
      <c r="D17" s="11"/>
      <c r="E17" s="22" t="s">
        <v>19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24" t="s">
        <v>24</v>
      </c>
      <c r="AL17" s="11"/>
      <c r="AM17" s="11"/>
      <c r="AN17" s="22"/>
      <c r="AO17" s="11"/>
      <c r="AP17" s="11"/>
      <c r="AQ17" s="19"/>
      <c r="AR17" s="17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10" t="s">
        <v>27</v>
      </c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2"/>
    </row>
    <row r="18" spans="1:92" ht="8.1" customHeight="1">
      <c r="A18" s="13"/>
      <c r="B18" s="17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9"/>
      <c r="AR18" s="17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10" t="s">
        <v>6</v>
      </c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2"/>
    </row>
    <row r="19" spans="1:92" ht="12" customHeight="1">
      <c r="A19" s="13"/>
      <c r="B19" s="17"/>
      <c r="C19" s="11"/>
      <c r="D19" s="24" t="s">
        <v>28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24" t="s">
        <v>23</v>
      </c>
      <c r="AL19" s="11"/>
      <c r="AM19" s="11"/>
      <c r="AN19" s="22"/>
      <c r="AO19" s="11"/>
      <c r="AP19" s="11"/>
      <c r="AQ19" s="19"/>
      <c r="AR19" s="17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10" t="s">
        <v>6</v>
      </c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2"/>
    </row>
    <row r="20" spans="1:92" ht="18.4" customHeight="1">
      <c r="A20" s="13"/>
      <c r="B20" s="17"/>
      <c r="C20" s="11"/>
      <c r="D20" s="11"/>
      <c r="E20" s="22" t="s">
        <v>19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24" t="s">
        <v>24</v>
      </c>
      <c r="AL20" s="11"/>
      <c r="AM20" s="11"/>
      <c r="AN20" s="22"/>
      <c r="AO20" s="11"/>
      <c r="AP20" s="11"/>
      <c r="AQ20" s="19"/>
      <c r="AR20" s="17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10" t="s">
        <v>3</v>
      </c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2"/>
    </row>
    <row r="21" spans="1:92" ht="8.1" customHeight="1">
      <c r="A21" s="13"/>
      <c r="B21" s="1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9"/>
      <c r="AR21" s="17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2"/>
    </row>
    <row r="22" spans="1:92" ht="12" customHeight="1">
      <c r="A22" s="13"/>
      <c r="B22" s="17"/>
      <c r="C22" s="11"/>
      <c r="D22" s="24" t="s">
        <v>29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9"/>
      <c r="AR22" s="17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2"/>
    </row>
    <row r="23" spans="1:92" ht="47.25" customHeight="1">
      <c r="A23" s="13"/>
      <c r="B23" s="17"/>
      <c r="C23" s="11"/>
      <c r="D23" s="11"/>
      <c r="E23" s="318" t="s">
        <v>30</v>
      </c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11"/>
      <c r="AP23" s="11"/>
      <c r="AQ23" s="19"/>
      <c r="AR23" s="17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2"/>
    </row>
    <row r="24" spans="1:92" ht="8.1" customHeight="1">
      <c r="A24" s="13"/>
      <c r="B24" s="17"/>
      <c r="C24" s="11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11"/>
      <c r="AQ24" s="19"/>
      <c r="AR24" s="17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2"/>
    </row>
    <row r="25" spans="1:92" ht="8.1" customHeight="1">
      <c r="A25" s="13"/>
      <c r="B25" s="17"/>
      <c r="C25" s="11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11"/>
      <c r="AQ25" s="19"/>
      <c r="AR25" s="17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2"/>
    </row>
    <row r="26" spans="1:92" ht="25.9" customHeight="1">
      <c r="A26" s="28"/>
      <c r="B26" s="29"/>
      <c r="C26" s="30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10">
        <f>ROUND(AG54,2)</f>
        <v>0</v>
      </c>
      <c r="AL26" s="311"/>
      <c r="AM26" s="311"/>
      <c r="AN26" s="311"/>
      <c r="AO26" s="311"/>
      <c r="AP26" s="30"/>
      <c r="AQ26" s="33"/>
      <c r="AR26" s="29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30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2"/>
    </row>
    <row r="27" spans="1:92" ht="8.1" customHeight="1">
      <c r="A27" s="28"/>
      <c r="B27" s="29"/>
      <c r="C27" s="30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0"/>
      <c r="AQ27" s="33"/>
      <c r="AR27" s="29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30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2"/>
    </row>
    <row r="28" spans="1:92" ht="12.75" customHeight="1">
      <c r="A28" s="28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16" t="s">
        <v>32</v>
      </c>
      <c r="M28" s="317"/>
      <c r="N28" s="317"/>
      <c r="O28" s="317"/>
      <c r="P28" s="317"/>
      <c r="Q28" s="30"/>
      <c r="R28" s="30"/>
      <c r="S28" s="30"/>
      <c r="T28" s="30"/>
      <c r="U28" s="30"/>
      <c r="V28" s="30"/>
      <c r="W28" s="316" t="s">
        <v>33</v>
      </c>
      <c r="X28" s="317"/>
      <c r="Y28" s="317"/>
      <c r="Z28" s="317"/>
      <c r="AA28" s="317"/>
      <c r="AB28" s="317"/>
      <c r="AC28" s="317"/>
      <c r="AD28" s="317"/>
      <c r="AE28" s="317"/>
      <c r="AF28" s="30"/>
      <c r="AG28" s="30"/>
      <c r="AH28" s="30"/>
      <c r="AI28" s="30"/>
      <c r="AJ28" s="30"/>
      <c r="AK28" s="316" t="s">
        <v>34</v>
      </c>
      <c r="AL28" s="317"/>
      <c r="AM28" s="317"/>
      <c r="AN28" s="317"/>
      <c r="AO28" s="317"/>
      <c r="AP28" s="30"/>
      <c r="AQ28" s="33"/>
      <c r="AR28" s="29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3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2"/>
    </row>
    <row r="29" spans="1:92" ht="14.45" customHeight="1">
      <c r="A29" s="36"/>
      <c r="B29" s="37"/>
      <c r="C29" s="38"/>
      <c r="D29" s="24" t="s">
        <v>35</v>
      </c>
      <c r="E29" s="38"/>
      <c r="F29" s="24" t="s">
        <v>36</v>
      </c>
      <c r="G29" s="38"/>
      <c r="H29" s="38"/>
      <c r="I29" s="38"/>
      <c r="J29" s="38"/>
      <c r="K29" s="38"/>
      <c r="L29" s="308">
        <v>0.21</v>
      </c>
      <c r="M29" s="309"/>
      <c r="N29" s="309"/>
      <c r="O29" s="309"/>
      <c r="P29" s="309"/>
      <c r="Q29" s="38"/>
      <c r="R29" s="38"/>
      <c r="S29" s="38"/>
      <c r="T29" s="38"/>
      <c r="U29" s="38"/>
      <c r="V29" s="38"/>
      <c r="W29" s="312">
        <f>ROUND(AZ54,2)</f>
        <v>0</v>
      </c>
      <c r="X29" s="309"/>
      <c r="Y29" s="309"/>
      <c r="Z29" s="309"/>
      <c r="AA29" s="309"/>
      <c r="AB29" s="309"/>
      <c r="AC29" s="309"/>
      <c r="AD29" s="309"/>
      <c r="AE29" s="309"/>
      <c r="AF29" s="38"/>
      <c r="AG29" s="38"/>
      <c r="AH29" s="38"/>
      <c r="AI29" s="38"/>
      <c r="AJ29" s="38"/>
      <c r="AK29" s="312">
        <f>ROUND(AV54,2)</f>
        <v>0</v>
      </c>
      <c r="AL29" s="309"/>
      <c r="AM29" s="309"/>
      <c r="AN29" s="309"/>
      <c r="AO29" s="309"/>
      <c r="AP29" s="38"/>
      <c r="AQ29" s="39"/>
      <c r="AR29" s="37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38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2"/>
    </row>
    <row r="30" spans="1:92" ht="14.45" customHeight="1">
      <c r="A30" s="36"/>
      <c r="B30" s="37"/>
      <c r="C30" s="38"/>
      <c r="D30" s="38"/>
      <c r="E30" s="38"/>
      <c r="F30" s="24" t="s">
        <v>37</v>
      </c>
      <c r="G30" s="38"/>
      <c r="H30" s="38"/>
      <c r="I30" s="38"/>
      <c r="J30" s="38"/>
      <c r="K30" s="38"/>
      <c r="L30" s="308">
        <v>0.15</v>
      </c>
      <c r="M30" s="309"/>
      <c r="N30" s="309"/>
      <c r="O30" s="309"/>
      <c r="P30" s="309"/>
      <c r="Q30" s="38"/>
      <c r="R30" s="38"/>
      <c r="S30" s="38"/>
      <c r="T30" s="38"/>
      <c r="U30" s="38"/>
      <c r="V30" s="38"/>
      <c r="W30" s="312">
        <f>ROUND(BA54,2)</f>
        <v>0</v>
      </c>
      <c r="X30" s="309"/>
      <c r="Y30" s="309"/>
      <c r="Z30" s="309"/>
      <c r="AA30" s="309"/>
      <c r="AB30" s="309"/>
      <c r="AC30" s="309"/>
      <c r="AD30" s="309"/>
      <c r="AE30" s="309"/>
      <c r="AF30" s="38"/>
      <c r="AG30" s="38"/>
      <c r="AH30" s="38"/>
      <c r="AI30" s="38"/>
      <c r="AJ30" s="38"/>
      <c r="AK30" s="312">
        <f>ROUND(AW54,2)</f>
        <v>0</v>
      </c>
      <c r="AL30" s="309"/>
      <c r="AM30" s="309"/>
      <c r="AN30" s="309"/>
      <c r="AO30" s="309"/>
      <c r="AP30" s="38"/>
      <c r="AQ30" s="39"/>
      <c r="AR30" s="37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38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2"/>
    </row>
    <row r="31" spans="1:92" ht="14.45" customHeight="1" hidden="1">
      <c r="A31" s="36"/>
      <c r="B31" s="37"/>
      <c r="C31" s="38"/>
      <c r="D31" s="38"/>
      <c r="E31" s="38"/>
      <c r="F31" s="24" t="s">
        <v>38</v>
      </c>
      <c r="G31" s="38"/>
      <c r="H31" s="38"/>
      <c r="I31" s="38"/>
      <c r="J31" s="38"/>
      <c r="K31" s="38"/>
      <c r="L31" s="308">
        <v>0.21</v>
      </c>
      <c r="M31" s="309"/>
      <c r="N31" s="309"/>
      <c r="O31" s="309"/>
      <c r="P31" s="309"/>
      <c r="Q31" s="38"/>
      <c r="R31" s="38"/>
      <c r="S31" s="38"/>
      <c r="T31" s="38"/>
      <c r="U31" s="38"/>
      <c r="V31" s="38"/>
      <c r="W31" s="312">
        <f>ROUND(BB54,2)</f>
        <v>0</v>
      </c>
      <c r="X31" s="309"/>
      <c r="Y31" s="309"/>
      <c r="Z31" s="309"/>
      <c r="AA31" s="309"/>
      <c r="AB31" s="309"/>
      <c r="AC31" s="309"/>
      <c r="AD31" s="309"/>
      <c r="AE31" s="309"/>
      <c r="AF31" s="38"/>
      <c r="AG31" s="38"/>
      <c r="AH31" s="38"/>
      <c r="AI31" s="38"/>
      <c r="AJ31" s="38"/>
      <c r="AK31" s="312">
        <v>0</v>
      </c>
      <c r="AL31" s="309"/>
      <c r="AM31" s="309"/>
      <c r="AN31" s="309"/>
      <c r="AO31" s="309"/>
      <c r="AP31" s="38"/>
      <c r="AQ31" s="39"/>
      <c r="AR31" s="37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38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2"/>
    </row>
    <row r="32" spans="1:92" ht="14.45" customHeight="1" hidden="1">
      <c r="A32" s="36"/>
      <c r="B32" s="37"/>
      <c r="C32" s="38"/>
      <c r="D32" s="38"/>
      <c r="E32" s="38"/>
      <c r="F32" s="24" t="s">
        <v>39</v>
      </c>
      <c r="G32" s="38"/>
      <c r="H32" s="38"/>
      <c r="I32" s="38"/>
      <c r="J32" s="38"/>
      <c r="K32" s="38"/>
      <c r="L32" s="308">
        <v>0.15</v>
      </c>
      <c r="M32" s="309"/>
      <c r="N32" s="309"/>
      <c r="O32" s="309"/>
      <c r="P32" s="309"/>
      <c r="Q32" s="38"/>
      <c r="R32" s="38"/>
      <c r="S32" s="38"/>
      <c r="T32" s="38"/>
      <c r="U32" s="38"/>
      <c r="V32" s="38"/>
      <c r="W32" s="312">
        <f>ROUND(BC54,2)</f>
        <v>0</v>
      </c>
      <c r="X32" s="309"/>
      <c r="Y32" s="309"/>
      <c r="Z32" s="309"/>
      <c r="AA32" s="309"/>
      <c r="AB32" s="309"/>
      <c r="AC32" s="309"/>
      <c r="AD32" s="309"/>
      <c r="AE32" s="309"/>
      <c r="AF32" s="38"/>
      <c r="AG32" s="38"/>
      <c r="AH32" s="38"/>
      <c r="AI32" s="38"/>
      <c r="AJ32" s="38"/>
      <c r="AK32" s="312">
        <v>0</v>
      </c>
      <c r="AL32" s="309"/>
      <c r="AM32" s="309"/>
      <c r="AN32" s="309"/>
      <c r="AO32" s="309"/>
      <c r="AP32" s="38"/>
      <c r="AQ32" s="39"/>
      <c r="AR32" s="37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38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2"/>
    </row>
    <row r="33" spans="1:92" ht="14.45" customHeight="1" hidden="1">
      <c r="A33" s="36"/>
      <c r="B33" s="37"/>
      <c r="C33" s="38"/>
      <c r="D33" s="38"/>
      <c r="E33" s="38"/>
      <c r="F33" s="24" t="s">
        <v>40</v>
      </c>
      <c r="G33" s="38"/>
      <c r="H33" s="38"/>
      <c r="I33" s="38"/>
      <c r="J33" s="38"/>
      <c r="K33" s="38"/>
      <c r="L33" s="308">
        <v>0</v>
      </c>
      <c r="M33" s="309"/>
      <c r="N33" s="309"/>
      <c r="O33" s="309"/>
      <c r="P33" s="309"/>
      <c r="Q33" s="38"/>
      <c r="R33" s="38"/>
      <c r="S33" s="38"/>
      <c r="T33" s="38"/>
      <c r="U33" s="38"/>
      <c r="V33" s="38"/>
      <c r="W33" s="312">
        <f>ROUND(BD54,2)</f>
        <v>0</v>
      </c>
      <c r="X33" s="309"/>
      <c r="Y33" s="309"/>
      <c r="Z33" s="309"/>
      <c r="AA33" s="309"/>
      <c r="AB33" s="309"/>
      <c r="AC33" s="309"/>
      <c r="AD33" s="309"/>
      <c r="AE33" s="309"/>
      <c r="AF33" s="38"/>
      <c r="AG33" s="38"/>
      <c r="AH33" s="38"/>
      <c r="AI33" s="38"/>
      <c r="AJ33" s="38"/>
      <c r="AK33" s="312">
        <v>0</v>
      </c>
      <c r="AL33" s="309"/>
      <c r="AM33" s="309"/>
      <c r="AN33" s="309"/>
      <c r="AO33" s="309"/>
      <c r="AP33" s="38"/>
      <c r="AQ33" s="39"/>
      <c r="AR33" s="37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38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2"/>
    </row>
    <row r="34" spans="1:92" ht="8.1" customHeight="1">
      <c r="A34" s="28"/>
      <c r="B34" s="29"/>
      <c r="C34" s="30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0"/>
      <c r="AQ34" s="33"/>
      <c r="AR34" s="29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30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2"/>
    </row>
    <row r="35" spans="1:92" ht="25.9" customHeight="1">
      <c r="A35" s="28"/>
      <c r="B35" s="29"/>
      <c r="C35" s="40"/>
      <c r="D35" s="41" t="s">
        <v>41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42</v>
      </c>
      <c r="U35" s="42"/>
      <c r="V35" s="42"/>
      <c r="W35" s="42"/>
      <c r="X35" s="315" t="s">
        <v>43</v>
      </c>
      <c r="Y35" s="306"/>
      <c r="Z35" s="306"/>
      <c r="AA35" s="306"/>
      <c r="AB35" s="306"/>
      <c r="AC35" s="42"/>
      <c r="AD35" s="42"/>
      <c r="AE35" s="42"/>
      <c r="AF35" s="42"/>
      <c r="AG35" s="42"/>
      <c r="AH35" s="42"/>
      <c r="AI35" s="42"/>
      <c r="AJ35" s="42"/>
      <c r="AK35" s="305">
        <f>SUM(AK26:AK33)</f>
        <v>0</v>
      </c>
      <c r="AL35" s="306"/>
      <c r="AM35" s="306"/>
      <c r="AN35" s="306"/>
      <c r="AO35" s="307"/>
      <c r="AP35" s="44"/>
      <c r="AQ35" s="45"/>
      <c r="AR35" s="29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30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2"/>
    </row>
    <row r="36" spans="1:92" ht="8.1" customHeight="1">
      <c r="A36" s="28"/>
      <c r="B36" s="29"/>
      <c r="C36" s="30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0"/>
      <c r="AQ36" s="33"/>
      <c r="AR36" s="29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30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2"/>
    </row>
    <row r="37" spans="1:92" ht="8.1" customHeight="1">
      <c r="A37" s="28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8"/>
      <c r="AR37" s="29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30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2"/>
    </row>
    <row r="38" spans="1:92" ht="12.75" customHeight="1">
      <c r="A38" s="7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2"/>
    </row>
    <row r="39" spans="1:92" ht="12.75" customHeight="1">
      <c r="A39" s="7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2"/>
    </row>
    <row r="40" spans="1:92" ht="12.75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2"/>
    </row>
    <row r="41" spans="1:92" ht="8.1" customHeight="1">
      <c r="A41" s="28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2"/>
      <c r="AR41" s="29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30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2"/>
    </row>
    <row r="42" spans="1:92" ht="24.95" customHeight="1">
      <c r="A42" s="28"/>
      <c r="B42" s="29"/>
      <c r="C42" s="18" t="s">
        <v>44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3"/>
      <c r="AR42" s="29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30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2"/>
    </row>
    <row r="43" spans="1:92" ht="8.1" customHeight="1">
      <c r="A43" s="28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3"/>
      <c r="AR43" s="29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30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2"/>
    </row>
    <row r="44" spans="1:92" ht="12" customHeight="1">
      <c r="A44" s="53"/>
      <c r="B44" s="54"/>
      <c r="C44" s="24" t="s">
        <v>12</v>
      </c>
      <c r="D44" s="55"/>
      <c r="E44" s="55"/>
      <c r="F44" s="55"/>
      <c r="G44" s="55"/>
      <c r="H44" s="55"/>
      <c r="I44" s="55"/>
      <c r="J44" s="55"/>
      <c r="K44" s="55"/>
      <c r="L44" s="56" t="str">
        <f>K5</f>
        <v>1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7"/>
      <c r="AR44" s="54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55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2"/>
    </row>
    <row r="45" spans="1:92" ht="36.95" customHeight="1">
      <c r="A45" s="58"/>
      <c r="B45" s="59"/>
      <c r="C45" s="60" t="s">
        <v>14</v>
      </c>
      <c r="D45" s="61"/>
      <c r="E45" s="61"/>
      <c r="F45" s="61"/>
      <c r="G45" s="61"/>
      <c r="H45" s="61"/>
      <c r="I45" s="61"/>
      <c r="J45" s="61"/>
      <c r="K45" s="61"/>
      <c r="L45" s="303" t="str">
        <f>K6</f>
        <v>VŠE xPORT</v>
      </c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61"/>
      <c r="AQ45" s="62"/>
      <c r="AR45" s="59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61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2"/>
    </row>
    <row r="46" spans="1:92" ht="8.1" customHeight="1">
      <c r="A46" s="28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3"/>
      <c r="AR46" s="29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30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2"/>
    </row>
    <row r="47" spans="1:92" ht="12" customHeight="1">
      <c r="A47" s="28"/>
      <c r="B47" s="29"/>
      <c r="C47" s="24" t="s">
        <v>18</v>
      </c>
      <c r="D47" s="30"/>
      <c r="E47" s="30"/>
      <c r="F47" s="30"/>
      <c r="G47" s="30"/>
      <c r="H47" s="30"/>
      <c r="I47" s="30"/>
      <c r="J47" s="30"/>
      <c r="K47" s="30"/>
      <c r="L47" s="63" t="str">
        <f>IF(K8="","",K8)</f>
        <v xml:space="preserve"> 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4" t="s">
        <v>20</v>
      </c>
      <c r="AJ47" s="30"/>
      <c r="AK47" s="30"/>
      <c r="AL47" s="30"/>
      <c r="AM47" s="293" t="str">
        <f>IF(AN8="","",AN8)</f>
        <v>25. 3. 2020</v>
      </c>
      <c r="AN47" s="294"/>
      <c r="AO47" s="30"/>
      <c r="AP47" s="30"/>
      <c r="AQ47" s="33"/>
      <c r="AR47" s="29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30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2"/>
    </row>
    <row r="48" spans="1:92" ht="8.1" customHeight="1">
      <c r="A48" s="28"/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3"/>
      <c r="AR48" s="29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30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2"/>
    </row>
    <row r="49" spans="1:92" ht="15.2" customHeight="1">
      <c r="A49" s="28"/>
      <c r="B49" s="29"/>
      <c r="C49" s="24" t="s">
        <v>22</v>
      </c>
      <c r="D49" s="30"/>
      <c r="E49" s="30"/>
      <c r="F49" s="30"/>
      <c r="G49" s="30"/>
      <c r="H49" s="30"/>
      <c r="I49" s="30"/>
      <c r="J49" s="30"/>
      <c r="K49" s="30"/>
      <c r="L49" s="56" t="str">
        <f>IF(E11="","",E11)</f>
        <v xml:space="preserve"> 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24" t="s">
        <v>26</v>
      </c>
      <c r="AJ49" s="30"/>
      <c r="AK49" s="30"/>
      <c r="AL49" s="30"/>
      <c r="AM49" s="291" t="str">
        <f>IF(E17="","",E17)</f>
        <v xml:space="preserve"> </v>
      </c>
      <c r="AN49" s="292"/>
      <c r="AO49" s="292"/>
      <c r="AP49" s="292"/>
      <c r="AQ49" s="33"/>
      <c r="AR49" s="65"/>
      <c r="AS49" s="283" t="s">
        <v>45</v>
      </c>
      <c r="AT49" s="284"/>
      <c r="AU49" s="66"/>
      <c r="AV49" s="66"/>
      <c r="AW49" s="66"/>
      <c r="AX49" s="66"/>
      <c r="AY49" s="66"/>
      <c r="AZ49" s="66"/>
      <c r="BA49" s="66"/>
      <c r="BB49" s="66"/>
      <c r="BC49" s="66"/>
      <c r="BD49" s="67"/>
      <c r="BE49" s="68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2"/>
    </row>
    <row r="50" spans="1:92" ht="15.2" customHeight="1">
      <c r="A50" s="28"/>
      <c r="B50" s="29"/>
      <c r="C50" s="24" t="s">
        <v>25</v>
      </c>
      <c r="D50" s="30"/>
      <c r="E50" s="30"/>
      <c r="F50" s="30"/>
      <c r="G50" s="30"/>
      <c r="H50" s="30"/>
      <c r="I50" s="30"/>
      <c r="J50" s="30"/>
      <c r="K50" s="30"/>
      <c r="L50" s="56" t="str">
        <f>IF(E14="","",E14)</f>
        <v xml:space="preserve"> 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4" t="s">
        <v>28</v>
      </c>
      <c r="AJ50" s="30"/>
      <c r="AK50" s="30"/>
      <c r="AL50" s="30"/>
      <c r="AM50" s="291" t="str">
        <f>IF(E20="","",E20)</f>
        <v xml:space="preserve"> </v>
      </c>
      <c r="AN50" s="292"/>
      <c r="AO50" s="292"/>
      <c r="AP50" s="292"/>
      <c r="AQ50" s="33"/>
      <c r="AR50" s="65"/>
      <c r="AS50" s="285"/>
      <c r="AT50" s="286"/>
      <c r="AU50" s="30"/>
      <c r="AV50" s="30"/>
      <c r="AW50" s="30"/>
      <c r="AX50" s="30"/>
      <c r="AY50" s="30"/>
      <c r="AZ50" s="30"/>
      <c r="BA50" s="30"/>
      <c r="BB50" s="30"/>
      <c r="BC50" s="30"/>
      <c r="BD50" s="69"/>
      <c r="BE50" s="68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2"/>
    </row>
    <row r="51" spans="1:92" ht="10.9" customHeight="1">
      <c r="A51" s="28"/>
      <c r="B51" s="29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70"/>
      <c r="AR51" s="65"/>
      <c r="AS51" s="287"/>
      <c r="AT51" s="288"/>
      <c r="AU51" s="71"/>
      <c r="AV51" s="71"/>
      <c r="AW51" s="71"/>
      <c r="AX51" s="71"/>
      <c r="AY51" s="71"/>
      <c r="AZ51" s="71"/>
      <c r="BA51" s="71"/>
      <c r="BB51" s="71"/>
      <c r="BC51" s="71"/>
      <c r="BD51" s="72"/>
      <c r="BE51" s="68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2"/>
    </row>
    <row r="52" spans="1:92" ht="29.25" customHeight="1">
      <c r="A52" s="28"/>
      <c r="B52" s="73"/>
      <c r="C52" s="289" t="s">
        <v>46</v>
      </c>
      <c r="D52" s="290"/>
      <c r="E52" s="290"/>
      <c r="F52" s="290"/>
      <c r="G52" s="290"/>
      <c r="H52" s="74"/>
      <c r="I52" s="302" t="s">
        <v>47</v>
      </c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8" t="s">
        <v>48</v>
      </c>
      <c r="AH52" s="290"/>
      <c r="AI52" s="290"/>
      <c r="AJ52" s="290"/>
      <c r="AK52" s="290"/>
      <c r="AL52" s="290"/>
      <c r="AM52" s="290"/>
      <c r="AN52" s="302" t="s">
        <v>49</v>
      </c>
      <c r="AO52" s="290"/>
      <c r="AP52" s="290"/>
      <c r="AQ52" s="75" t="s">
        <v>50</v>
      </c>
      <c r="AR52" s="65"/>
      <c r="AS52" s="76" t="s">
        <v>51</v>
      </c>
      <c r="AT52" s="77" t="s">
        <v>52</v>
      </c>
      <c r="AU52" s="77" t="s">
        <v>53</v>
      </c>
      <c r="AV52" s="77" t="s">
        <v>54</v>
      </c>
      <c r="AW52" s="77" t="s">
        <v>55</v>
      </c>
      <c r="AX52" s="77" t="s">
        <v>56</v>
      </c>
      <c r="AY52" s="77" t="s">
        <v>57</v>
      </c>
      <c r="AZ52" s="77" t="s">
        <v>58</v>
      </c>
      <c r="BA52" s="77" t="s">
        <v>59</v>
      </c>
      <c r="BB52" s="77" t="s">
        <v>60</v>
      </c>
      <c r="BC52" s="77" t="s">
        <v>61</v>
      </c>
      <c r="BD52" s="78" t="s">
        <v>62</v>
      </c>
      <c r="BE52" s="68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2"/>
    </row>
    <row r="53" spans="1:92" ht="10.9" customHeight="1">
      <c r="A53" s="28"/>
      <c r="B53" s="29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79"/>
      <c r="AR53" s="65"/>
      <c r="AS53" s="80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7"/>
      <c r="BE53" s="68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2"/>
    </row>
    <row r="54" spans="1:92" ht="32.45" customHeight="1">
      <c r="A54" s="81"/>
      <c r="B54" s="82"/>
      <c r="C54" s="83" t="s">
        <v>63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299">
        <f>ROUND(AG55,2)</f>
        <v>0</v>
      </c>
      <c r="AH54" s="299"/>
      <c r="AI54" s="299"/>
      <c r="AJ54" s="299"/>
      <c r="AK54" s="299"/>
      <c r="AL54" s="299"/>
      <c r="AM54" s="299"/>
      <c r="AN54" s="297">
        <f>SUM(AG54,AT54)</f>
        <v>0</v>
      </c>
      <c r="AO54" s="297"/>
      <c r="AP54" s="297"/>
      <c r="AQ54" s="86"/>
      <c r="AR54" s="87"/>
      <c r="AS54" s="88">
        <f>ROUND(AS55,2)</f>
        <v>0</v>
      </c>
      <c r="AT54" s="89">
        <f>ROUND(SUM(AV54:AW54),2)</f>
        <v>0</v>
      </c>
      <c r="AU54" s="90">
        <f>ROUND(AU55,5)</f>
        <v>0</v>
      </c>
      <c r="AV54" s="89">
        <f>ROUND(AZ54*L29,2)</f>
        <v>0</v>
      </c>
      <c r="AW54" s="89">
        <f>ROUND(BA54*L30,2)</f>
        <v>0</v>
      </c>
      <c r="AX54" s="89">
        <f>ROUND(BB54*L29,2)</f>
        <v>0</v>
      </c>
      <c r="AY54" s="89">
        <f>ROUND(BC54*L30,2)</f>
        <v>0</v>
      </c>
      <c r="AZ54" s="89">
        <f>ROUND(AZ55,2)</f>
        <v>0</v>
      </c>
      <c r="BA54" s="89">
        <f>ROUND(BA55,2)</f>
        <v>0</v>
      </c>
      <c r="BB54" s="89">
        <f>ROUND(BB55,2)</f>
        <v>0</v>
      </c>
      <c r="BC54" s="89">
        <f>ROUND(BC55,2)</f>
        <v>0</v>
      </c>
      <c r="BD54" s="91">
        <f>ROUND(BD55,2)</f>
        <v>0</v>
      </c>
      <c r="BE54" s="92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3" t="s">
        <v>64</v>
      </c>
      <c r="BT54" s="93" t="s">
        <v>65</v>
      </c>
      <c r="BU54" s="94" t="s">
        <v>66</v>
      </c>
      <c r="BV54" s="93" t="s">
        <v>67</v>
      </c>
      <c r="BW54" s="93" t="s">
        <v>4</v>
      </c>
      <c r="BX54" s="93" t="s">
        <v>68</v>
      </c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93"/>
      <c r="CM54" s="11"/>
      <c r="CN54" s="12"/>
    </row>
    <row r="55" spans="1:92" ht="16.5" customHeight="1">
      <c r="A55" s="95" t="s">
        <v>69</v>
      </c>
      <c r="B55" s="96"/>
      <c r="C55" s="97"/>
      <c r="D55" s="300" t="s">
        <v>70</v>
      </c>
      <c r="E55" s="301"/>
      <c r="F55" s="301"/>
      <c r="G55" s="301"/>
      <c r="H55" s="301"/>
      <c r="I55" s="98"/>
      <c r="J55" s="300" t="s">
        <v>291</v>
      </c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295">
        <f>'2 - VŠE xPORT- vybavení'!J30</f>
        <v>0</v>
      </c>
      <c r="AH55" s="296"/>
      <c r="AI55" s="296"/>
      <c r="AJ55" s="296"/>
      <c r="AK55" s="296"/>
      <c r="AL55" s="296"/>
      <c r="AM55" s="296"/>
      <c r="AN55" s="295">
        <f>SUM(AG55,AT55)</f>
        <v>0</v>
      </c>
      <c r="AO55" s="296"/>
      <c r="AP55" s="296"/>
      <c r="AQ55" s="99" t="s">
        <v>71</v>
      </c>
      <c r="AR55" s="100"/>
      <c r="AS55" s="101">
        <v>0</v>
      </c>
      <c r="AT55" s="102">
        <f>ROUND(SUM(AV55:AW55),2)</f>
        <v>0</v>
      </c>
      <c r="AU55" s="103">
        <f>'2 - VŠE xPORT- vybavení'!P80</f>
        <v>0</v>
      </c>
      <c r="AV55" s="102">
        <f>'2 - VŠE xPORT- vybavení'!J33</f>
        <v>0</v>
      </c>
      <c r="AW55" s="102">
        <f>'2 - VŠE xPORT- vybavení'!J34</f>
        <v>0</v>
      </c>
      <c r="AX55" s="102">
        <f>'2 - VŠE xPORT- vybavení'!J35</f>
        <v>0</v>
      </c>
      <c r="AY55" s="102">
        <f>'2 - VŠE xPORT- vybavení'!J36</f>
        <v>0</v>
      </c>
      <c r="AZ55" s="102">
        <f>'2 - VŠE xPORT- vybavení'!F33</f>
        <v>0</v>
      </c>
      <c r="BA55" s="102">
        <f>'2 - VŠE xPORT- vybavení'!F34</f>
        <v>0</v>
      </c>
      <c r="BB55" s="102">
        <f>'2 - VŠE xPORT- vybavení'!F35</f>
        <v>0</v>
      </c>
      <c r="BC55" s="102">
        <f>'2 - VŠE xPORT- vybavení'!F36</f>
        <v>0</v>
      </c>
      <c r="BD55" s="104">
        <f>'2 - VŠE xPORT- vybavení'!F37</f>
        <v>0</v>
      </c>
      <c r="BE55" s="105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11"/>
      <c r="BT55" s="106" t="s">
        <v>13</v>
      </c>
      <c r="BU55" s="11"/>
      <c r="BV55" s="106" t="s">
        <v>67</v>
      </c>
      <c r="BW55" s="106" t="s">
        <v>72</v>
      </c>
      <c r="BX55" s="106" t="s">
        <v>4</v>
      </c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06"/>
      <c r="CM55" s="106" t="s">
        <v>70</v>
      </c>
      <c r="CN55" s="12"/>
    </row>
    <row r="56" spans="1:92" ht="30" customHeight="1">
      <c r="A56" s="28"/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3"/>
      <c r="AR56" s="29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30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2"/>
    </row>
    <row r="57" spans="1:92" ht="8.1" customHeight="1">
      <c r="A57" s="107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8"/>
      <c r="AR57" s="108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2"/>
    </row>
  </sheetData>
  <mergeCells count="40">
    <mergeCell ref="AR2:BE2"/>
    <mergeCell ref="X35:AB35"/>
    <mergeCell ref="AK30:AO30"/>
    <mergeCell ref="W31:AE31"/>
    <mergeCell ref="L28:P28"/>
    <mergeCell ref="W30:AE30"/>
    <mergeCell ref="AK29:AO29"/>
    <mergeCell ref="W29:AE29"/>
    <mergeCell ref="AK28:AO28"/>
    <mergeCell ref="W28:AE28"/>
    <mergeCell ref="AK33:AO33"/>
    <mergeCell ref="E23:AN23"/>
    <mergeCell ref="K6:AO6"/>
    <mergeCell ref="K5:AO5"/>
    <mergeCell ref="L45:AO45"/>
    <mergeCell ref="AK35:AO35"/>
    <mergeCell ref="L33:P33"/>
    <mergeCell ref="AK26:AO26"/>
    <mergeCell ref="L32:P32"/>
    <mergeCell ref="AK32:AO32"/>
    <mergeCell ref="L30:P30"/>
    <mergeCell ref="W33:AE33"/>
    <mergeCell ref="L31:P31"/>
    <mergeCell ref="AK31:AO31"/>
    <mergeCell ref="L29:P29"/>
    <mergeCell ref="W32:AE32"/>
    <mergeCell ref="AS49:AT51"/>
    <mergeCell ref="C52:G52"/>
    <mergeCell ref="AM49:AP49"/>
    <mergeCell ref="AM47:AN47"/>
    <mergeCell ref="AG55:AM55"/>
    <mergeCell ref="AN55:AP55"/>
    <mergeCell ref="AN54:AP54"/>
    <mergeCell ref="AG52:AM52"/>
    <mergeCell ref="AG54:AM54"/>
    <mergeCell ref="J55:AF55"/>
    <mergeCell ref="D55:H55"/>
    <mergeCell ref="AN52:AP52"/>
    <mergeCell ref="AM50:AP50"/>
    <mergeCell ref="I52:AF52"/>
  </mergeCells>
  <printOptions/>
  <pageMargins left="0.39375" right="0.39375" top="0.39375" bottom="0.39375" header="0" footer="0"/>
  <pageSetup fitToHeight="1" fitToWidth="1" horizontalDpi="600" verticalDpi="600" orientation="portrait"/>
  <headerFooter>
    <oddFooter>&amp;C&amp;"Arial CE,Regular"&amp;8&amp;K000000Strana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83"/>
  <sheetViews>
    <sheetView showGridLines="0" tabSelected="1" workbookViewId="0" topLeftCell="A63">
      <selection activeCell="F16" sqref="F16"/>
    </sheetView>
  </sheetViews>
  <sheetFormatPr defaultColWidth="8.00390625" defaultRowHeight="12.75" customHeight="1"/>
  <cols>
    <col min="1" max="1" width="8.421875" style="1" customWidth="1"/>
    <col min="2" max="2" width="1.7109375" style="1" customWidth="1"/>
    <col min="3" max="3" width="4.140625" style="1" customWidth="1"/>
    <col min="4" max="4" width="4.421875" style="1" customWidth="1"/>
    <col min="5" max="5" width="17.140625" style="1" customWidth="1"/>
    <col min="6" max="6" width="50.8515625" style="1" customWidth="1"/>
    <col min="7" max="7" width="7.7109375" style="1" customWidth="1"/>
    <col min="8" max="8" width="14.00390625" style="1" customWidth="1"/>
    <col min="9" max="9" width="15.8515625" style="1" customWidth="1"/>
    <col min="10" max="11" width="22.421875" style="1" customWidth="1"/>
    <col min="12" max="12" width="9.421875" style="1" customWidth="1"/>
    <col min="13" max="13" width="10.8515625" style="1" customWidth="1"/>
    <col min="14" max="14" width="9.421875" style="1" customWidth="1"/>
    <col min="15" max="20" width="14.140625" style="1" customWidth="1"/>
    <col min="21" max="21" width="16.421875" style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32" max="43" width="8.00390625" style="1" customWidth="1"/>
    <col min="44" max="65" width="8.00390625" style="1" hidden="1" customWidth="1"/>
    <col min="66" max="256" width="8.00390625" style="1" customWidth="1"/>
  </cols>
  <sheetData>
    <row r="1" spans="1:66" ht="12.75" customHeight="1">
      <c r="A1" s="11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6"/>
    </row>
    <row r="2" spans="1:66" ht="36.9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313" t="s">
        <v>5</v>
      </c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11"/>
      <c r="X2" s="11"/>
      <c r="Y2" s="11"/>
      <c r="Z2" s="11"/>
      <c r="AA2" s="11"/>
      <c r="AB2" s="11"/>
      <c r="AC2" s="11"/>
      <c r="AD2" s="11"/>
      <c r="AE2" s="11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11"/>
      <c r="AS2" s="11"/>
      <c r="AT2" s="10" t="s">
        <v>72</v>
      </c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2"/>
    </row>
    <row r="3" spans="1:66" ht="8.1" customHeight="1">
      <c r="A3" s="13"/>
      <c r="B3" s="14"/>
      <c r="C3" s="15"/>
      <c r="D3" s="15"/>
      <c r="E3" s="15"/>
      <c r="F3" s="15"/>
      <c r="G3" s="15"/>
      <c r="H3" s="15"/>
      <c r="I3" s="15"/>
      <c r="J3" s="15"/>
      <c r="K3" s="16"/>
      <c r="L3" s="1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1"/>
      <c r="AS3" s="11"/>
      <c r="AT3" s="10" t="s">
        <v>70</v>
      </c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2"/>
    </row>
    <row r="4" spans="1:66" ht="24.95" customHeight="1">
      <c r="A4" s="13"/>
      <c r="B4" s="17"/>
      <c r="C4" s="11"/>
      <c r="D4" s="18" t="s">
        <v>73</v>
      </c>
      <c r="E4" s="11"/>
      <c r="F4" s="11"/>
      <c r="G4" s="11"/>
      <c r="H4" s="11"/>
      <c r="I4" s="11"/>
      <c r="J4" s="11"/>
      <c r="K4" s="19"/>
      <c r="L4" s="17"/>
      <c r="M4" s="114" t="s">
        <v>10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1"/>
      <c r="AS4" s="11"/>
      <c r="AT4" s="10" t="s">
        <v>3</v>
      </c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2"/>
    </row>
    <row r="5" spans="1:66" ht="8.1" customHeight="1">
      <c r="A5" s="13"/>
      <c r="B5" s="17"/>
      <c r="C5" s="11"/>
      <c r="D5" s="11"/>
      <c r="E5" s="11"/>
      <c r="F5" s="11"/>
      <c r="G5" s="11"/>
      <c r="H5" s="11"/>
      <c r="I5" s="11"/>
      <c r="J5" s="11"/>
      <c r="K5" s="19"/>
      <c r="L5" s="17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2"/>
    </row>
    <row r="6" spans="1:66" ht="12" customHeight="1">
      <c r="A6" s="13"/>
      <c r="B6" s="17"/>
      <c r="C6" s="11"/>
      <c r="D6" s="24" t="s">
        <v>14</v>
      </c>
      <c r="E6" s="11"/>
      <c r="F6" s="11"/>
      <c r="G6" s="11"/>
      <c r="H6" s="11"/>
      <c r="I6" s="11"/>
      <c r="J6" s="11"/>
      <c r="K6" s="19"/>
      <c r="L6" s="17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2"/>
    </row>
    <row r="7" spans="1:66" ht="16.5" customHeight="1">
      <c r="A7" s="13"/>
      <c r="B7" s="17"/>
      <c r="C7" s="11"/>
      <c r="D7" s="11"/>
      <c r="E7" s="322" t="str">
        <f>'Rekapitulace stavby'!K6</f>
        <v>VŠE xPORT</v>
      </c>
      <c r="F7" s="323"/>
      <c r="G7" s="323"/>
      <c r="H7" s="323"/>
      <c r="I7" s="11"/>
      <c r="J7" s="11"/>
      <c r="K7" s="19"/>
      <c r="L7" s="17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2"/>
    </row>
    <row r="8" spans="1:66" ht="12" customHeight="1">
      <c r="A8" s="28"/>
      <c r="B8" s="29"/>
      <c r="C8" s="30"/>
      <c r="D8" s="24" t="s">
        <v>74</v>
      </c>
      <c r="E8" s="30"/>
      <c r="F8" s="30"/>
      <c r="G8" s="30"/>
      <c r="H8" s="30"/>
      <c r="I8" s="30"/>
      <c r="J8" s="30"/>
      <c r="K8" s="33"/>
      <c r="L8" s="29"/>
      <c r="M8" s="11"/>
      <c r="N8" s="11"/>
      <c r="O8" s="11"/>
      <c r="P8" s="11"/>
      <c r="Q8" s="11"/>
      <c r="R8" s="11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2"/>
    </row>
    <row r="9" spans="1:66" ht="16.5" customHeight="1">
      <c r="A9" s="28"/>
      <c r="B9" s="29"/>
      <c r="C9" s="30"/>
      <c r="D9" s="30"/>
      <c r="E9" s="303" t="s">
        <v>290</v>
      </c>
      <c r="F9" s="321"/>
      <c r="G9" s="321"/>
      <c r="H9" s="321"/>
      <c r="I9" s="30"/>
      <c r="J9" s="30"/>
      <c r="K9" s="33"/>
      <c r="L9" s="29"/>
      <c r="M9" s="11"/>
      <c r="N9" s="11"/>
      <c r="O9" s="11"/>
      <c r="P9" s="11"/>
      <c r="Q9" s="11"/>
      <c r="R9" s="11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2"/>
    </row>
    <row r="10" spans="1:66" ht="12.75" customHeight="1">
      <c r="A10" s="28"/>
      <c r="B10" s="29"/>
      <c r="C10" s="30"/>
      <c r="D10" s="30"/>
      <c r="E10" s="30"/>
      <c r="F10" s="30"/>
      <c r="G10" s="30"/>
      <c r="H10" s="30"/>
      <c r="I10" s="30"/>
      <c r="J10" s="30"/>
      <c r="K10" s="33"/>
      <c r="L10" s="29"/>
      <c r="M10" s="11"/>
      <c r="N10" s="11"/>
      <c r="O10" s="11"/>
      <c r="P10" s="11"/>
      <c r="Q10" s="11"/>
      <c r="R10" s="11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2"/>
    </row>
    <row r="11" spans="1:66" ht="12" customHeight="1">
      <c r="A11" s="28"/>
      <c r="B11" s="29"/>
      <c r="C11" s="30"/>
      <c r="D11" s="24" t="s">
        <v>16</v>
      </c>
      <c r="E11" s="30"/>
      <c r="F11" s="22"/>
      <c r="G11" s="30"/>
      <c r="H11" s="30"/>
      <c r="I11" s="24" t="s">
        <v>17</v>
      </c>
      <c r="J11" s="22"/>
      <c r="K11" s="33"/>
      <c r="L11" s="29"/>
      <c r="M11" s="11"/>
      <c r="N11" s="11"/>
      <c r="O11" s="11"/>
      <c r="P11" s="11"/>
      <c r="Q11" s="11"/>
      <c r="R11" s="11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2"/>
    </row>
    <row r="12" spans="1:66" ht="12" customHeight="1">
      <c r="A12" s="28"/>
      <c r="B12" s="29"/>
      <c r="C12" s="30"/>
      <c r="D12" s="24" t="s">
        <v>18</v>
      </c>
      <c r="E12" s="30"/>
      <c r="F12" s="22" t="s">
        <v>19</v>
      </c>
      <c r="G12" s="30"/>
      <c r="H12" s="30"/>
      <c r="I12" s="24" t="s">
        <v>20</v>
      </c>
      <c r="J12" s="22" t="str">
        <f>'Rekapitulace stavby'!AN8</f>
        <v>25. 3. 2020</v>
      </c>
      <c r="K12" s="33"/>
      <c r="L12" s="29"/>
      <c r="M12" s="11"/>
      <c r="N12" s="11"/>
      <c r="O12" s="11"/>
      <c r="P12" s="11"/>
      <c r="Q12" s="11"/>
      <c r="R12" s="11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2"/>
    </row>
    <row r="13" spans="1:66" ht="10.9" customHeight="1">
      <c r="A13" s="28"/>
      <c r="B13" s="29"/>
      <c r="C13" s="30"/>
      <c r="D13" s="30"/>
      <c r="E13" s="30"/>
      <c r="F13" s="30"/>
      <c r="G13" s="30"/>
      <c r="H13" s="30"/>
      <c r="I13" s="30"/>
      <c r="J13" s="30"/>
      <c r="K13" s="33"/>
      <c r="L13" s="29"/>
      <c r="M13" s="11"/>
      <c r="N13" s="11"/>
      <c r="O13" s="11"/>
      <c r="P13" s="11"/>
      <c r="Q13" s="11"/>
      <c r="R13" s="11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2"/>
    </row>
    <row r="14" spans="1:66" ht="12" customHeight="1">
      <c r="A14" s="28"/>
      <c r="B14" s="29"/>
      <c r="C14" s="30"/>
      <c r="D14" s="24" t="s">
        <v>22</v>
      </c>
      <c r="E14" s="30"/>
      <c r="F14" s="30"/>
      <c r="G14" s="30"/>
      <c r="H14" s="30"/>
      <c r="I14" s="24" t="s">
        <v>23</v>
      </c>
      <c r="J14" s="22" t="str">
        <f>IF('Rekapitulace stavby'!AN10="","",'Rekapitulace stavby'!AN10)</f>
        <v/>
      </c>
      <c r="K14" s="33"/>
      <c r="L14" s="29"/>
      <c r="M14" s="11"/>
      <c r="N14" s="11"/>
      <c r="O14" s="11"/>
      <c r="P14" s="11"/>
      <c r="Q14" s="11"/>
      <c r="R14" s="11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2"/>
    </row>
    <row r="15" spans="1:66" ht="18" customHeight="1">
      <c r="A15" s="28"/>
      <c r="B15" s="29"/>
      <c r="C15" s="30"/>
      <c r="D15" s="30"/>
      <c r="E15" s="22" t="str">
        <f>IF('Rekapitulace stavby'!E11="","",'Rekapitulace stavby'!E11)</f>
        <v xml:space="preserve"> </v>
      </c>
      <c r="F15" s="30"/>
      <c r="G15" s="30"/>
      <c r="H15" s="30"/>
      <c r="I15" s="24" t="s">
        <v>24</v>
      </c>
      <c r="J15" s="22" t="str">
        <f>IF('Rekapitulace stavby'!AN11="","",'Rekapitulace stavby'!AN11)</f>
        <v/>
      </c>
      <c r="K15" s="33"/>
      <c r="L15" s="29"/>
      <c r="M15" s="11"/>
      <c r="N15" s="11"/>
      <c r="O15" s="11"/>
      <c r="P15" s="11"/>
      <c r="Q15" s="11"/>
      <c r="R15" s="11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2"/>
    </row>
    <row r="16" spans="1:66" ht="8.1" customHeight="1">
      <c r="A16" s="28"/>
      <c r="B16" s="29"/>
      <c r="C16" s="30"/>
      <c r="D16" s="30"/>
      <c r="E16" s="30"/>
      <c r="F16" s="30"/>
      <c r="G16" s="30"/>
      <c r="H16" s="30"/>
      <c r="I16" s="30"/>
      <c r="J16" s="30"/>
      <c r="K16" s="33"/>
      <c r="L16" s="29"/>
      <c r="M16" s="11"/>
      <c r="N16" s="11"/>
      <c r="O16" s="11"/>
      <c r="P16" s="11"/>
      <c r="Q16" s="11"/>
      <c r="R16" s="11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2"/>
    </row>
    <row r="17" spans="1:66" ht="12" customHeight="1">
      <c r="A17" s="28"/>
      <c r="B17" s="29"/>
      <c r="C17" s="30"/>
      <c r="D17" s="24" t="s">
        <v>25</v>
      </c>
      <c r="E17" s="30"/>
      <c r="F17" s="30"/>
      <c r="G17" s="30"/>
      <c r="H17" s="30"/>
      <c r="I17" s="24" t="s">
        <v>23</v>
      </c>
      <c r="J17" s="22">
        <f>'Rekapitulace stavby'!AN13</f>
        <v>0</v>
      </c>
      <c r="K17" s="33"/>
      <c r="L17" s="29"/>
      <c r="M17" s="11"/>
      <c r="N17" s="11"/>
      <c r="O17" s="11"/>
      <c r="P17" s="11"/>
      <c r="Q17" s="11"/>
      <c r="R17" s="11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2"/>
    </row>
    <row r="18" spans="1:66" ht="18" customHeight="1">
      <c r="A18" s="28"/>
      <c r="B18" s="29"/>
      <c r="C18" s="30"/>
      <c r="D18" s="30"/>
      <c r="E18" s="293" t="str">
        <f>'Rekapitulace stavby'!E14</f>
        <v xml:space="preserve"> </v>
      </c>
      <c r="F18" s="324"/>
      <c r="G18" s="324"/>
      <c r="H18" s="324"/>
      <c r="I18" s="24" t="s">
        <v>24</v>
      </c>
      <c r="J18" s="22">
        <f>'Rekapitulace stavby'!AN14</f>
        <v>0</v>
      </c>
      <c r="K18" s="33"/>
      <c r="L18" s="29"/>
      <c r="M18" s="11"/>
      <c r="N18" s="11"/>
      <c r="O18" s="11"/>
      <c r="P18" s="11"/>
      <c r="Q18" s="11"/>
      <c r="R18" s="11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2"/>
    </row>
    <row r="19" spans="1:66" ht="8.1" customHeight="1">
      <c r="A19" s="28"/>
      <c r="B19" s="29"/>
      <c r="C19" s="30"/>
      <c r="D19" s="30"/>
      <c r="E19" s="30"/>
      <c r="F19" s="30"/>
      <c r="G19" s="30"/>
      <c r="H19" s="30"/>
      <c r="I19" s="30"/>
      <c r="J19" s="30"/>
      <c r="K19" s="33"/>
      <c r="L19" s="29"/>
      <c r="M19" s="11"/>
      <c r="N19" s="11"/>
      <c r="O19" s="11"/>
      <c r="P19" s="11"/>
      <c r="Q19" s="11"/>
      <c r="R19" s="11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2"/>
    </row>
    <row r="20" spans="1:66" ht="12" customHeight="1">
      <c r="A20" s="28"/>
      <c r="B20" s="29"/>
      <c r="C20" s="30"/>
      <c r="D20" s="24" t="s">
        <v>26</v>
      </c>
      <c r="E20" s="30"/>
      <c r="F20" s="30"/>
      <c r="G20" s="30"/>
      <c r="H20" s="30"/>
      <c r="I20" s="24" t="s">
        <v>23</v>
      </c>
      <c r="J20" s="22" t="str">
        <f>IF('Rekapitulace stavby'!AN16="","",'Rekapitulace stavby'!AN16)</f>
        <v/>
      </c>
      <c r="K20" s="33"/>
      <c r="L20" s="29"/>
      <c r="M20" s="11"/>
      <c r="N20" s="11"/>
      <c r="O20" s="11"/>
      <c r="P20" s="11"/>
      <c r="Q20" s="11"/>
      <c r="R20" s="11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2"/>
    </row>
    <row r="21" spans="1:66" ht="18" customHeight="1">
      <c r="A21" s="28"/>
      <c r="B21" s="29"/>
      <c r="C21" s="30"/>
      <c r="D21" s="30"/>
      <c r="E21" s="22" t="str">
        <f>IF('Rekapitulace stavby'!E17="","",'Rekapitulace stavby'!E17)</f>
        <v xml:space="preserve"> </v>
      </c>
      <c r="F21" s="30"/>
      <c r="G21" s="30"/>
      <c r="H21" s="30"/>
      <c r="I21" s="24" t="s">
        <v>24</v>
      </c>
      <c r="J21" s="22" t="str">
        <f>IF('Rekapitulace stavby'!AN17="","",'Rekapitulace stavby'!AN17)</f>
        <v/>
      </c>
      <c r="K21" s="33"/>
      <c r="L21" s="29"/>
      <c r="M21" s="11"/>
      <c r="N21" s="11"/>
      <c r="O21" s="11"/>
      <c r="P21" s="11"/>
      <c r="Q21" s="11"/>
      <c r="R21" s="11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2"/>
    </row>
    <row r="22" spans="1:66" ht="8.1" customHeight="1">
      <c r="A22" s="28"/>
      <c r="B22" s="29"/>
      <c r="C22" s="30"/>
      <c r="D22" s="30"/>
      <c r="E22" s="30"/>
      <c r="F22" s="30"/>
      <c r="G22" s="30"/>
      <c r="H22" s="30"/>
      <c r="I22" s="30"/>
      <c r="J22" s="30"/>
      <c r="K22" s="33"/>
      <c r="L22" s="29"/>
      <c r="M22" s="11"/>
      <c r="N22" s="11"/>
      <c r="O22" s="11"/>
      <c r="P22" s="11"/>
      <c r="Q22" s="11"/>
      <c r="R22" s="11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2"/>
    </row>
    <row r="23" spans="1:66" ht="12" customHeight="1">
      <c r="A23" s="28"/>
      <c r="B23" s="29"/>
      <c r="C23" s="30"/>
      <c r="D23" s="24" t="s">
        <v>28</v>
      </c>
      <c r="E23" s="30"/>
      <c r="F23" s="30"/>
      <c r="G23" s="30"/>
      <c r="H23" s="30"/>
      <c r="I23" s="24" t="s">
        <v>23</v>
      </c>
      <c r="J23" s="22" t="str">
        <f>IF('Rekapitulace stavby'!AN19="","",'Rekapitulace stavby'!AN19)</f>
        <v/>
      </c>
      <c r="K23" s="33"/>
      <c r="L23" s="29"/>
      <c r="M23" s="11"/>
      <c r="N23" s="11"/>
      <c r="O23" s="11"/>
      <c r="P23" s="11"/>
      <c r="Q23" s="11"/>
      <c r="R23" s="11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2"/>
    </row>
    <row r="24" spans="1:66" ht="18" customHeight="1">
      <c r="A24" s="28"/>
      <c r="B24" s="29"/>
      <c r="C24" s="30"/>
      <c r="D24" s="30"/>
      <c r="E24" s="22" t="str">
        <f>IF('Rekapitulace stavby'!E20="","",'Rekapitulace stavby'!E20)</f>
        <v xml:space="preserve"> </v>
      </c>
      <c r="F24" s="30"/>
      <c r="G24" s="30"/>
      <c r="H24" s="30"/>
      <c r="I24" s="24" t="s">
        <v>24</v>
      </c>
      <c r="J24" s="22" t="str">
        <f>IF('Rekapitulace stavby'!AN20="","",'Rekapitulace stavby'!AN20)</f>
        <v/>
      </c>
      <c r="K24" s="33"/>
      <c r="L24" s="29"/>
      <c r="M24" s="11"/>
      <c r="N24" s="11"/>
      <c r="O24" s="11"/>
      <c r="P24" s="11"/>
      <c r="Q24" s="11"/>
      <c r="R24" s="11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2"/>
    </row>
    <row r="25" spans="1:66" ht="8.1" customHeight="1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3"/>
      <c r="L25" s="29"/>
      <c r="M25" s="11"/>
      <c r="N25" s="11"/>
      <c r="O25" s="11"/>
      <c r="P25" s="11"/>
      <c r="Q25" s="11"/>
      <c r="R25" s="11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2"/>
    </row>
    <row r="26" spans="1:66" ht="12" customHeight="1">
      <c r="A26" s="28"/>
      <c r="B26" s="29"/>
      <c r="C26" s="30"/>
      <c r="D26" s="24" t="s">
        <v>29</v>
      </c>
      <c r="E26" s="30"/>
      <c r="F26" s="30"/>
      <c r="G26" s="30"/>
      <c r="H26" s="30"/>
      <c r="I26" s="30"/>
      <c r="J26" s="30"/>
      <c r="K26" s="33"/>
      <c r="L26" s="29"/>
      <c r="M26" s="11"/>
      <c r="N26" s="11"/>
      <c r="O26" s="11"/>
      <c r="P26" s="11"/>
      <c r="Q26" s="11"/>
      <c r="R26" s="11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2"/>
    </row>
    <row r="27" spans="1:66" ht="95.25" customHeight="1">
      <c r="A27" s="115"/>
      <c r="B27" s="116"/>
      <c r="C27" s="117"/>
      <c r="D27" s="117"/>
      <c r="E27" s="318" t="s">
        <v>75</v>
      </c>
      <c r="F27" s="319"/>
      <c r="G27" s="319"/>
      <c r="H27" s="319"/>
      <c r="I27" s="117"/>
      <c r="J27" s="117"/>
      <c r="K27" s="118"/>
      <c r="L27" s="116"/>
      <c r="M27" s="11"/>
      <c r="N27" s="11"/>
      <c r="O27" s="11"/>
      <c r="P27" s="11"/>
      <c r="Q27" s="11"/>
      <c r="R27" s="11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2"/>
    </row>
    <row r="28" spans="1:66" ht="8.1" customHeight="1">
      <c r="A28" s="28"/>
      <c r="B28" s="29"/>
      <c r="C28" s="30"/>
      <c r="D28" s="71"/>
      <c r="E28" s="71"/>
      <c r="F28" s="71"/>
      <c r="G28" s="71"/>
      <c r="H28" s="71"/>
      <c r="I28" s="71"/>
      <c r="J28" s="71"/>
      <c r="K28" s="119"/>
      <c r="L28" s="29"/>
      <c r="M28" s="11"/>
      <c r="N28" s="11"/>
      <c r="O28" s="11"/>
      <c r="P28" s="11"/>
      <c r="Q28" s="11"/>
      <c r="R28" s="11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2"/>
    </row>
    <row r="29" spans="1:66" ht="8.1" customHeight="1">
      <c r="A29" s="28"/>
      <c r="B29" s="29"/>
      <c r="C29" s="30"/>
      <c r="D29" s="66"/>
      <c r="E29" s="66"/>
      <c r="F29" s="66"/>
      <c r="G29" s="66"/>
      <c r="H29" s="66"/>
      <c r="I29" s="66"/>
      <c r="J29" s="66"/>
      <c r="K29" s="120"/>
      <c r="L29" s="29"/>
      <c r="M29" s="11"/>
      <c r="N29" s="11"/>
      <c r="O29" s="11"/>
      <c r="P29" s="11"/>
      <c r="Q29" s="11"/>
      <c r="R29" s="11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2"/>
    </row>
    <row r="30" spans="1:66" ht="25.35" customHeight="1">
      <c r="A30" s="28"/>
      <c r="B30" s="29"/>
      <c r="C30" s="30"/>
      <c r="D30" s="121" t="s">
        <v>31</v>
      </c>
      <c r="E30" s="71"/>
      <c r="F30" s="71"/>
      <c r="G30" s="71"/>
      <c r="H30" s="71"/>
      <c r="I30" s="71"/>
      <c r="J30" s="122">
        <f>ROUND(J80,2)</f>
        <v>0</v>
      </c>
      <c r="K30" s="119"/>
      <c r="L30" s="29"/>
      <c r="M30" s="11"/>
      <c r="N30" s="11"/>
      <c r="O30" s="11"/>
      <c r="P30" s="11"/>
      <c r="Q30" s="11"/>
      <c r="R30" s="11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2"/>
    </row>
    <row r="31" spans="1:66" ht="8.1" customHeight="1">
      <c r="A31" s="28"/>
      <c r="B31" s="29"/>
      <c r="C31" s="30"/>
      <c r="D31" s="66"/>
      <c r="E31" s="66"/>
      <c r="F31" s="66"/>
      <c r="G31" s="66"/>
      <c r="H31" s="66"/>
      <c r="I31" s="66"/>
      <c r="J31" s="66"/>
      <c r="K31" s="120"/>
      <c r="L31" s="29"/>
      <c r="M31" s="11"/>
      <c r="N31" s="11"/>
      <c r="O31" s="11"/>
      <c r="P31" s="11"/>
      <c r="Q31" s="11"/>
      <c r="R31" s="11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2"/>
    </row>
    <row r="32" spans="1:66" ht="14.45" customHeight="1">
      <c r="A32" s="28"/>
      <c r="B32" s="29"/>
      <c r="C32" s="30"/>
      <c r="D32" s="30"/>
      <c r="E32" s="30"/>
      <c r="F32" s="35" t="s">
        <v>33</v>
      </c>
      <c r="G32" s="30"/>
      <c r="H32" s="30"/>
      <c r="I32" s="35" t="s">
        <v>32</v>
      </c>
      <c r="J32" s="35" t="s">
        <v>34</v>
      </c>
      <c r="K32" s="33"/>
      <c r="L32" s="29"/>
      <c r="M32" s="11"/>
      <c r="N32" s="11"/>
      <c r="O32" s="11"/>
      <c r="P32" s="11"/>
      <c r="Q32" s="11"/>
      <c r="R32" s="11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2"/>
    </row>
    <row r="33" spans="1:66" ht="14.45" customHeight="1">
      <c r="A33" s="28"/>
      <c r="B33" s="29"/>
      <c r="C33" s="30"/>
      <c r="D33" s="123" t="s">
        <v>35</v>
      </c>
      <c r="E33" s="24" t="s">
        <v>36</v>
      </c>
      <c r="F33" s="124">
        <f>ROUND((SUM(BE80:BE82)),2)</f>
        <v>0</v>
      </c>
      <c r="G33" s="30"/>
      <c r="H33" s="30"/>
      <c r="I33" s="125">
        <v>0.21</v>
      </c>
      <c r="J33" s="124">
        <f>ROUND(((SUM(BE80:BE82))*I33),2)</f>
        <v>0</v>
      </c>
      <c r="K33" s="33"/>
      <c r="L33" s="29"/>
      <c r="M33" s="11"/>
      <c r="N33" s="11"/>
      <c r="O33" s="11"/>
      <c r="P33" s="11"/>
      <c r="Q33" s="11"/>
      <c r="R33" s="11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2"/>
    </row>
    <row r="34" spans="1:66" ht="14.45" customHeight="1">
      <c r="A34" s="28"/>
      <c r="B34" s="29"/>
      <c r="C34" s="30"/>
      <c r="D34" s="30"/>
      <c r="E34" s="24" t="s">
        <v>37</v>
      </c>
      <c r="F34" s="124">
        <f>ROUND((SUM(BF80:BF82)),2)</f>
        <v>0</v>
      </c>
      <c r="G34" s="30"/>
      <c r="H34" s="30"/>
      <c r="I34" s="125">
        <v>0.15</v>
      </c>
      <c r="J34" s="124">
        <f>ROUND(((SUM(BF80:BF82))*I34),2)</f>
        <v>0</v>
      </c>
      <c r="K34" s="33"/>
      <c r="L34" s="29"/>
      <c r="M34" s="11"/>
      <c r="N34" s="11"/>
      <c r="O34" s="11"/>
      <c r="P34" s="11"/>
      <c r="Q34" s="11"/>
      <c r="R34" s="11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2"/>
    </row>
    <row r="35" spans="1:66" ht="14.45" customHeight="1" hidden="1">
      <c r="A35" s="28"/>
      <c r="B35" s="29"/>
      <c r="C35" s="30"/>
      <c r="D35" s="30"/>
      <c r="E35" s="24" t="s">
        <v>38</v>
      </c>
      <c r="F35" s="124">
        <f>ROUND((SUM(BG80:BG82)),2)</f>
        <v>0</v>
      </c>
      <c r="G35" s="30"/>
      <c r="H35" s="30"/>
      <c r="I35" s="125">
        <v>0.21</v>
      </c>
      <c r="J35" s="124">
        <f aca="true" t="shared" si="0" ref="J35:J37">0</f>
        <v>0</v>
      </c>
      <c r="K35" s="33"/>
      <c r="L35" s="29"/>
      <c r="M35" s="11"/>
      <c r="N35" s="11"/>
      <c r="O35" s="11"/>
      <c r="P35" s="11"/>
      <c r="Q35" s="11"/>
      <c r="R35" s="11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2"/>
    </row>
    <row r="36" spans="1:66" ht="14.45" customHeight="1" hidden="1">
      <c r="A36" s="28"/>
      <c r="B36" s="29"/>
      <c r="C36" s="30"/>
      <c r="D36" s="30"/>
      <c r="E36" s="24" t="s">
        <v>39</v>
      </c>
      <c r="F36" s="124">
        <f>ROUND((SUM(BH80:BH82)),2)</f>
        <v>0</v>
      </c>
      <c r="G36" s="30"/>
      <c r="H36" s="30"/>
      <c r="I36" s="125">
        <v>0.15</v>
      </c>
      <c r="J36" s="124">
        <f t="shared" si="0"/>
        <v>0</v>
      </c>
      <c r="K36" s="33"/>
      <c r="L36" s="29"/>
      <c r="M36" s="11"/>
      <c r="N36" s="11"/>
      <c r="O36" s="11"/>
      <c r="P36" s="11"/>
      <c r="Q36" s="11"/>
      <c r="R36" s="11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2"/>
    </row>
    <row r="37" spans="1:66" ht="14.45" customHeight="1" hidden="1">
      <c r="A37" s="28"/>
      <c r="B37" s="29"/>
      <c r="C37" s="30"/>
      <c r="D37" s="30"/>
      <c r="E37" s="24" t="s">
        <v>40</v>
      </c>
      <c r="F37" s="124">
        <f>ROUND((SUM(BI80:BI82)),2)</f>
        <v>0</v>
      </c>
      <c r="G37" s="30"/>
      <c r="H37" s="30"/>
      <c r="I37" s="125">
        <v>0</v>
      </c>
      <c r="J37" s="124">
        <f t="shared" si="0"/>
        <v>0</v>
      </c>
      <c r="K37" s="33"/>
      <c r="L37" s="29"/>
      <c r="M37" s="11"/>
      <c r="N37" s="11"/>
      <c r="O37" s="11"/>
      <c r="P37" s="11"/>
      <c r="Q37" s="11"/>
      <c r="R37" s="11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2"/>
    </row>
    <row r="38" spans="1:66" ht="8.1" customHeight="1">
      <c r="A38" s="28"/>
      <c r="B38" s="29"/>
      <c r="C38" s="30"/>
      <c r="D38" s="32"/>
      <c r="E38" s="32"/>
      <c r="F38" s="32"/>
      <c r="G38" s="32"/>
      <c r="H38" s="32"/>
      <c r="I38" s="32"/>
      <c r="J38" s="32"/>
      <c r="K38" s="70"/>
      <c r="L38" s="29"/>
      <c r="M38" s="11"/>
      <c r="N38" s="11"/>
      <c r="O38" s="11"/>
      <c r="P38" s="11"/>
      <c r="Q38" s="11"/>
      <c r="R38" s="11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2"/>
    </row>
    <row r="39" spans="1:66" ht="25.35" customHeight="1">
      <c r="A39" s="28"/>
      <c r="B39" s="29"/>
      <c r="C39" s="126"/>
      <c r="D39" s="127" t="s">
        <v>41</v>
      </c>
      <c r="E39" s="74"/>
      <c r="F39" s="74"/>
      <c r="G39" s="128" t="s">
        <v>42</v>
      </c>
      <c r="H39" s="129" t="s">
        <v>43</v>
      </c>
      <c r="I39" s="74"/>
      <c r="J39" s="130">
        <f>SUM(J30:J37)</f>
        <v>0</v>
      </c>
      <c r="K39" s="131"/>
      <c r="L39" s="29"/>
      <c r="M39" s="11"/>
      <c r="N39" s="11"/>
      <c r="O39" s="11"/>
      <c r="P39" s="11"/>
      <c r="Q39" s="11"/>
      <c r="R39" s="11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2"/>
    </row>
    <row r="40" spans="1:66" ht="14.45" customHeight="1">
      <c r="A40" s="28"/>
      <c r="B40" s="46"/>
      <c r="C40" s="47"/>
      <c r="D40" s="132"/>
      <c r="E40" s="132"/>
      <c r="F40" s="132"/>
      <c r="G40" s="132"/>
      <c r="H40" s="132"/>
      <c r="I40" s="132"/>
      <c r="J40" s="132"/>
      <c r="K40" s="133"/>
      <c r="L40" s="29"/>
      <c r="M40" s="11"/>
      <c r="N40" s="11"/>
      <c r="O40" s="11"/>
      <c r="P40" s="11"/>
      <c r="Q40" s="11"/>
      <c r="R40" s="11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2"/>
    </row>
    <row r="41" spans="1:66" ht="12.75" customHeight="1">
      <c r="A41" s="7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2"/>
    </row>
    <row r="42" spans="1:66" ht="12.75" customHeight="1">
      <c r="A42" s="7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2"/>
    </row>
    <row r="43" spans="1:66" ht="12.75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2"/>
    </row>
    <row r="44" spans="1:66" ht="8.1" customHeight="1">
      <c r="A44" s="28"/>
      <c r="B44" s="50"/>
      <c r="C44" s="51"/>
      <c r="D44" s="51"/>
      <c r="E44" s="51"/>
      <c r="F44" s="51"/>
      <c r="G44" s="51"/>
      <c r="H44" s="51"/>
      <c r="I44" s="51"/>
      <c r="J44" s="51"/>
      <c r="K44" s="52"/>
      <c r="L44" s="29"/>
      <c r="M44" s="11"/>
      <c r="N44" s="11"/>
      <c r="O44" s="11"/>
      <c r="P44" s="11"/>
      <c r="Q44" s="11"/>
      <c r="R44" s="11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2"/>
    </row>
    <row r="45" spans="1:66" ht="24.95" customHeight="1">
      <c r="A45" s="28"/>
      <c r="B45" s="29"/>
      <c r="C45" s="18" t="s">
        <v>76</v>
      </c>
      <c r="D45" s="30"/>
      <c r="E45" s="30"/>
      <c r="F45" s="30"/>
      <c r="G45" s="30"/>
      <c r="H45" s="30"/>
      <c r="I45" s="30"/>
      <c r="J45" s="30"/>
      <c r="K45" s="33"/>
      <c r="L45" s="29"/>
      <c r="M45" s="11"/>
      <c r="N45" s="11"/>
      <c r="O45" s="11"/>
      <c r="P45" s="11"/>
      <c r="Q45" s="11"/>
      <c r="R45" s="11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2"/>
    </row>
    <row r="46" spans="1:66" ht="8.1" customHeight="1">
      <c r="A46" s="28"/>
      <c r="B46" s="29"/>
      <c r="C46" s="30"/>
      <c r="D46" s="30"/>
      <c r="E46" s="30"/>
      <c r="F46" s="30"/>
      <c r="G46" s="30"/>
      <c r="H46" s="30"/>
      <c r="I46" s="30"/>
      <c r="J46" s="30"/>
      <c r="K46" s="33"/>
      <c r="L46" s="29"/>
      <c r="M46" s="11"/>
      <c r="N46" s="11"/>
      <c r="O46" s="11"/>
      <c r="P46" s="11"/>
      <c r="Q46" s="11"/>
      <c r="R46" s="11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2"/>
    </row>
    <row r="47" spans="1:66" ht="12" customHeight="1">
      <c r="A47" s="28"/>
      <c r="B47" s="29"/>
      <c r="C47" s="24" t="s">
        <v>14</v>
      </c>
      <c r="D47" s="30"/>
      <c r="E47" s="30"/>
      <c r="F47" s="30"/>
      <c r="G47" s="30"/>
      <c r="H47" s="30"/>
      <c r="I47" s="30"/>
      <c r="J47" s="30"/>
      <c r="K47" s="33"/>
      <c r="L47" s="29"/>
      <c r="M47" s="11"/>
      <c r="N47" s="11"/>
      <c r="O47" s="11"/>
      <c r="P47" s="11"/>
      <c r="Q47" s="11"/>
      <c r="R47" s="11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2"/>
    </row>
    <row r="48" spans="1:66" ht="16.5" customHeight="1">
      <c r="A48" s="28"/>
      <c r="B48" s="29"/>
      <c r="C48" s="30"/>
      <c r="D48" s="30"/>
      <c r="E48" s="322" t="str">
        <f>E7</f>
        <v>VŠE xPORT</v>
      </c>
      <c r="F48" s="323"/>
      <c r="G48" s="323"/>
      <c r="H48" s="323"/>
      <c r="I48" s="30"/>
      <c r="J48" s="30"/>
      <c r="K48" s="33"/>
      <c r="L48" s="29"/>
      <c r="M48" s="11"/>
      <c r="N48" s="11"/>
      <c r="O48" s="11"/>
      <c r="P48" s="11"/>
      <c r="Q48" s="11"/>
      <c r="R48" s="11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2"/>
    </row>
    <row r="49" spans="1:66" ht="12" customHeight="1">
      <c r="A49" s="28"/>
      <c r="B49" s="29"/>
      <c r="C49" s="24" t="s">
        <v>74</v>
      </c>
      <c r="D49" s="30"/>
      <c r="E49" s="30"/>
      <c r="F49" s="30"/>
      <c r="G49" s="30"/>
      <c r="H49" s="30"/>
      <c r="I49" s="30"/>
      <c r="J49" s="30"/>
      <c r="K49" s="33"/>
      <c r="L49" s="29"/>
      <c r="M49" s="11"/>
      <c r="N49" s="11"/>
      <c r="O49" s="11"/>
      <c r="P49" s="11"/>
      <c r="Q49" s="11"/>
      <c r="R49" s="11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2"/>
    </row>
    <row r="50" spans="1:66" ht="16.5" customHeight="1">
      <c r="A50" s="28"/>
      <c r="B50" s="29"/>
      <c r="C50" s="30"/>
      <c r="D50" s="30"/>
      <c r="E50" s="303" t="str">
        <f>E9</f>
        <v>2 - VŠE xPORT- call rooms</v>
      </c>
      <c r="F50" s="321"/>
      <c r="G50" s="321"/>
      <c r="H50" s="321"/>
      <c r="I50" s="30"/>
      <c r="J50" s="30"/>
      <c r="K50" s="33"/>
      <c r="L50" s="29"/>
      <c r="M50" s="11"/>
      <c r="N50" s="11"/>
      <c r="O50" s="11"/>
      <c r="P50" s="11"/>
      <c r="Q50" s="11"/>
      <c r="R50" s="11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2"/>
    </row>
    <row r="51" spans="1:66" ht="8.1" customHeight="1">
      <c r="A51" s="28"/>
      <c r="B51" s="29"/>
      <c r="C51" s="30"/>
      <c r="D51" s="30"/>
      <c r="E51" s="30"/>
      <c r="F51" s="30"/>
      <c r="G51" s="30"/>
      <c r="H51" s="30"/>
      <c r="I51" s="30"/>
      <c r="J51" s="30"/>
      <c r="K51" s="33"/>
      <c r="L51" s="29"/>
      <c r="M51" s="11"/>
      <c r="N51" s="11"/>
      <c r="O51" s="11"/>
      <c r="P51" s="11"/>
      <c r="Q51" s="11"/>
      <c r="R51" s="11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2"/>
    </row>
    <row r="52" spans="1:66" ht="12" customHeight="1">
      <c r="A52" s="28"/>
      <c r="B52" s="29"/>
      <c r="C52" s="24" t="s">
        <v>18</v>
      </c>
      <c r="D52" s="30"/>
      <c r="E52" s="30"/>
      <c r="F52" s="22" t="str">
        <f>F12</f>
        <v xml:space="preserve"> </v>
      </c>
      <c r="G52" s="30"/>
      <c r="H52" s="30"/>
      <c r="I52" s="24" t="s">
        <v>20</v>
      </c>
      <c r="J52" s="22" t="str">
        <f>IF(J12="","",J12)</f>
        <v>25. 3. 2020</v>
      </c>
      <c r="K52" s="33"/>
      <c r="L52" s="29"/>
      <c r="M52" s="11"/>
      <c r="N52" s="11"/>
      <c r="O52" s="11"/>
      <c r="P52" s="11"/>
      <c r="Q52" s="11"/>
      <c r="R52" s="11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2"/>
    </row>
    <row r="53" spans="1:66" ht="8.1" customHeight="1">
      <c r="A53" s="28"/>
      <c r="B53" s="29"/>
      <c r="C53" s="30"/>
      <c r="D53" s="30"/>
      <c r="E53" s="30"/>
      <c r="F53" s="30"/>
      <c r="G53" s="30"/>
      <c r="H53" s="30"/>
      <c r="I53" s="30"/>
      <c r="J53" s="30"/>
      <c r="K53" s="33"/>
      <c r="L53" s="29"/>
      <c r="M53" s="11"/>
      <c r="N53" s="11"/>
      <c r="O53" s="11"/>
      <c r="P53" s="11"/>
      <c r="Q53" s="11"/>
      <c r="R53" s="11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2"/>
    </row>
    <row r="54" spans="1:66" ht="15.2" customHeight="1">
      <c r="A54" s="28"/>
      <c r="B54" s="29"/>
      <c r="C54" s="24" t="s">
        <v>22</v>
      </c>
      <c r="D54" s="30"/>
      <c r="E54" s="30"/>
      <c r="F54" s="22" t="str">
        <f>E15</f>
        <v xml:space="preserve"> </v>
      </c>
      <c r="G54" s="30"/>
      <c r="H54" s="30"/>
      <c r="I54" s="24" t="s">
        <v>26</v>
      </c>
      <c r="J54" s="25" t="str">
        <f>E21</f>
        <v xml:space="preserve"> </v>
      </c>
      <c r="K54" s="33"/>
      <c r="L54" s="29"/>
      <c r="M54" s="11"/>
      <c r="N54" s="11"/>
      <c r="O54" s="11"/>
      <c r="P54" s="11"/>
      <c r="Q54" s="11"/>
      <c r="R54" s="11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2"/>
    </row>
    <row r="55" spans="1:66" ht="15.2" customHeight="1">
      <c r="A55" s="28"/>
      <c r="B55" s="29"/>
      <c r="C55" s="24" t="s">
        <v>25</v>
      </c>
      <c r="D55" s="30"/>
      <c r="E55" s="30"/>
      <c r="F55" s="22" t="str">
        <f>IF(E18="","",E18)</f>
        <v xml:space="preserve"> </v>
      </c>
      <c r="G55" s="30"/>
      <c r="H55" s="30"/>
      <c r="I55" s="24" t="s">
        <v>28</v>
      </c>
      <c r="J55" s="25" t="str">
        <f>E24</f>
        <v xml:space="preserve"> </v>
      </c>
      <c r="K55" s="33"/>
      <c r="L55" s="29"/>
      <c r="M55" s="11"/>
      <c r="N55" s="11"/>
      <c r="O55" s="11"/>
      <c r="P55" s="11"/>
      <c r="Q55" s="11"/>
      <c r="R55" s="11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2"/>
    </row>
    <row r="56" spans="1:66" ht="10.35" customHeight="1">
      <c r="A56" s="28"/>
      <c r="B56" s="29"/>
      <c r="C56" s="30"/>
      <c r="D56" s="30"/>
      <c r="E56" s="30"/>
      <c r="F56" s="30"/>
      <c r="G56" s="30"/>
      <c r="H56" s="30"/>
      <c r="I56" s="30"/>
      <c r="J56" s="30"/>
      <c r="K56" s="33"/>
      <c r="L56" s="29"/>
      <c r="M56" s="11"/>
      <c r="N56" s="11"/>
      <c r="O56" s="11"/>
      <c r="P56" s="11"/>
      <c r="Q56" s="11"/>
      <c r="R56" s="11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2"/>
    </row>
    <row r="57" spans="1:66" ht="29.25" customHeight="1">
      <c r="A57" s="28"/>
      <c r="B57" s="29"/>
      <c r="C57" s="134" t="s">
        <v>77</v>
      </c>
      <c r="D57" s="135"/>
      <c r="E57" s="135"/>
      <c r="F57" s="135"/>
      <c r="G57" s="135"/>
      <c r="H57" s="135"/>
      <c r="I57" s="135"/>
      <c r="J57" s="136" t="s">
        <v>78</v>
      </c>
      <c r="K57" s="137"/>
      <c r="L57" s="29"/>
      <c r="M57" s="11"/>
      <c r="N57" s="11"/>
      <c r="O57" s="11"/>
      <c r="P57" s="11"/>
      <c r="Q57" s="11"/>
      <c r="R57" s="11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2"/>
    </row>
    <row r="58" spans="1:66" ht="10.35" customHeight="1">
      <c r="A58" s="28"/>
      <c r="B58" s="29"/>
      <c r="C58" s="30"/>
      <c r="D58" s="30"/>
      <c r="E58" s="30"/>
      <c r="F58" s="30"/>
      <c r="G58" s="30"/>
      <c r="H58" s="30"/>
      <c r="I58" s="30"/>
      <c r="J58" s="30"/>
      <c r="K58" s="33"/>
      <c r="L58" s="29"/>
      <c r="M58" s="11"/>
      <c r="N58" s="11"/>
      <c r="O58" s="11"/>
      <c r="P58" s="11"/>
      <c r="Q58" s="11"/>
      <c r="R58" s="11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2"/>
    </row>
    <row r="59" spans="1:66" ht="22.9" customHeight="1">
      <c r="A59" s="28"/>
      <c r="B59" s="29"/>
      <c r="C59" s="138" t="s">
        <v>63</v>
      </c>
      <c r="D59" s="30"/>
      <c r="E59" s="30"/>
      <c r="F59" s="30"/>
      <c r="G59" s="30"/>
      <c r="H59" s="30"/>
      <c r="I59" s="30"/>
      <c r="J59" s="85">
        <f>J80</f>
        <v>0</v>
      </c>
      <c r="K59" s="33"/>
      <c r="L59" s="29"/>
      <c r="M59" s="11"/>
      <c r="N59" s="11"/>
      <c r="O59" s="11"/>
      <c r="P59" s="11"/>
      <c r="Q59" s="11"/>
      <c r="R59" s="11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11"/>
      <c r="AS59" s="11"/>
      <c r="AT59" s="11"/>
      <c r="AU59" s="10" t="s">
        <v>79</v>
      </c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2"/>
    </row>
    <row r="60" spans="1:66" ht="24.95" customHeight="1">
      <c r="A60" s="139"/>
      <c r="B60" s="140"/>
      <c r="C60" s="141"/>
      <c r="D60" s="142" t="s">
        <v>80</v>
      </c>
      <c r="E60" s="143"/>
      <c r="F60" s="143"/>
      <c r="G60" s="143"/>
      <c r="H60" s="143"/>
      <c r="I60" s="143"/>
      <c r="J60" s="144">
        <f>J81</f>
        <v>0</v>
      </c>
      <c r="K60" s="145"/>
      <c r="L60" s="140"/>
      <c r="M60" s="11"/>
      <c r="N60" s="11"/>
      <c r="O60" s="11"/>
      <c r="P60" s="11"/>
      <c r="Q60" s="11"/>
      <c r="R60" s="1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2"/>
    </row>
    <row r="61" spans="1:66" ht="21.75" customHeight="1">
      <c r="A61" s="28"/>
      <c r="B61" s="29"/>
      <c r="C61" s="30"/>
      <c r="D61" s="66"/>
      <c r="E61" s="66"/>
      <c r="F61" s="66"/>
      <c r="G61" s="66"/>
      <c r="H61" s="66"/>
      <c r="I61" s="66"/>
      <c r="J61" s="66"/>
      <c r="K61" s="33"/>
      <c r="L61" s="29"/>
      <c r="M61" s="11"/>
      <c r="N61" s="11"/>
      <c r="O61" s="11"/>
      <c r="P61" s="11"/>
      <c r="Q61" s="11"/>
      <c r="R61" s="11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2"/>
    </row>
    <row r="62" spans="1:66" ht="8.1" customHeight="1">
      <c r="A62" s="28"/>
      <c r="B62" s="46"/>
      <c r="C62" s="47"/>
      <c r="D62" s="47"/>
      <c r="E62" s="47"/>
      <c r="F62" s="47"/>
      <c r="G62" s="47"/>
      <c r="H62" s="47"/>
      <c r="I62" s="47"/>
      <c r="J62" s="47"/>
      <c r="K62" s="48"/>
      <c r="L62" s="29"/>
      <c r="M62" s="11"/>
      <c r="N62" s="11"/>
      <c r="O62" s="11"/>
      <c r="P62" s="11"/>
      <c r="Q62" s="11"/>
      <c r="R62" s="11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2"/>
    </row>
    <row r="63" spans="1:66" ht="12.75" customHeight="1">
      <c r="A63" s="7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2"/>
    </row>
    <row r="64" spans="1:66" ht="12.75" customHeight="1">
      <c r="A64" s="7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2"/>
    </row>
    <row r="65" spans="1:66" ht="12.75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2"/>
    </row>
    <row r="66" spans="1:66" ht="8.1" customHeight="1">
      <c r="A66" s="28"/>
      <c r="B66" s="50"/>
      <c r="C66" s="51"/>
      <c r="D66" s="51"/>
      <c r="E66" s="51"/>
      <c r="F66" s="51"/>
      <c r="G66" s="51"/>
      <c r="H66" s="51"/>
      <c r="I66" s="51"/>
      <c r="J66" s="51"/>
      <c r="K66" s="52"/>
      <c r="L66" s="29"/>
      <c r="M66" s="11"/>
      <c r="N66" s="11"/>
      <c r="O66" s="11"/>
      <c r="P66" s="11"/>
      <c r="Q66" s="11"/>
      <c r="R66" s="11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2"/>
    </row>
    <row r="67" spans="1:66" ht="24.95" customHeight="1">
      <c r="A67" s="28"/>
      <c r="B67" s="29"/>
      <c r="C67" s="18" t="s">
        <v>81</v>
      </c>
      <c r="D67" s="30"/>
      <c r="E67" s="30"/>
      <c r="F67" s="30"/>
      <c r="G67" s="30"/>
      <c r="H67" s="30"/>
      <c r="I67" s="30"/>
      <c r="J67" s="30"/>
      <c r="K67" s="33"/>
      <c r="L67" s="29"/>
      <c r="M67" s="11"/>
      <c r="N67" s="11"/>
      <c r="O67" s="11"/>
      <c r="P67" s="11"/>
      <c r="Q67" s="11"/>
      <c r="R67" s="11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2"/>
    </row>
    <row r="68" spans="1:66" ht="8.1" customHeight="1">
      <c r="A68" s="28"/>
      <c r="B68" s="29"/>
      <c r="C68" s="30"/>
      <c r="D68" s="30"/>
      <c r="E68" s="30"/>
      <c r="F68" s="30"/>
      <c r="G68" s="30"/>
      <c r="H68" s="30"/>
      <c r="I68" s="30"/>
      <c r="J68" s="30"/>
      <c r="K68" s="33"/>
      <c r="L68" s="29"/>
      <c r="M68" s="11"/>
      <c r="N68" s="11"/>
      <c r="O68" s="11"/>
      <c r="P68" s="11"/>
      <c r="Q68" s="11"/>
      <c r="R68" s="11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2"/>
    </row>
    <row r="69" spans="1:66" ht="12" customHeight="1">
      <c r="A69" s="28"/>
      <c r="B69" s="29"/>
      <c r="C69" s="24" t="s">
        <v>14</v>
      </c>
      <c r="D69" s="30"/>
      <c r="E69" s="30"/>
      <c r="F69" s="30"/>
      <c r="G69" s="30"/>
      <c r="H69" s="30"/>
      <c r="I69" s="30"/>
      <c r="J69" s="30"/>
      <c r="K69" s="33"/>
      <c r="L69" s="29"/>
      <c r="M69" s="11"/>
      <c r="N69" s="11"/>
      <c r="O69" s="11"/>
      <c r="P69" s="11"/>
      <c r="Q69" s="11"/>
      <c r="R69" s="11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2"/>
    </row>
    <row r="70" spans="1:66" ht="16.5" customHeight="1">
      <c r="A70" s="28"/>
      <c r="B70" s="29"/>
      <c r="C70" s="30"/>
      <c r="D70" s="30"/>
      <c r="E70" s="322" t="str">
        <f>E7</f>
        <v>VŠE xPORT</v>
      </c>
      <c r="F70" s="323"/>
      <c r="G70" s="323"/>
      <c r="H70" s="323"/>
      <c r="I70" s="30"/>
      <c r="J70" s="30"/>
      <c r="K70" s="33"/>
      <c r="L70" s="29"/>
      <c r="M70" s="11"/>
      <c r="N70" s="11"/>
      <c r="O70" s="11"/>
      <c r="P70" s="11"/>
      <c r="Q70" s="11"/>
      <c r="R70" s="11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2"/>
    </row>
    <row r="71" spans="1:66" ht="12" customHeight="1">
      <c r="A71" s="28"/>
      <c r="B71" s="29"/>
      <c r="C71" s="24" t="s">
        <v>74</v>
      </c>
      <c r="D71" s="30"/>
      <c r="E71" s="30"/>
      <c r="F71" s="30"/>
      <c r="G71" s="30"/>
      <c r="H71" s="30"/>
      <c r="I71" s="30"/>
      <c r="J71" s="30"/>
      <c r="K71" s="33"/>
      <c r="L71" s="29"/>
      <c r="M71" s="11"/>
      <c r="N71" s="11"/>
      <c r="O71" s="11"/>
      <c r="P71" s="11"/>
      <c r="Q71" s="11"/>
      <c r="R71" s="11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2"/>
    </row>
    <row r="72" spans="1:66" ht="16.5" customHeight="1">
      <c r="A72" s="28"/>
      <c r="B72" s="29"/>
      <c r="C72" s="30"/>
      <c r="D72" s="30"/>
      <c r="E72" s="303" t="str">
        <f>E9</f>
        <v>2 - VŠE xPORT- call rooms</v>
      </c>
      <c r="F72" s="321"/>
      <c r="G72" s="321"/>
      <c r="H72" s="321"/>
      <c r="I72" s="30"/>
      <c r="J72" s="30"/>
      <c r="K72" s="33"/>
      <c r="L72" s="29"/>
      <c r="M72" s="11"/>
      <c r="N72" s="11"/>
      <c r="O72" s="11"/>
      <c r="P72" s="11"/>
      <c r="Q72" s="11"/>
      <c r="R72" s="11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2"/>
    </row>
    <row r="73" spans="1:66" ht="8.1" customHeight="1">
      <c r="A73" s="28"/>
      <c r="B73" s="29"/>
      <c r="C73" s="30"/>
      <c r="D73" s="30"/>
      <c r="E73" s="30"/>
      <c r="F73" s="30"/>
      <c r="G73" s="30"/>
      <c r="H73" s="30"/>
      <c r="I73" s="30"/>
      <c r="J73" s="30"/>
      <c r="K73" s="33"/>
      <c r="L73" s="29"/>
      <c r="M73" s="11"/>
      <c r="N73" s="11"/>
      <c r="O73" s="11"/>
      <c r="P73" s="11"/>
      <c r="Q73" s="11"/>
      <c r="R73" s="11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2"/>
    </row>
    <row r="74" spans="1:66" ht="12" customHeight="1">
      <c r="A74" s="28"/>
      <c r="B74" s="29"/>
      <c r="C74" s="24" t="s">
        <v>18</v>
      </c>
      <c r="D74" s="30"/>
      <c r="E74" s="30"/>
      <c r="F74" s="22" t="str">
        <f>F12</f>
        <v xml:space="preserve"> </v>
      </c>
      <c r="G74" s="30"/>
      <c r="H74" s="30"/>
      <c r="I74" s="24" t="s">
        <v>20</v>
      </c>
      <c r="J74" s="22" t="str">
        <f>IF(J12="","",J12)</f>
        <v>25. 3. 2020</v>
      </c>
      <c r="K74" s="33"/>
      <c r="L74" s="29"/>
      <c r="M74" s="11"/>
      <c r="N74" s="11"/>
      <c r="O74" s="11"/>
      <c r="P74" s="11"/>
      <c r="Q74" s="11"/>
      <c r="R74" s="11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2"/>
    </row>
    <row r="75" spans="1:66" ht="8.1" customHeight="1">
      <c r="A75" s="28"/>
      <c r="B75" s="29"/>
      <c r="C75" s="30"/>
      <c r="D75" s="30"/>
      <c r="E75" s="30"/>
      <c r="F75" s="30"/>
      <c r="G75" s="30"/>
      <c r="H75" s="30"/>
      <c r="I75" s="30"/>
      <c r="J75" s="30"/>
      <c r="K75" s="33"/>
      <c r="L75" s="29"/>
      <c r="M75" s="11"/>
      <c r="N75" s="11"/>
      <c r="O75" s="11"/>
      <c r="P75" s="11"/>
      <c r="Q75" s="11"/>
      <c r="R75" s="11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2"/>
    </row>
    <row r="76" spans="1:66" ht="15.2" customHeight="1">
      <c r="A76" s="28"/>
      <c r="B76" s="29"/>
      <c r="C76" s="24" t="s">
        <v>22</v>
      </c>
      <c r="D76" s="30"/>
      <c r="E76" s="30"/>
      <c r="F76" s="22" t="str">
        <f>E15</f>
        <v xml:space="preserve"> </v>
      </c>
      <c r="G76" s="30"/>
      <c r="H76" s="30"/>
      <c r="I76" s="24" t="s">
        <v>26</v>
      </c>
      <c r="J76" s="25" t="str">
        <f>E21</f>
        <v xml:space="preserve"> </v>
      </c>
      <c r="K76" s="33"/>
      <c r="L76" s="29"/>
      <c r="M76" s="11"/>
      <c r="N76" s="11"/>
      <c r="O76" s="11"/>
      <c r="P76" s="11"/>
      <c r="Q76" s="11"/>
      <c r="R76" s="11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2"/>
    </row>
    <row r="77" spans="1:66" ht="15.2" customHeight="1">
      <c r="A77" s="28"/>
      <c r="B77" s="29"/>
      <c r="C77" s="24" t="s">
        <v>25</v>
      </c>
      <c r="D77" s="30"/>
      <c r="E77" s="30"/>
      <c r="F77" s="22" t="str">
        <f>IF(E18="","",E18)</f>
        <v xml:space="preserve"> </v>
      </c>
      <c r="G77" s="30"/>
      <c r="H77" s="30"/>
      <c r="I77" s="24" t="s">
        <v>28</v>
      </c>
      <c r="J77" s="25" t="str">
        <f>E24</f>
        <v xml:space="preserve"> </v>
      </c>
      <c r="K77" s="33"/>
      <c r="L77" s="29"/>
      <c r="M77" s="11"/>
      <c r="N77" s="11"/>
      <c r="O77" s="11"/>
      <c r="P77" s="11"/>
      <c r="Q77" s="11"/>
      <c r="R77" s="11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2"/>
    </row>
    <row r="78" spans="1:66" ht="10.35" customHeight="1">
      <c r="A78" s="28"/>
      <c r="B78" s="29"/>
      <c r="C78" s="71"/>
      <c r="D78" s="71"/>
      <c r="E78" s="71"/>
      <c r="F78" s="71"/>
      <c r="G78" s="71"/>
      <c r="H78" s="71"/>
      <c r="I78" s="71"/>
      <c r="J78" s="71"/>
      <c r="K78" s="119"/>
      <c r="L78" s="29"/>
      <c r="M78" s="64"/>
      <c r="N78" s="64"/>
      <c r="O78" s="64"/>
      <c r="P78" s="64"/>
      <c r="Q78" s="64"/>
      <c r="R78" s="64"/>
      <c r="S78" s="71"/>
      <c r="T78" s="71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2"/>
    </row>
    <row r="79" spans="1:66" ht="29.25" customHeight="1">
      <c r="A79" s="146"/>
      <c r="B79" s="147"/>
      <c r="C79" s="148" t="s">
        <v>82</v>
      </c>
      <c r="D79" s="149" t="s">
        <v>50</v>
      </c>
      <c r="E79" s="149" t="s">
        <v>46</v>
      </c>
      <c r="F79" s="149" t="s">
        <v>47</v>
      </c>
      <c r="G79" s="149" t="s">
        <v>83</v>
      </c>
      <c r="H79" s="149" t="s">
        <v>84</v>
      </c>
      <c r="I79" s="149" t="s">
        <v>85</v>
      </c>
      <c r="J79" s="149" t="s">
        <v>78</v>
      </c>
      <c r="K79" s="150" t="s">
        <v>86</v>
      </c>
      <c r="L79" s="147"/>
      <c r="M79" s="76"/>
      <c r="N79" s="77" t="s">
        <v>35</v>
      </c>
      <c r="O79" s="77" t="s">
        <v>87</v>
      </c>
      <c r="P79" s="77" t="s">
        <v>88</v>
      </c>
      <c r="Q79" s="77" t="s">
        <v>89</v>
      </c>
      <c r="R79" s="77" t="s">
        <v>90</v>
      </c>
      <c r="S79" s="77" t="s">
        <v>91</v>
      </c>
      <c r="T79" s="78" t="s">
        <v>92</v>
      </c>
      <c r="U79" s="151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2"/>
    </row>
    <row r="80" spans="1:66" ht="22.9" customHeight="1">
      <c r="A80" s="28"/>
      <c r="B80" s="29"/>
      <c r="C80" s="153" t="s">
        <v>93</v>
      </c>
      <c r="D80" s="66"/>
      <c r="E80" s="66"/>
      <c r="F80" s="66"/>
      <c r="G80" s="66"/>
      <c r="H80" s="66"/>
      <c r="I80" s="66"/>
      <c r="J80" s="154">
        <f>BK80</f>
        <v>0</v>
      </c>
      <c r="K80" s="120"/>
      <c r="L80" s="65"/>
      <c r="M80" s="80"/>
      <c r="N80" s="66"/>
      <c r="O80" s="66"/>
      <c r="P80" s="155">
        <f>P81</f>
        <v>0</v>
      </c>
      <c r="Q80" s="66"/>
      <c r="R80" s="155">
        <f>R81</f>
        <v>0</v>
      </c>
      <c r="S80" s="66"/>
      <c r="T80" s="156">
        <f>T81</f>
        <v>0</v>
      </c>
      <c r="U80" s="68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11"/>
      <c r="AS80" s="11"/>
      <c r="AT80" s="10" t="s">
        <v>64</v>
      </c>
      <c r="AU80" s="10" t="s">
        <v>79</v>
      </c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57">
        <f>BK81</f>
        <v>0</v>
      </c>
      <c r="BL80" s="11"/>
      <c r="BM80" s="11"/>
      <c r="BN80" s="12"/>
    </row>
    <row r="81" spans="1:66" ht="25.9" customHeight="1">
      <c r="A81" s="158"/>
      <c r="B81" s="159"/>
      <c r="C81" s="160"/>
      <c r="D81" s="161" t="s">
        <v>64</v>
      </c>
      <c r="E81" s="162" t="s">
        <v>94</v>
      </c>
      <c r="F81" s="162" t="s">
        <v>95</v>
      </c>
      <c r="G81" s="160"/>
      <c r="H81" s="160"/>
      <c r="I81" s="160"/>
      <c r="J81" s="163">
        <f>BK81</f>
        <v>0</v>
      </c>
      <c r="K81" s="164"/>
      <c r="L81" s="165"/>
      <c r="M81" s="166"/>
      <c r="N81" s="167"/>
      <c r="O81" s="167"/>
      <c r="P81" s="168">
        <f>SUM(P82:P82)</f>
        <v>0</v>
      </c>
      <c r="Q81" s="167"/>
      <c r="R81" s="168">
        <f>SUM(R82:R82)</f>
        <v>0</v>
      </c>
      <c r="S81" s="167"/>
      <c r="T81" s="169">
        <f>SUM(T82:T82)</f>
        <v>0</v>
      </c>
      <c r="U81" s="166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170" t="s">
        <v>70</v>
      </c>
      <c r="AS81" s="11"/>
      <c r="AT81" s="171" t="s">
        <v>64</v>
      </c>
      <c r="AU81" s="171" t="s">
        <v>65</v>
      </c>
      <c r="AV81" s="11"/>
      <c r="AW81" s="11"/>
      <c r="AX81" s="11"/>
      <c r="AY81" s="170" t="s">
        <v>96</v>
      </c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72">
        <f>SUM(BK82:BK82)</f>
        <v>0</v>
      </c>
      <c r="BL81" s="11"/>
      <c r="BM81" s="11"/>
      <c r="BN81" s="12"/>
    </row>
    <row r="82" spans="1:66" ht="16.5" customHeight="1">
      <c r="A82" s="28"/>
      <c r="B82" s="65"/>
      <c r="C82" s="173" t="s">
        <v>99</v>
      </c>
      <c r="D82" s="173" t="s">
        <v>97</v>
      </c>
      <c r="E82" s="174" t="s">
        <v>100</v>
      </c>
      <c r="F82" s="174" t="s">
        <v>101</v>
      </c>
      <c r="G82" s="175" t="s">
        <v>102</v>
      </c>
      <c r="H82" s="176">
        <v>2</v>
      </c>
      <c r="I82" s="177"/>
      <c r="J82" s="177">
        <f aca="true" t="shared" si="1" ref="J82">ROUND(I82*H82,2)</f>
        <v>0</v>
      </c>
      <c r="K82" s="178"/>
      <c r="L82" s="65"/>
      <c r="M82" s="179"/>
      <c r="N82" s="180" t="s">
        <v>36</v>
      </c>
      <c r="O82" s="181">
        <v>0</v>
      </c>
      <c r="P82" s="181">
        <f aca="true" t="shared" si="2" ref="P82">O82*H82</f>
        <v>0</v>
      </c>
      <c r="Q82" s="181">
        <v>0</v>
      </c>
      <c r="R82" s="181">
        <f aca="true" t="shared" si="3" ref="R82">Q82*H82</f>
        <v>0</v>
      </c>
      <c r="S82" s="181">
        <v>0</v>
      </c>
      <c r="T82" s="182">
        <f aca="true" t="shared" si="4" ref="T82">S82*H82</f>
        <v>0</v>
      </c>
      <c r="U82" s="68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183" t="s">
        <v>98</v>
      </c>
      <c r="AS82" s="11"/>
      <c r="AT82" s="183" t="s">
        <v>97</v>
      </c>
      <c r="AU82" s="183" t="s">
        <v>13</v>
      </c>
      <c r="AV82" s="11"/>
      <c r="AW82" s="11"/>
      <c r="AX82" s="11"/>
      <c r="AY82" s="10" t="s">
        <v>96</v>
      </c>
      <c r="AZ82" s="11"/>
      <c r="BA82" s="11"/>
      <c r="BB82" s="11"/>
      <c r="BC82" s="11"/>
      <c r="BD82" s="11"/>
      <c r="BE82" s="184">
        <f aca="true" t="shared" si="5" ref="BE82">IF(N82="základní",J82,0)</f>
        <v>0</v>
      </c>
      <c r="BF82" s="184">
        <f aca="true" t="shared" si="6" ref="BF82">IF(N82="snížená",J82,0)</f>
        <v>0</v>
      </c>
      <c r="BG82" s="184">
        <f aca="true" t="shared" si="7" ref="BG82">IF(N82="zákl. přenesená",J82,0)</f>
        <v>0</v>
      </c>
      <c r="BH82" s="184">
        <f aca="true" t="shared" si="8" ref="BH82">IF(N82="sníž. přenesená",J82,0)</f>
        <v>0</v>
      </c>
      <c r="BI82" s="184">
        <f aca="true" t="shared" si="9" ref="BI82">IF(N82="nulová",J82,0)</f>
        <v>0</v>
      </c>
      <c r="BJ82" s="10" t="s">
        <v>13</v>
      </c>
      <c r="BK82" s="184">
        <f aca="true" t="shared" si="10" ref="BK82">ROUND(I82*H82,2)</f>
        <v>0</v>
      </c>
      <c r="BL82" s="10" t="s">
        <v>98</v>
      </c>
      <c r="BM82" s="183" t="s">
        <v>103</v>
      </c>
      <c r="BN82" s="12"/>
    </row>
    <row r="83" spans="1:66" ht="8.1" customHeight="1">
      <c r="A83" s="107"/>
      <c r="B83" s="46"/>
      <c r="C83" s="185"/>
      <c r="D83" s="185"/>
      <c r="E83" s="185"/>
      <c r="F83" s="185"/>
      <c r="G83" s="185"/>
      <c r="H83" s="185"/>
      <c r="I83" s="185"/>
      <c r="J83" s="185"/>
      <c r="K83" s="186"/>
      <c r="L83" s="108"/>
      <c r="M83" s="187"/>
      <c r="N83" s="188"/>
      <c r="O83" s="187"/>
      <c r="P83" s="187"/>
      <c r="Q83" s="187"/>
      <c r="R83" s="187"/>
      <c r="S83" s="187"/>
      <c r="T83" s="187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2"/>
    </row>
  </sheetData>
  <mergeCells count="9">
    <mergeCell ref="L2:V2"/>
    <mergeCell ref="E72:H72"/>
    <mergeCell ref="E50:H50"/>
    <mergeCell ref="E70:H70"/>
    <mergeCell ref="E48:H48"/>
    <mergeCell ref="E7:H7"/>
    <mergeCell ref="E18:H18"/>
    <mergeCell ref="E9:H9"/>
    <mergeCell ref="E27:H27"/>
  </mergeCells>
  <printOptions/>
  <pageMargins left="0.39375" right="0.39375" top="0.39375" bottom="0.39375" header="0" footer="0"/>
  <pageSetup fitToHeight="1" fitToWidth="1" horizontalDpi="600" verticalDpi="600" orientation="portrait"/>
  <headerFooter>
    <oddFooter>&amp;C&amp;"Arial CE,Regular"&amp;8&amp;K000000Strana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18"/>
  <sheetViews>
    <sheetView showGridLines="0" workbookViewId="0" topLeftCell="A204"/>
  </sheetViews>
  <sheetFormatPr defaultColWidth="8.00390625" defaultRowHeight="12.75" customHeight="1"/>
  <cols>
    <col min="1" max="1" width="8.421875" style="1" customWidth="1"/>
    <col min="2" max="2" width="1.7109375" style="1" customWidth="1"/>
    <col min="3" max="4" width="5.00390625" style="1" customWidth="1"/>
    <col min="5" max="5" width="11.7109375" style="1" customWidth="1"/>
    <col min="6" max="6" width="9.140625" style="1" customWidth="1"/>
    <col min="7" max="7" width="5.00390625" style="1" customWidth="1"/>
    <col min="8" max="8" width="77.8515625" style="1" customWidth="1"/>
    <col min="9" max="10" width="20.00390625" style="1" customWidth="1"/>
    <col min="11" max="11" width="1.7109375" style="1" customWidth="1"/>
    <col min="12" max="256" width="8.00390625" style="1" customWidth="1"/>
  </cols>
  <sheetData>
    <row r="1" spans="1:11" ht="37.5" customHeight="1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1" ht="8.1" customHeight="1">
      <c r="A2" s="192"/>
      <c r="B2" s="193"/>
      <c r="C2" s="194"/>
      <c r="D2" s="194"/>
      <c r="E2" s="194"/>
      <c r="F2" s="194"/>
      <c r="G2" s="194"/>
      <c r="H2" s="194"/>
      <c r="I2" s="194"/>
      <c r="J2" s="194"/>
      <c r="K2" s="195"/>
    </row>
    <row r="3" spans="1:11" ht="45" customHeight="1">
      <c r="A3" s="192"/>
      <c r="B3" s="196"/>
      <c r="C3" s="329" t="s">
        <v>104</v>
      </c>
      <c r="D3" s="330"/>
      <c r="E3" s="330"/>
      <c r="F3" s="330"/>
      <c r="G3" s="330"/>
      <c r="H3" s="330"/>
      <c r="I3" s="330"/>
      <c r="J3" s="330"/>
      <c r="K3" s="197"/>
    </row>
    <row r="4" spans="1:11" ht="25.5" customHeight="1">
      <c r="A4" s="192"/>
      <c r="B4" s="198"/>
      <c r="C4" s="327" t="s">
        <v>105</v>
      </c>
      <c r="D4" s="328"/>
      <c r="E4" s="328"/>
      <c r="F4" s="328"/>
      <c r="G4" s="328"/>
      <c r="H4" s="328"/>
      <c r="I4" s="328"/>
      <c r="J4" s="328"/>
      <c r="K4" s="199"/>
    </row>
    <row r="5" spans="1:11" ht="8.1" customHeight="1">
      <c r="A5" s="192"/>
      <c r="B5" s="198"/>
      <c r="C5" s="200"/>
      <c r="D5" s="200"/>
      <c r="E5" s="200"/>
      <c r="F5" s="200"/>
      <c r="G5" s="200"/>
      <c r="H5" s="200"/>
      <c r="I5" s="200"/>
      <c r="J5" s="200"/>
      <c r="K5" s="199"/>
    </row>
    <row r="6" spans="1:11" ht="15" customHeight="1">
      <c r="A6" s="192"/>
      <c r="B6" s="198"/>
      <c r="C6" s="325" t="s">
        <v>106</v>
      </c>
      <c r="D6" s="326"/>
      <c r="E6" s="326"/>
      <c r="F6" s="326"/>
      <c r="G6" s="326"/>
      <c r="H6" s="326"/>
      <c r="I6" s="326"/>
      <c r="J6" s="326"/>
      <c r="K6" s="199"/>
    </row>
    <row r="7" spans="1:11" ht="15" customHeight="1">
      <c r="A7" s="192"/>
      <c r="B7" s="203"/>
      <c r="C7" s="325" t="s">
        <v>107</v>
      </c>
      <c r="D7" s="326"/>
      <c r="E7" s="326"/>
      <c r="F7" s="326"/>
      <c r="G7" s="326"/>
      <c r="H7" s="326"/>
      <c r="I7" s="326"/>
      <c r="J7" s="326"/>
      <c r="K7" s="199"/>
    </row>
    <row r="8" spans="1:11" ht="12.7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199"/>
    </row>
    <row r="9" spans="1:11" ht="15" customHeight="1">
      <c r="A9" s="192"/>
      <c r="B9" s="203"/>
      <c r="C9" s="325" t="s">
        <v>108</v>
      </c>
      <c r="D9" s="326"/>
      <c r="E9" s="326"/>
      <c r="F9" s="326"/>
      <c r="G9" s="326"/>
      <c r="H9" s="326"/>
      <c r="I9" s="326"/>
      <c r="J9" s="326"/>
      <c r="K9" s="199"/>
    </row>
    <row r="10" spans="1:11" ht="15" customHeight="1">
      <c r="A10" s="192"/>
      <c r="B10" s="203"/>
      <c r="C10" s="202"/>
      <c r="D10" s="325" t="s">
        <v>109</v>
      </c>
      <c r="E10" s="326"/>
      <c r="F10" s="326"/>
      <c r="G10" s="326"/>
      <c r="H10" s="326"/>
      <c r="I10" s="326"/>
      <c r="J10" s="326"/>
      <c r="K10" s="199"/>
    </row>
    <row r="11" spans="1:11" ht="15" customHeight="1">
      <c r="A11" s="192"/>
      <c r="B11" s="203"/>
      <c r="C11" s="117"/>
      <c r="D11" s="325" t="s">
        <v>110</v>
      </c>
      <c r="E11" s="326"/>
      <c r="F11" s="326"/>
      <c r="G11" s="326"/>
      <c r="H11" s="326"/>
      <c r="I11" s="326"/>
      <c r="J11" s="326"/>
      <c r="K11" s="199"/>
    </row>
    <row r="12" spans="1:11" ht="15" customHeight="1">
      <c r="A12" s="192"/>
      <c r="B12" s="203"/>
      <c r="C12" s="117"/>
      <c r="D12" s="202"/>
      <c r="E12" s="202"/>
      <c r="F12" s="202"/>
      <c r="G12" s="202"/>
      <c r="H12" s="202"/>
      <c r="I12" s="202"/>
      <c r="J12" s="202"/>
      <c r="K12" s="199"/>
    </row>
    <row r="13" spans="1:11" ht="15" customHeight="1">
      <c r="A13" s="192"/>
      <c r="B13" s="203"/>
      <c r="C13" s="117"/>
      <c r="D13" s="10" t="s">
        <v>111</v>
      </c>
      <c r="E13" s="202"/>
      <c r="F13" s="202"/>
      <c r="G13" s="202"/>
      <c r="H13" s="202"/>
      <c r="I13" s="202"/>
      <c r="J13" s="202"/>
      <c r="K13" s="199"/>
    </row>
    <row r="14" spans="1:11" ht="12.75" customHeight="1">
      <c r="A14" s="192"/>
      <c r="B14" s="203"/>
      <c r="C14" s="117"/>
      <c r="D14" s="117"/>
      <c r="E14" s="117"/>
      <c r="F14" s="117"/>
      <c r="G14" s="117"/>
      <c r="H14" s="117"/>
      <c r="I14" s="117"/>
      <c r="J14" s="117"/>
      <c r="K14" s="199"/>
    </row>
    <row r="15" spans="1:11" ht="15" customHeight="1">
      <c r="A15" s="192"/>
      <c r="B15" s="203"/>
      <c r="C15" s="117"/>
      <c r="D15" s="325" t="s">
        <v>112</v>
      </c>
      <c r="E15" s="326"/>
      <c r="F15" s="326"/>
      <c r="G15" s="326"/>
      <c r="H15" s="326"/>
      <c r="I15" s="326"/>
      <c r="J15" s="326"/>
      <c r="K15" s="199"/>
    </row>
    <row r="16" spans="1:11" ht="15" customHeight="1">
      <c r="A16" s="192"/>
      <c r="B16" s="203"/>
      <c r="C16" s="117"/>
      <c r="D16" s="325" t="s">
        <v>113</v>
      </c>
      <c r="E16" s="326"/>
      <c r="F16" s="326"/>
      <c r="G16" s="326"/>
      <c r="H16" s="326"/>
      <c r="I16" s="326"/>
      <c r="J16" s="326"/>
      <c r="K16" s="199"/>
    </row>
    <row r="17" spans="1:11" ht="15" customHeight="1">
      <c r="A17" s="192"/>
      <c r="B17" s="203"/>
      <c r="C17" s="117"/>
      <c r="D17" s="325" t="s">
        <v>114</v>
      </c>
      <c r="E17" s="326"/>
      <c r="F17" s="326"/>
      <c r="G17" s="326"/>
      <c r="H17" s="326"/>
      <c r="I17" s="326"/>
      <c r="J17" s="326"/>
      <c r="K17" s="199"/>
    </row>
    <row r="18" spans="1:11" ht="15" customHeight="1">
      <c r="A18" s="192"/>
      <c r="B18" s="203"/>
      <c r="C18" s="117"/>
      <c r="D18" s="117"/>
      <c r="E18" s="204" t="s">
        <v>71</v>
      </c>
      <c r="F18" s="325" t="s">
        <v>115</v>
      </c>
      <c r="G18" s="326"/>
      <c r="H18" s="326"/>
      <c r="I18" s="326"/>
      <c r="J18" s="326"/>
      <c r="K18" s="199"/>
    </row>
    <row r="19" spans="1:11" ht="15" customHeight="1">
      <c r="A19" s="192"/>
      <c r="B19" s="203"/>
      <c r="C19" s="117"/>
      <c r="D19" s="117"/>
      <c r="E19" s="204" t="s">
        <v>116</v>
      </c>
      <c r="F19" s="325" t="s">
        <v>117</v>
      </c>
      <c r="G19" s="326"/>
      <c r="H19" s="326"/>
      <c r="I19" s="326"/>
      <c r="J19" s="326"/>
      <c r="K19" s="199"/>
    </row>
    <row r="20" spans="1:11" ht="15" customHeight="1">
      <c r="A20" s="192"/>
      <c r="B20" s="203"/>
      <c r="C20" s="117"/>
      <c r="D20" s="117"/>
      <c r="E20" s="204" t="s">
        <v>118</v>
      </c>
      <c r="F20" s="325" t="s">
        <v>119</v>
      </c>
      <c r="G20" s="326"/>
      <c r="H20" s="326"/>
      <c r="I20" s="326"/>
      <c r="J20" s="326"/>
      <c r="K20" s="199"/>
    </row>
    <row r="21" spans="1:11" ht="15" customHeight="1">
      <c r="A21" s="192"/>
      <c r="B21" s="203"/>
      <c r="C21" s="117"/>
      <c r="D21" s="117"/>
      <c r="E21" s="204" t="s">
        <v>120</v>
      </c>
      <c r="F21" s="325" t="s">
        <v>121</v>
      </c>
      <c r="G21" s="326"/>
      <c r="H21" s="326"/>
      <c r="I21" s="326"/>
      <c r="J21" s="326"/>
      <c r="K21" s="199"/>
    </row>
    <row r="22" spans="1:11" ht="15" customHeight="1">
      <c r="A22" s="192"/>
      <c r="B22" s="203"/>
      <c r="C22" s="117"/>
      <c r="D22" s="117"/>
      <c r="E22" s="204" t="s">
        <v>122</v>
      </c>
      <c r="F22" s="325" t="s">
        <v>123</v>
      </c>
      <c r="G22" s="326"/>
      <c r="H22" s="326"/>
      <c r="I22" s="326"/>
      <c r="J22" s="326"/>
      <c r="K22" s="199"/>
    </row>
    <row r="23" spans="1:11" ht="15" customHeight="1">
      <c r="A23" s="192"/>
      <c r="B23" s="203"/>
      <c r="C23" s="117"/>
      <c r="D23" s="117"/>
      <c r="E23" s="204" t="s">
        <v>124</v>
      </c>
      <c r="F23" s="325" t="s">
        <v>125</v>
      </c>
      <c r="G23" s="326"/>
      <c r="H23" s="326"/>
      <c r="I23" s="326"/>
      <c r="J23" s="326"/>
      <c r="K23" s="199"/>
    </row>
    <row r="24" spans="1:11" ht="12.75" customHeight="1">
      <c r="A24" s="192"/>
      <c r="B24" s="203"/>
      <c r="C24" s="117"/>
      <c r="D24" s="117"/>
      <c r="E24" s="117"/>
      <c r="F24" s="117"/>
      <c r="G24" s="117"/>
      <c r="H24" s="117"/>
      <c r="I24" s="117"/>
      <c r="J24" s="117"/>
      <c r="K24" s="199"/>
    </row>
    <row r="25" spans="1:11" ht="15" customHeight="1">
      <c r="A25" s="192"/>
      <c r="B25" s="203"/>
      <c r="C25" s="325" t="s">
        <v>126</v>
      </c>
      <c r="D25" s="326"/>
      <c r="E25" s="326"/>
      <c r="F25" s="326"/>
      <c r="G25" s="326"/>
      <c r="H25" s="326"/>
      <c r="I25" s="326"/>
      <c r="J25" s="326"/>
      <c r="K25" s="199"/>
    </row>
    <row r="26" spans="1:11" ht="15" customHeight="1">
      <c r="A26" s="192"/>
      <c r="B26" s="203"/>
      <c r="C26" s="325" t="s">
        <v>127</v>
      </c>
      <c r="D26" s="326"/>
      <c r="E26" s="326"/>
      <c r="F26" s="326"/>
      <c r="G26" s="326"/>
      <c r="H26" s="326"/>
      <c r="I26" s="326"/>
      <c r="J26" s="326"/>
      <c r="K26" s="199"/>
    </row>
    <row r="27" spans="1:11" ht="15" customHeight="1">
      <c r="A27" s="192"/>
      <c r="B27" s="203"/>
      <c r="C27" s="202"/>
      <c r="D27" s="325" t="s">
        <v>128</v>
      </c>
      <c r="E27" s="326"/>
      <c r="F27" s="326"/>
      <c r="G27" s="326"/>
      <c r="H27" s="326"/>
      <c r="I27" s="326"/>
      <c r="J27" s="326"/>
      <c r="K27" s="199"/>
    </row>
    <row r="28" spans="1:11" ht="15" customHeight="1">
      <c r="A28" s="192"/>
      <c r="B28" s="203"/>
      <c r="C28" s="117"/>
      <c r="D28" s="325" t="s">
        <v>129</v>
      </c>
      <c r="E28" s="326"/>
      <c r="F28" s="326"/>
      <c r="G28" s="326"/>
      <c r="H28" s="326"/>
      <c r="I28" s="326"/>
      <c r="J28" s="326"/>
      <c r="K28" s="199"/>
    </row>
    <row r="29" spans="1:11" ht="12.75" customHeight="1">
      <c r="A29" s="192"/>
      <c r="B29" s="203"/>
      <c r="C29" s="117"/>
      <c r="D29" s="117"/>
      <c r="E29" s="117"/>
      <c r="F29" s="117"/>
      <c r="G29" s="117"/>
      <c r="H29" s="117"/>
      <c r="I29" s="117"/>
      <c r="J29" s="117"/>
      <c r="K29" s="199"/>
    </row>
    <row r="30" spans="1:11" ht="15" customHeight="1">
      <c r="A30" s="192"/>
      <c r="B30" s="203"/>
      <c r="C30" s="117"/>
      <c r="D30" s="325" t="s">
        <v>130</v>
      </c>
      <c r="E30" s="326"/>
      <c r="F30" s="326"/>
      <c r="G30" s="326"/>
      <c r="H30" s="326"/>
      <c r="I30" s="326"/>
      <c r="J30" s="326"/>
      <c r="K30" s="199"/>
    </row>
    <row r="31" spans="1:11" ht="15" customHeight="1">
      <c r="A31" s="192"/>
      <c r="B31" s="203"/>
      <c r="C31" s="117"/>
      <c r="D31" s="325" t="s">
        <v>131</v>
      </c>
      <c r="E31" s="326"/>
      <c r="F31" s="326"/>
      <c r="G31" s="326"/>
      <c r="H31" s="326"/>
      <c r="I31" s="326"/>
      <c r="J31" s="326"/>
      <c r="K31" s="199"/>
    </row>
    <row r="32" spans="1:11" ht="12.75" customHeight="1">
      <c r="A32" s="192"/>
      <c r="B32" s="203"/>
      <c r="C32" s="117"/>
      <c r="D32" s="117"/>
      <c r="E32" s="117"/>
      <c r="F32" s="117"/>
      <c r="G32" s="117"/>
      <c r="H32" s="117"/>
      <c r="I32" s="117"/>
      <c r="J32" s="117"/>
      <c r="K32" s="199"/>
    </row>
    <row r="33" spans="1:11" ht="15" customHeight="1">
      <c r="A33" s="192"/>
      <c r="B33" s="203"/>
      <c r="C33" s="117"/>
      <c r="D33" s="325" t="s">
        <v>132</v>
      </c>
      <c r="E33" s="326"/>
      <c r="F33" s="326"/>
      <c r="G33" s="326"/>
      <c r="H33" s="326"/>
      <c r="I33" s="326"/>
      <c r="J33" s="326"/>
      <c r="K33" s="199"/>
    </row>
    <row r="34" spans="1:11" ht="15" customHeight="1">
      <c r="A34" s="192"/>
      <c r="B34" s="203"/>
      <c r="C34" s="117"/>
      <c r="D34" s="325" t="s">
        <v>133</v>
      </c>
      <c r="E34" s="326"/>
      <c r="F34" s="326"/>
      <c r="G34" s="326"/>
      <c r="H34" s="326"/>
      <c r="I34" s="326"/>
      <c r="J34" s="326"/>
      <c r="K34" s="199"/>
    </row>
    <row r="35" spans="1:11" ht="15" customHeight="1">
      <c r="A35" s="192"/>
      <c r="B35" s="203"/>
      <c r="C35" s="117"/>
      <c r="D35" s="325" t="s">
        <v>134</v>
      </c>
      <c r="E35" s="326"/>
      <c r="F35" s="326"/>
      <c r="G35" s="326"/>
      <c r="H35" s="326"/>
      <c r="I35" s="326"/>
      <c r="J35" s="326"/>
      <c r="K35" s="199"/>
    </row>
    <row r="36" spans="1:11" ht="15" customHeight="1">
      <c r="A36" s="192"/>
      <c r="B36" s="203"/>
      <c r="C36" s="117"/>
      <c r="D36" s="202"/>
      <c r="E36" s="10" t="s">
        <v>82</v>
      </c>
      <c r="F36" s="202"/>
      <c r="G36" s="325" t="s">
        <v>135</v>
      </c>
      <c r="H36" s="326"/>
      <c r="I36" s="326"/>
      <c r="J36" s="326"/>
      <c r="K36" s="199"/>
    </row>
    <row r="37" spans="1:11" ht="30.75" customHeight="1">
      <c r="A37" s="192"/>
      <c r="B37" s="203"/>
      <c r="C37" s="117"/>
      <c r="D37" s="202"/>
      <c r="E37" s="10" t="s">
        <v>136</v>
      </c>
      <c r="F37" s="202"/>
      <c r="G37" s="325" t="s">
        <v>137</v>
      </c>
      <c r="H37" s="326"/>
      <c r="I37" s="326"/>
      <c r="J37" s="326"/>
      <c r="K37" s="199"/>
    </row>
    <row r="38" spans="1:11" ht="15" customHeight="1">
      <c r="A38" s="192"/>
      <c r="B38" s="203"/>
      <c r="C38" s="117"/>
      <c r="D38" s="202"/>
      <c r="E38" s="10" t="s">
        <v>46</v>
      </c>
      <c r="F38" s="202"/>
      <c r="G38" s="325" t="s">
        <v>138</v>
      </c>
      <c r="H38" s="326"/>
      <c r="I38" s="326"/>
      <c r="J38" s="326"/>
      <c r="K38" s="199"/>
    </row>
    <row r="39" spans="1:11" ht="15" customHeight="1">
      <c r="A39" s="192"/>
      <c r="B39" s="203"/>
      <c r="C39" s="117"/>
      <c r="D39" s="202"/>
      <c r="E39" s="10" t="s">
        <v>47</v>
      </c>
      <c r="F39" s="202"/>
      <c r="G39" s="325" t="s">
        <v>139</v>
      </c>
      <c r="H39" s="326"/>
      <c r="I39" s="326"/>
      <c r="J39" s="326"/>
      <c r="K39" s="199"/>
    </row>
    <row r="40" spans="1:11" ht="15" customHeight="1">
      <c r="A40" s="192"/>
      <c r="B40" s="203"/>
      <c r="C40" s="117"/>
      <c r="D40" s="202"/>
      <c r="E40" s="10" t="s">
        <v>83</v>
      </c>
      <c r="F40" s="202"/>
      <c r="G40" s="325" t="s">
        <v>140</v>
      </c>
      <c r="H40" s="326"/>
      <c r="I40" s="326"/>
      <c r="J40" s="326"/>
      <c r="K40" s="199"/>
    </row>
    <row r="41" spans="1:11" ht="15" customHeight="1">
      <c r="A41" s="192"/>
      <c r="B41" s="203"/>
      <c r="C41" s="117"/>
      <c r="D41" s="202"/>
      <c r="E41" s="10" t="s">
        <v>84</v>
      </c>
      <c r="F41" s="202"/>
      <c r="G41" s="325" t="s">
        <v>141</v>
      </c>
      <c r="H41" s="326"/>
      <c r="I41" s="326"/>
      <c r="J41" s="326"/>
      <c r="K41" s="199"/>
    </row>
    <row r="42" spans="1:11" ht="15" customHeight="1">
      <c r="A42" s="192"/>
      <c r="B42" s="203"/>
      <c r="C42" s="117"/>
      <c r="D42" s="202"/>
      <c r="E42" s="10" t="s">
        <v>142</v>
      </c>
      <c r="F42" s="202"/>
      <c r="G42" s="325" t="s">
        <v>143</v>
      </c>
      <c r="H42" s="326"/>
      <c r="I42" s="326"/>
      <c r="J42" s="326"/>
      <c r="K42" s="199"/>
    </row>
    <row r="43" spans="1:11" ht="15" customHeight="1">
      <c r="A43" s="192"/>
      <c r="B43" s="203"/>
      <c r="C43" s="117"/>
      <c r="D43" s="202"/>
      <c r="E43" s="205"/>
      <c r="F43" s="202"/>
      <c r="G43" s="325" t="s">
        <v>144</v>
      </c>
      <c r="H43" s="326"/>
      <c r="I43" s="326"/>
      <c r="J43" s="326"/>
      <c r="K43" s="199"/>
    </row>
    <row r="44" spans="1:11" ht="15" customHeight="1">
      <c r="A44" s="192"/>
      <c r="B44" s="203"/>
      <c r="C44" s="117"/>
      <c r="D44" s="202"/>
      <c r="E44" s="10" t="s">
        <v>145</v>
      </c>
      <c r="F44" s="202"/>
      <c r="G44" s="325" t="s">
        <v>146</v>
      </c>
      <c r="H44" s="326"/>
      <c r="I44" s="326"/>
      <c r="J44" s="326"/>
      <c r="K44" s="199"/>
    </row>
    <row r="45" spans="1:11" ht="15" customHeight="1">
      <c r="A45" s="192"/>
      <c r="B45" s="203"/>
      <c r="C45" s="117"/>
      <c r="D45" s="202"/>
      <c r="E45" s="10" t="s">
        <v>86</v>
      </c>
      <c r="F45" s="202"/>
      <c r="G45" s="325" t="s">
        <v>147</v>
      </c>
      <c r="H45" s="326"/>
      <c r="I45" s="326"/>
      <c r="J45" s="326"/>
      <c r="K45" s="199"/>
    </row>
    <row r="46" spans="1:11" ht="12.75" customHeight="1">
      <c r="A46" s="192"/>
      <c r="B46" s="203"/>
      <c r="C46" s="117"/>
      <c r="D46" s="202"/>
      <c r="E46" s="202"/>
      <c r="F46" s="202"/>
      <c r="G46" s="202"/>
      <c r="H46" s="202"/>
      <c r="I46" s="202"/>
      <c r="J46" s="202"/>
      <c r="K46" s="199"/>
    </row>
    <row r="47" spans="1:11" ht="15" customHeight="1">
      <c r="A47" s="192"/>
      <c r="B47" s="203"/>
      <c r="C47" s="117"/>
      <c r="D47" s="325" t="s">
        <v>148</v>
      </c>
      <c r="E47" s="326"/>
      <c r="F47" s="326"/>
      <c r="G47" s="326"/>
      <c r="H47" s="326"/>
      <c r="I47" s="326"/>
      <c r="J47" s="326"/>
      <c r="K47" s="199"/>
    </row>
    <row r="48" spans="1:11" ht="15" customHeight="1">
      <c r="A48" s="192"/>
      <c r="B48" s="203"/>
      <c r="C48" s="117"/>
      <c r="D48" s="117"/>
      <c r="E48" s="325" t="s">
        <v>149</v>
      </c>
      <c r="F48" s="326"/>
      <c r="G48" s="326"/>
      <c r="H48" s="326"/>
      <c r="I48" s="326"/>
      <c r="J48" s="326"/>
      <c r="K48" s="199"/>
    </row>
    <row r="49" spans="1:11" ht="15" customHeight="1">
      <c r="A49" s="192"/>
      <c r="B49" s="203"/>
      <c r="C49" s="117"/>
      <c r="D49" s="117"/>
      <c r="E49" s="325" t="s">
        <v>150</v>
      </c>
      <c r="F49" s="326"/>
      <c r="G49" s="326"/>
      <c r="H49" s="326"/>
      <c r="I49" s="326"/>
      <c r="J49" s="326"/>
      <c r="K49" s="199"/>
    </row>
    <row r="50" spans="1:11" ht="15" customHeight="1">
      <c r="A50" s="192"/>
      <c r="B50" s="203"/>
      <c r="C50" s="117"/>
      <c r="D50" s="117"/>
      <c r="E50" s="325" t="s">
        <v>151</v>
      </c>
      <c r="F50" s="326"/>
      <c r="G50" s="326"/>
      <c r="H50" s="326"/>
      <c r="I50" s="326"/>
      <c r="J50" s="326"/>
      <c r="K50" s="199"/>
    </row>
    <row r="51" spans="1:11" ht="15" customHeight="1">
      <c r="A51" s="192"/>
      <c r="B51" s="203"/>
      <c r="C51" s="117"/>
      <c r="D51" s="325" t="s">
        <v>152</v>
      </c>
      <c r="E51" s="326"/>
      <c r="F51" s="326"/>
      <c r="G51" s="326"/>
      <c r="H51" s="326"/>
      <c r="I51" s="326"/>
      <c r="J51" s="326"/>
      <c r="K51" s="199"/>
    </row>
    <row r="52" spans="1:11" ht="25.5" customHeight="1">
      <c r="A52" s="192"/>
      <c r="B52" s="198"/>
      <c r="C52" s="327" t="s">
        <v>153</v>
      </c>
      <c r="D52" s="328"/>
      <c r="E52" s="328"/>
      <c r="F52" s="328"/>
      <c r="G52" s="328"/>
      <c r="H52" s="328"/>
      <c r="I52" s="328"/>
      <c r="J52" s="328"/>
      <c r="K52" s="199"/>
    </row>
    <row r="53" spans="1:11" ht="8.1" customHeight="1">
      <c r="A53" s="192"/>
      <c r="B53" s="198"/>
      <c r="C53" s="200"/>
      <c r="D53" s="200"/>
      <c r="E53" s="200"/>
      <c r="F53" s="200"/>
      <c r="G53" s="200"/>
      <c r="H53" s="200"/>
      <c r="I53" s="200"/>
      <c r="J53" s="200"/>
      <c r="K53" s="199"/>
    </row>
    <row r="54" spans="1:11" ht="15" customHeight="1">
      <c r="A54" s="192"/>
      <c r="B54" s="198"/>
      <c r="C54" s="325" t="s">
        <v>154</v>
      </c>
      <c r="D54" s="326"/>
      <c r="E54" s="326"/>
      <c r="F54" s="326"/>
      <c r="G54" s="326"/>
      <c r="H54" s="326"/>
      <c r="I54" s="326"/>
      <c r="J54" s="326"/>
      <c r="K54" s="199"/>
    </row>
    <row r="55" spans="1:11" ht="15" customHeight="1">
      <c r="A55" s="192"/>
      <c r="B55" s="198"/>
      <c r="C55" s="325" t="s">
        <v>155</v>
      </c>
      <c r="D55" s="326"/>
      <c r="E55" s="326"/>
      <c r="F55" s="326"/>
      <c r="G55" s="326"/>
      <c r="H55" s="326"/>
      <c r="I55" s="326"/>
      <c r="J55" s="326"/>
      <c r="K55" s="199"/>
    </row>
    <row r="56" spans="1:11" ht="12.75" customHeight="1">
      <c r="A56" s="192"/>
      <c r="B56" s="198"/>
      <c r="C56" s="202"/>
      <c r="D56" s="202"/>
      <c r="E56" s="202"/>
      <c r="F56" s="202"/>
      <c r="G56" s="202"/>
      <c r="H56" s="202"/>
      <c r="I56" s="202"/>
      <c r="J56" s="202"/>
      <c r="K56" s="199"/>
    </row>
    <row r="57" spans="1:11" ht="15" customHeight="1">
      <c r="A57" s="192"/>
      <c r="B57" s="198"/>
      <c r="C57" s="325" t="s">
        <v>156</v>
      </c>
      <c r="D57" s="326"/>
      <c r="E57" s="326"/>
      <c r="F57" s="326"/>
      <c r="G57" s="326"/>
      <c r="H57" s="326"/>
      <c r="I57" s="326"/>
      <c r="J57" s="326"/>
      <c r="K57" s="199"/>
    </row>
    <row r="58" spans="1:11" ht="15" customHeight="1">
      <c r="A58" s="192"/>
      <c r="B58" s="198"/>
      <c r="C58" s="117"/>
      <c r="D58" s="325" t="s">
        <v>157</v>
      </c>
      <c r="E58" s="326"/>
      <c r="F58" s="326"/>
      <c r="G58" s="326"/>
      <c r="H58" s="326"/>
      <c r="I58" s="326"/>
      <c r="J58" s="326"/>
      <c r="K58" s="199"/>
    </row>
    <row r="59" spans="1:11" ht="15" customHeight="1">
      <c r="A59" s="192"/>
      <c r="B59" s="198"/>
      <c r="C59" s="117"/>
      <c r="D59" s="325" t="s">
        <v>158</v>
      </c>
      <c r="E59" s="326"/>
      <c r="F59" s="326"/>
      <c r="G59" s="326"/>
      <c r="H59" s="326"/>
      <c r="I59" s="326"/>
      <c r="J59" s="326"/>
      <c r="K59" s="199"/>
    </row>
    <row r="60" spans="1:11" ht="15" customHeight="1">
      <c r="A60" s="192"/>
      <c r="B60" s="198"/>
      <c r="C60" s="117"/>
      <c r="D60" s="325" t="s">
        <v>159</v>
      </c>
      <c r="E60" s="326"/>
      <c r="F60" s="326"/>
      <c r="G60" s="326"/>
      <c r="H60" s="326"/>
      <c r="I60" s="326"/>
      <c r="J60" s="326"/>
      <c r="K60" s="199"/>
    </row>
    <row r="61" spans="1:11" ht="15" customHeight="1">
      <c r="A61" s="192"/>
      <c r="B61" s="198"/>
      <c r="C61" s="117"/>
      <c r="D61" s="325" t="s">
        <v>160</v>
      </c>
      <c r="E61" s="326"/>
      <c r="F61" s="326"/>
      <c r="G61" s="326"/>
      <c r="H61" s="326"/>
      <c r="I61" s="326"/>
      <c r="J61" s="326"/>
      <c r="K61" s="199"/>
    </row>
    <row r="62" spans="1:11" ht="15" customHeight="1">
      <c r="A62" s="192"/>
      <c r="B62" s="198"/>
      <c r="C62" s="117"/>
      <c r="D62" s="325" t="s">
        <v>161</v>
      </c>
      <c r="E62" s="325"/>
      <c r="F62" s="325"/>
      <c r="G62" s="325"/>
      <c r="H62" s="325"/>
      <c r="I62" s="325"/>
      <c r="J62" s="325"/>
      <c r="K62" s="199"/>
    </row>
    <row r="63" spans="1:11" ht="15" customHeight="1">
      <c r="A63" s="192"/>
      <c r="B63" s="198"/>
      <c r="C63" s="117"/>
      <c r="D63" s="325" t="s">
        <v>162</v>
      </c>
      <c r="E63" s="326"/>
      <c r="F63" s="326"/>
      <c r="G63" s="326"/>
      <c r="H63" s="326"/>
      <c r="I63" s="326"/>
      <c r="J63" s="326"/>
      <c r="K63" s="199"/>
    </row>
    <row r="64" spans="1:11" ht="12.75" customHeight="1">
      <c r="A64" s="192"/>
      <c r="B64" s="198"/>
      <c r="C64" s="117"/>
      <c r="D64" s="117"/>
      <c r="E64" s="206"/>
      <c r="F64" s="117"/>
      <c r="G64" s="117"/>
      <c r="H64" s="117"/>
      <c r="I64" s="117"/>
      <c r="J64" s="117"/>
      <c r="K64" s="199"/>
    </row>
    <row r="65" spans="1:11" ht="15" customHeight="1">
      <c r="A65" s="192"/>
      <c r="B65" s="198"/>
      <c r="C65" s="117"/>
      <c r="D65" s="325" t="s">
        <v>163</v>
      </c>
      <c r="E65" s="326"/>
      <c r="F65" s="326"/>
      <c r="G65" s="326"/>
      <c r="H65" s="326"/>
      <c r="I65" s="326"/>
      <c r="J65" s="326"/>
      <c r="K65" s="199"/>
    </row>
    <row r="66" spans="1:11" ht="15" customHeight="1">
      <c r="A66" s="192"/>
      <c r="B66" s="198"/>
      <c r="C66" s="117"/>
      <c r="D66" s="325" t="s">
        <v>164</v>
      </c>
      <c r="E66" s="325"/>
      <c r="F66" s="325"/>
      <c r="G66" s="325"/>
      <c r="H66" s="325"/>
      <c r="I66" s="325"/>
      <c r="J66" s="325"/>
      <c r="K66" s="199"/>
    </row>
    <row r="67" spans="1:11" ht="15" customHeight="1">
      <c r="A67" s="192"/>
      <c r="B67" s="198"/>
      <c r="C67" s="117"/>
      <c r="D67" s="325" t="s">
        <v>165</v>
      </c>
      <c r="E67" s="326"/>
      <c r="F67" s="326"/>
      <c r="G67" s="326"/>
      <c r="H67" s="326"/>
      <c r="I67" s="326"/>
      <c r="J67" s="326"/>
      <c r="K67" s="199"/>
    </row>
    <row r="68" spans="1:11" ht="15" customHeight="1">
      <c r="A68" s="192"/>
      <c r="B68" s="198"/>
      <c r="C68" s="117"/>
      <c r="D68" s="325" t="s">
        <v>166</v>
      </c>
      <c r="E68" s="326"/>
      <c r="F68" s="326"/>
      <c r="G68" s="326"/>
      <c r="H68" s="326"/>
      <c r="I68" s="326"/>
      <c r="J68" s="326"/>
      <c r="K68" s="199"/>
    </row>
    <row r="69" spans="1:11" ht="15" customHeight="1">
      <c r="A69" s="192"/>
      <c r="B69" s="198"/>
      <c r="C69" s="117"/>
      <c r="D69" s="325" t="s">
        <v>167</v>
      </c>
      <c r="E69" s="326"/>
      <c r="F69" s="326"/>
      <c r="G69" s="326"/>
      <c r="H69" s="326"/>
      <c r="I69" s="326"/>
      <c r="J69" s="326"/>
      <c r="K69" s="199"/>
    </row>
    <row r="70" spans="1:11" ht="15" customHeight="1">
      <c r="A70" s="192"/>
      <c r="B70" s="198"/>
      <c r="C70" s="117"/>
      <c r="D70" s="325" t="s">
        <v>168</v>
      </c>
      <c r="E70" s="326"/>
      <c r="F70" s="326"/>
      <c r="G70" s="326"/>
      <c r="H70" s="326"/>
      <c r="I70" s="326"/>
      <c r="J70" s="326"/>
      <c r="K70" s="199"/>
    </row>
    <row r="71" spans="1:11" ht="12.75" customHeight="1">
      <c r="A71" s="192"/>
      <c r="B71" s="207"/>
      <c r="C71" s="208"/>
      <c r="D71" s="208"/>
      <c r="E71" s="208"/>
      <c r="F71" s="208"/>
      <c r="G71" s="208"/>
      <c r="H71" s="208"/>
      <c r="I71" s="208"/>
      <c r="J71" s="208"/>
      <c r="K71" s="209"/>
    </row>
    <row r="72" spans="1:11" ht="18.75" customHeight="1">
      <c r="A72" s="210"/>
      <c r="B72" s="211"/>
      <c r="C72" s="211"/>
      <c r="D72" s="211"/>
      <c r="E72" s="211"/>
      <c r="F72" s="211"/>
      <c r="G72" s="211"/>
      <c r="H72" s="211"/>
      <c r="I72" s="211"/>
      <c r="J72" s="211"/>
      <c r="K72" s="212"/>
    </row>
    <row r="73" spans="1:11" ht="18.75" customHeight="1">
      <c r="A73" s="210"/>
      <c r="B73" s="213"/>
      <c r="C73" s="213"/>
      <c r="D73" s="213"/>
      <c r="E73" s="213"/>
      <c r="F73" s="213"/>
      <c r="G73" s="213"/>
      <c r="H73" s="213"/>
      <c r="I73" s="213"/>
      <c r="J73" s="213"/>
      <c r="K73" s="214"/>
    </row>
    <row r="74" spans="1:11" ht="8.1" customHeight="1">
      <c r="A74" s="192"/>
      <c r="B74" s="215"/>
      <c r="C74" s="216"/>
      <c r="D74" s="216"/>
      <c r="E74" s="216"/>
      <c r="F74" s="216"/>
      <c r="G74" s="216"/>
      <c r="H74" s="216"/>
      <c r="I74" s="216"/>
      <c r="J74" s="216"/>
      <c r="K74" s="217"/>
    </row>
    <row r="75" spans="1:11" ht="45" customHeight="1">
      <c r="A75" s="192"/>
      <c r="B75" s="218"/>
      <c r="C75" s="335" t="s">
        <v>169</v>
      </c>
      <c r="D75" s="336"/>
      <c r="E75" s="336"/>
      <c r="F75" s="336"/>
      <c r="G75" s="336"/>
      <c r="H75" s="336"/>
      <c r="I75" s="336"/>
      <c r="J75" s="336"/>
      <c r="K75" s="219"/>
    </row>
    <row r="76" spans="1:11" ht="17.25" customHeight="1">
      <c r="A76" s="192"/>
      <c r="B76" s="218"/>
      <c r="C76" s="220" t="s">
        <v>170</v>
      </c>
      <c r="D76" s="221"/>
      <c r="E76" s="221"/>
      <c r="F76" s="220" t="s">
        <v>171</v>
      </c>
      <c r="G76" s="222"/>
      <c r="H76" s="220" t="s">
        <v>47</v>
      </c>
      <c r="I76" s="220" t="s">
        <v>50</v>
      </c>
      <c r="J76" s="220" t="s">
        <v>172</v>
      </c>
      <c r="K76" s="219"/>
    </row>
    <row r="77" spans="1:11" ht="17.25" customHeight="1">
      <c r="A77" s="192"/>
      <c r="B77" s="218"/>
      <c r="C77" s="223" t="s">
        <v>173</v>
      </c>
      <c r="D77" s="224"/>
      <c r="E77" s="224"/>
      <c r="F77" s="225" t="s">
        <v>174</v>
      </c>
      <c r="G77" s="226"/>
      <c r="H77" s="224"/>
      <c r="I77" s="224"/>
      <c r="J77" s="223" t="s">
        <v>175</v>
      </c>
      <c r="K77" s="219"/>
    </row>
    <row r="78" spans="1:11" ht="8.1" customHeight="1">
      <c r="A78" s="192"/>
      <c r="B78" s="218"/>
      <c r="C78" s="227"/>
      <c r="D78" s="227"/>
      <c r="E78" s="227"/>
      <c r="F78" s="227"/>
      <c r="G78" s="228"/>
      <c r="H78" s="227"/>
      <c r="I78" s="227"/>
      <c r="J78" s="227"/>
      <c r="K78" s="219"/>
    </row>
    <row r="79" spans="1:11" ht="15" customHeight="1">
      <c r="A79" s="192"/>
      <c r="B79" s="218"/>
      <c r="C79" s="10" t="s">
        <v>46</v>
      </c>
      <c r="D79" s="229"/>
      <c r="E79" s="229"/>
      <c r="F79" s="230" t="s">
        <v>176</v>
      </c>
      <c r="G79" s="205"/>
      <c r="H79" s="10" t="s">
        <v>177</v>
      </c>
      <c r="I79" s="10" t="s">
        <v>178</v>
      </c>
      <c r="J79" s="205">
        <v>20</v>
      </c>
      <c r="K79" s="219"/>
    </row>
    <row r="80" spans="1:11" ht="15" customHeight="1">
      <c r="A80" s="192"/>
      <c r="B80" s="218"/>
      <c r="C80" s="10" t="s">
        <v>179</v>
      </c>
      <c r="D80" s="205"/>
      <c r="E80" s="205"/>
      <c r="F80" s="230" t="s">
        <v>176</v>
      </c>
      <c r="G80" s="205"/>
      <c r="H80" s="10" t="s">
        <v>180</v>
      </c>
      <c r="I80" s="10" t="s">
        <v>178</v>
      </c>
      <c r="J80" s="205">
        <v>120</v>
      </c>
      <c r="K80" s="219"/>
    </row>
    <row r="81" spans="1:11" ht="15" customHeight="1">
      <c r="A81" s="192"/>
      <c r="B81" s="231"/>
      <c r="C81" s="10" t="s">
        <v>181</v>
      </c>
      <c r="D81" s="205"/>
      <c r="E81" s="205"/>
      <c r="F81" s="230" t="s">
        <v>182</v>
      </c>
      <c r="G81" s="205"/>
      <c r="H81" s="10" t="s">
        <v>183</v>
      </c>
      <c r="I81" s="10" t="s">
        <v>178</v>
      </c>
      <c r="J81" s="205">
        <v>50</v>
      </c>
      <c r="K81" s="219"/>
    </row>
    <row r="82" spans="1:11" ht="15" customHeight="1">
      <c r="A82" s="192"/>
      <c r="B82" s="231"/>
      <c r="C82" s="10" t="s">
        <v>184</v>
      </c>
      <c r="D82" s="205"/>
      <c r="E82" s="205"/>
      <c r="F82" s="230" t="s">
        <v>176</v>
      </c>
      <c r="G82" s="205"/>
      <c r="H82" s="10" t="s">
        <v>185</v>
      </c>
      <c r="I82" s="10" t="s">
        <v>186</v>
      </c>
      <c r="J82" s="205"/>
      <c r="K82" s="219"/>
    </row>
    <row r="83" spans="1:11" ht="15" customHeight="1">
      <c r="A83" s="192"/>
      <c r="B83" s="231"/>
      <c r="C83" s="10" t="s">
        <v>187</v>
      </c>
      <c r="D83" s="205"/>
      <c r="E83" s="205"/>
      <c r="F83" s="230" t="s">
        <v>182</v>
      </c>
      <c r="G83" s="205"/>
      <c r="H83" s="10" t="s">
        <v>188</v>
      </c>
      <c r="I83" s="10" t="s">
        <v>178</v>
      </c>
      <c r="J83" s="205">
        <v>15</v>
      </c>
      <c r="K83" s="219"/>
    </row>
    <row r="84" spans="1:11" ht="15" customHeight="1">
      <c r="A84" s="192"/>
      <c r="B84" s="231"/>
      <c r="C84" s="10" t="s">
        <v>189</v>
      </c>
      <c r="D84" s="205"/>
      <c r="E84" s="205"/>
      <c r="F84" s="230" t="s">
        <v>182</v>
      </c>
      <c r="G84" s="205"/>
      <c r="H84" s="10" t="s">
        <v>190</v>
      </c>
      <c r="I84" s="10" t="s">
        <v>178</v>
      </c>
      <c r="J84" s="205">
        <v>15</v>
      </c>
      <c r="K84" s="219"/>
    </row>
    <row r="85" spans="1:11" ht="15" customHeight="1">
      <c r="A85" s="192"/>
      <c r="B85" s="231"/>
      <c r="C85" s="10" t="s">
        <v>191</v>
      </c>
      <c r="D85" s="205"/>
      <c r="E85" s="205"/>
      <c r="F85" s="230" t="s">
        <v>182</v>
      </c>
      <c r="G85" s="205"/>
      <c r="H85" s="10" t="s">
        <v>192</v>
      </c>
      <c r="I85" s="10" t="s">
        <v>178</v>
      </c>
      <c r="J85" s="205">
        <v>20</v>
      </c>
      <c r="K85" s="219"/>
    </row>
    <row r="86" spans="1:11" ht="15" customHeight="1">
      <c r="A86" s="192"/>
      <c r="B86" s="231"/>
      <c r="C86" s="10" t="s">
        <v>193</v>
      </c>
      <c r="D86" s="205"/>
      <c r="E86" s="205"/>
      <c r="F86" s="230" t="s">
        <v>182</v>
      </c>
      <c r="G86" s="205"/>
      <c r="H86" s="10" t="s">
        <v>194</v>
      </c>
      <c r="I86" s="10" t="s">
        <v>178</v>
      </c>
      <c r="J86" s="205">
        <v>20</v>
      </c>
      <c r="K86" s="219"/>
    </row>
    <row r="87" spans="1:11" ht="15" customHeight="1">
      <c r="A87" s="192"/>
      <c r="B87" s="231"/>
      <c r="C87" s="10" t="s">
        <v>195</v>
      </c>
      <c r="D87" s="205"/>
      <c r="E87" s="205"/>
      <c r="F87" s="230" t="s">
        <v>182</v>
      </c>
      <c r="G87" s="205"/>
      <c r="H87" s="10" t="s">
        <v>196</v>
      </c>
      <c r="I87" s="10" t="s">
        <v>178</v>
      </c>
      <c r="J87" s="205">
        <v>50</v>
      </c>
      <c r="K87" s="219"/>
    </row>
    <row r="88" spans="1:11" ht="15" customHeight="1">
      <c r="A88" s="192"/>
      <c r="B88" s="231"/>
      <c r="C88" s="10" t="s">
        <v>197</v>
      </c>
      <c r="D88" s="205"/>
      <c r="E88" s="205"/>
      <c r="F88" s="230" t="s">
        <v>182</v>
      </c>
      <c r="G88" s="205"/>
      <c r="H88" s="10" t="s">
        <v>198</v>
      </c>
      <c r="I88" s="10" t="s">
        <v>178</v>
      </c>
      <c r="J88" s="205">
        <v>20</v>
      </c>
      <c r="K88" s="219"/>
    </row>
    <row r="89" spans="1:11" ht="15" customHeight="1">
      <c r="A89" s="192"/>
      <c r="B89" s="231"/>
      <c r="C89" s="10" t="s">
        <v>199</v>
      </c>
      <c r="D89" s="205"/>
      <c r="E89" s="205"/>
      <c r="F89" s="230" t="s">
        <v>182</v>
      </c>
      <c r="G89" s="205"/>
      <c r="H89" s="10" t="s">
        <v>200</v>
      </c>
      <c r="I89" s="10" t="s">
        <v>178</v>
      </c>
      <c r="J89" s="205">
        <v>20</v>
      </c>
      <c r="K89" s="219"/>
    </row>
    <row r="90" spans="1:11" ht="15" customHeight="1">
      <c r="A90" s="192"/>
      <c r="B90" s="231"/>
      <c r="C90" s="10" t="s">
        <v>201</v>
      </c>
      <c r="D90" s="205"/>
      <c r="E90" s="205"/>
      <c r="F90" s="230" t="s">
        <v>182</v>
      </c>
      <c r="G90" s="205"/>
      <c r="H90" s="10" t="s">
        <v>202</v>
      </c>
      <c r="I90" s="10" t="s">
        <v>178</v>
      </c>
      <c r="J90" s="205">
        <v>50</v>
      </c>
      <c r="K90" s="219"/>
    </row>
    <row r="91" spans="1:11" ht="15" customHeight="1">
      <c r="A91" s="192"/>
      <c r="B91" s="231"/>
      <c r="C91" s="10" t="s">
        <v>203</v>
      </c>
      <c r="D91" s="205"/>
      <c r="E91" s="205"/>
      <c r="F91" s="230" t="s">
        <v>182</v>
      </c>
      <c r="G91" s="205"/>
      <c r="H91" s="10" t="s">
        <v>203</v>
      </c>
      <c r="I91" s="10" t="s">
        <v>178</v>
      </c>
      <c r="J91" s="205">
        <v>50</v>
      </c>
      <c r="K91" s="219"/>
    </row>
    <row r="92" spans="1:11" ht="15" customHeight="1">
      <c r="A92" s="192"/>
      <c r="B92" s="231"/>
      <c r="C92" s="10" t="s">
        <v>204</v>
      </c>
      <c r="D92" s="205"/>
      <c r="E92" s="205"/>
      <c r="F92" s="230" t="s">
        <v>182</v>
      </c>
      <c r="G92" s="205"/>
      <c r="H92" s="10" t="s">
        <v>205</v>
      </c>
      <c r="I92" s="10" t="s">
        <v>178</v>
      </c>
      <c r="J92" s="205">
        <v>255</v>
      </c>
      <c r="K92" s="219"/>
    </row>
    <row r="93" spans="1:11" ht="15" customHeight="1">
      <c r="A93" s="192"/>
      <c r="B93" s="231"/>
      <c r="C93" s="10" t="s">
        <v>206</v>
      </c>
      <c r="D93" s="205"/>
      <c r="E93" s="205"/>
      <c r="F93" s="230" t="s">
        <v>176</v>
      </c>
      <c r="G93" s="205"/>
      <c r="H93" s="10" t="s">
        <v>207</v>
      </c>
      <c r="I93" s="10" t="s">
        <v>208</v>
      </c>
      <c r="J93" s="205"/>
      <c r="K93" s="219"/>
    </row>
    <row r="94" spans="1:11" ht="15" customHeight="1">
      <c r="A94" s="192"/>
      <c r="B94" s="231"/>
      <c r="C94" s="10" t="s">
        <v>209</v>
      </c>
      <c r="D94" s="205"/>
      <c r="E94" s="205"/>
      <c r="F94" s="230" t="s">
        <v>176</v>
      </c>
      <c r="G94" s="205"/>
      <c r="H94" s="10" t="s">
        <v>210</v>
      </c>
      <c r="I94" s="10" t="s">
        <v>211</v>
      </c>
      <c r="J94" s="205"/>
      <c r="K94" s="219"/>
    </row>
    <row r="95" spans="1:11" ht="15" customHeight="1">
      <c r="A95" s="192"/>
      <c r="B95" s="231"/>
      <c r="C95" s="10" t="s">
        <v>212</v>
      </c>
      <c r="D95" s="205"/>
      <c r="E95" s="205"/>
      <c r="F95" s="230" t="s">
        <v>176</v>
      </c>
      <c r="G95" s="205"/>
      <c r="H95" s="10" t="s">
        <v>212</v>
      </c>
      <c r="I95" s="10" t="s">
        <v>211</v>
      </c>
      <c r="J95" s="205"/>
      <c r="K95" s="219"/>
    </row>
    <row r="96" spans="1:11" ht="15" customHeight="1">
      <c r="A96" s="192"/>
      <c r="B96" s="231"/>
      <c r="C96" s="10" t="s">
        <v>31</v>
      </c>
      <c r="D96" s="205"/>
      <c r="E96" s="205"/>
      <c r="F96" s="230" t="s">
        <v>176</v>
      </c>
      <c r="G96" s="205"/>
      <c r="H96" s="10" t="s">
        <v>213</v>
      </c>
      <c r="I96" s="10" t="s">
        <v>211</v>
      </c>
      <c r="J96" s="205"/>
      <c r="K96" s="219"/>
    </row>
    <row r="97" spans="1:11" ht="15" customHeight="1">
      <c r="A97" s="192"/>
      <c r="B97" s="231"/>
      <c r="C97" s="10" t="s">
        <v>41</v>
      </c>
      <c r="D97" s="205"/>
      <c r="E97" s="205"/>
      <c r="F97" s="230" t="s">
        <v>176</v>
      </c>
      <c r="G97" s="205"/>
      <c r="H97" s="10" t="s">
        <v>214</v>
      </c>
      <c r="I97" s="10" t="s">
        <v>211</v>
      </c>
      <c r="J97" s="205"/>
      <c r="K97" s="219"/>
    </row>
    <row r="98" spans="1:11" ht="15" customHeight="1">
      <c r="A98" s="192"/>
      <c r="B98" s="232"/>
      <c r="C98" s="233"/>
      <c r="D98" s="233"/>
      <c r="E98" s="233"/>
      <c r="F98" s="233"/>
      <c r="G98" s="233"/>
      <c r="H98" s="233"/>
      <c r="I98" s="233"/>
      <c r="J98" s="233"/>
      <c r="K98" s="234"/>
    </row>
    <row r="99" spans="1:11" ht="18.75" customHeight="1">
      <c r="A99" s="210"/>
      <c r="B99" s="216"/>
      <c r="C99" s="235"/>
      <c r="D99" s="235"/>
      <c r="E99" s="235"/>
      <c r="F99" s="235"/>
      <c r="G99" s="235"/>
      <c r="H99" s="235"/>
      <c r="I99" s="235"/>
      <c r="J99" s="235"/>
      <c r="K99" s="236"/>
    </row>
    <row r="100" spans="1:11" ht="18.75" customHeight="1">
      <c r="A100" s="210"/>
      <c r="B100" s="213"/>
      <c r="C100" s="213"/>
      <c r="D100" s="213"/>
      <c r="E100" s="213"/>
      <c r="F100" s="213"/>
      <c r="G100" s="213"/>
      <c r="H100" s="213"/>
      <c r="I100" s="213"/>
      <c r="J100" s="213"/>
      <c r="K100" s="214"/>
    </row>
    <row r="101" spans="1:11" ht="8.1" customHeight="1">
      <c r="A101" s="192"/>
      <c r="B101" s="215"/>
      <c r="C101" s="216"/>
      <c r="D101" s="216"/>
      <c r="E101" s="216"/>
      <c r="F101" s="216"/>
      <c r="G101" s="216"/>
      <c r="H101" s="216"/>
      <c r="I101" s="216"/>
      <c r="J101" s="216"/>
      <c r="K101" s="217"/>
    </row>
    <row r="102" spans="1:11" ht="45" customHeight="1">
      <c r="A102" s="192"/>
      <c r="B102" s="218"/>
      <c r="C102" s="335" t="s">
        <v>215</v>
      </c>
      <c r="D102" s="336"/>
      <c r="E102" s="336"/>
      <c r="F102" s="336"/>
      <c r="G102" s="336"/>
      <c r="H102" s="336"/>
      <c r="I102" s="336"/>
      <c r="J102" s="336"/>
      <c r="K102" s="219"/>
    </row>
    <row r="103" spans="1:11" ht="17.25" customHeight="1">
      <c r="A103" s="192"/>
      <c r="B103" s="218"/>
      <c r="C103" s="220" t="s">
        <v>170</v>
      </c>
      <c r="D103" s="221"/>
      <c r="E103" s="221"/>
      <c r="F103" s="220" t="s">
        <v>171</v>
      </c>
      <c r="G103" s="222"/>
      <c r="H103" s="220" t="s">
        <v>47</v>
      </c>
      <c r="I103" s="220" t="s">
        <v>50</v>
      </c>
      <c r="J103" s="220" t="s">
        <v>172</v>
      </c>
      <c r="K103" s="219"/>
    </row>
    <row r="104" spans="1:11" ht="17.25" customHeight="1">
      <c r="A104" s="192"/>
      <c r="B104" s="218"/>
      <c r="C104" s="223" t="s">
        <v>173</v>
      </c>
      <c r="D104" s="224"/>
      <c r="E104" s="224"/>
      <c r="F104" s="225" t="s">
        <v>174</v>
      </c>
      <c r="G104" s="226"/>
      <c r="H104" s="224"/>
      <c r="I104" s="224"/>
      <c r="J104" s="223" t="s">
        <v>175</v>
      </c>
      <c r="K104" s="219"/>
    </row>
    <row r="105" spans="1:11" ht="8.1" customHeight="1">
      <c r="A105" s="192"/>
      <c r="B105" s="218"/>
      <c r="C105" s="237"/>
      <c r="D105" s="237"/>
      <c r="E105" s="237"/>
      <c r="F105" s="237"/>
      <c r="G105" s="238"/>
      <c r="H105" s="237"/>
      <c r="I105" s="237"/>
      <c r="J105" s="237"/>
      <c r="K105" s="219"/>
    </row>
    <row r="106" spans="1:11" ht="15" customHeight="1">
      <c r="A106" s="192"/>
      <c r="B106" s="218"/>
      <c r="C106" s="10" t="s">
        <v>46</v>
      </c>
      <c r="D106" s="229"/>
      <c r="E106" s="229"/>
      <c r="F106" s="230" t="s">
        <v>176</v>
      </c>
      <c r="G106" s="205"/>
      <c r="H106" s="10" t="s">
        <v>216</v>
      </c>
      <c r="I106" s="10" t="s">
        <v>178</v>
      </c>
      <c r="J106" s="205">
        <v>20</v>
      </c>
      <c r="K106" s="219"/>
    </row>
    <row r="107" spans="1:11" ht="15" customHeight="1">
      <c r="A107" s="192"/>
      <c r="B107" s="218"/>
      <c r="C107" s="10" t="s">
        <v>179</v>
      </c>
      <c r="D107" s="205"/>
      <c r="E107" s="205"/>
      <c r="F107" s="230" t="s">
        <v>176</v>
      </c>
      <c r="G107" s="205"/>
      <c r="H107" s="10" t="s">
        <v>216</v>
      </c>
      <c r="I107" s="10" t="s">
        <v>178</v>
      </c>
      <c r="J107" s="205">
        <v>120</v>
      </c>
      <c r="K107" s="219"/>
    </row>
    <row r="108" spans="1:11" ht="15" customHeight="1">
      <c r="A108" s="192"/>
      <c r="B108" s="231"/>
      <c r="C108" s="10" t="s">
        <v>181</v>
      </c>
      <c r="D108" s="205"/>
      <c r="E108" s="205"/>
      <c r="F108" s="230" t="s">
        <v>182</v>
      </c>
      <c r="G108" s="205"/>
      <c r="H108" s="10" t="s">
        <v>216</v>
      </c>
      <c r="I108" s="10" t="s">
        <v>178</v>
      </c>
      <c r="J108" s="205">
        <v>50</v>
      </c>
      <c r="K108" s="219"/>
    </row>
    <row r="109" spans="1:11" ht="15" customHeight="1">
      <c r="A109" s="192"/>
      <c r="B109" s="231"/>
      <c r="C109" s="10" t="s">
        <v>184</v>
      </c>
      <c r="D109" s="205"/>
      <c r="E109" s="205"/>
      <c r="F109" s="230" t="s">
        <v>176</v>
      </c>
      <c r="G109" s="205"/>
      <c r="H109" s="10" t="s">
        <v>216</v>
      </c>
      <c r="I109" s="10" t="s">
        <v>186</v>
      </c>
      <c r="J109" s="205"/>
      <c r="K109" s="219"/>
    </row>
    <row r="110" spans="1:11" ht="15" customHeight="1">
      <c r="A110" s="192"/>
      <c r="B110" s="231"/>
      <c r="C110" s="10" t="s">
        <v>195</v>
      </c>
      <c r="D110" s="205"/>
      <c r="E110" s="205"/>
      <c r="F110" s="230" t="s">
        <v>182</v>
      </c>
      <c r="G110" s="205"/>
      <c r="H110" s="10" t="s">
        <v>216</v>
      </c>
      <c r="I110" s="10" t="s">
        <v>178</v>
      </c>
      <c r="J110" s="205">
        <v>50</v>
      </c>
      <c r="K110" s="219"/>
    </row>
    <row r="111" spans="1:11" ht="15" customHeight="1">
      <c r="A111" s="192"/>
      <c r="B111" s="231"/>
      <c r="C111" s="10" t="s">
        <v>203</v>
      </c>
      <c r="D111" s="205"/>
      <c r="E111" s="205"/>
      <c r="F111" s="230" t="s">
        <v>182</v>
      </c>
      <c r="G111" s="205"/>
      <c r="H111" s="10" t="s">
        <v>216</v>
      </c>
      <c r="I111" s="10" t="s">
        <v>178</v>
      </c>
      <c r="J111" s="205">
        <v>50</v>
      </c>
      <c r="K111" s="219"/>
    </row>
    <row r="112" spans="1:11" ht="15" customHeight="1">
      <c r="A112" s="192"/>
      <c r="B112" s="231"/>
      <c r="C112" s="10" t="s">
        <v>201</v>
      </c>
      <c r="D112" s="205"/>
      <c r="E112" s="205"/>
      <c r="F112" s="230" t="s">
        <v>182</v>
      </c>
      <c r="G112" s="205"/>
      <c r="H112" s="10" t="s">
        <v>216</v>
      </c>
      <c r="I112" s="10" t="s">
        <v>178</v>
      </c>
      <c r="J112" s="205">
        <v>50</v>
      </c>
      <c r="K112" s="219"/>
    </row>
    <row r="113" spans="1:11" ht="15" customHeight="1">
      <c r="A113" s="192"/>
      <c r="B113" s="231"/>
      <c r="C113" s="10" t="s">
        <v>46</v>
      </c>
      <c r="D113" s="205"/>
      <c r="E113" s="205"/>
      <c r="F113" s="230" t="s">
        <v>176</v>
      </c>
      <c r="G113" s="205"/>
      <c r="H113" s="10" t="s">
        <v>217</v>
      </c>
      <c r="I113" s="10" t="s">
        <v>178</v>
      </c>
      <c r="J113" s="205">
        <v>20</v>
      </c>
      <c r="K113" s="219"/>
    </row>
    <row r="114" spans="1:11" ht="15" customHeight="1">
      <c r="A114" s="192"/>
      <c r="B114" s="231"/>
      <c r="C114" s="10" t="s">
        <v>218</v>
      </c>
      <c r="D114" s="205"/>
      <c r="E114" s="205"/>
      <c r="F114" s="230" t="s">
        <v>176</v>
      </c>
      <c r="G114" s="205"/>
      <c r="H114" s="10" t="s">
        <v>219</v>
      </c>
      <c r="I114" s="10" t="s">
        <v>178</v>
      </c>
      <c r="J114" s="205">
        <v>120</v>
      </c>
      <c r="K114" s="219"/>
    </row>
    <row r="115" spans="1:11" ht="15" customHeight="1">
      <c r="A115" s="192"/>
      <c r="B115" s="231"/>
      <c r="C115" s="10" t="s">
        <v>31</v>
      </c>
      <c r="D115" s="205"/>
      <c r="E115" s="205"/>
      <c r="F115" s="230" t="s">
        <v>176</v>
      </c>
      <c r="G115" s="205"/>
      <c r="H115" s="10" t="s">
        <v>220</v>
      </c>
      <c r="I115" s="10" t="s">
        <v>211</v>
      </c>
      <c r="J115" s="205"/>
      <c r="K115" s="219"/>
    </row>
    <row r="116" spans="1:11" ht="15" customHeight="1">
      <c r="A116" s="192"/>
      <c r="B116" s="231"/>
      <c r="C116" s="10" t="s">
        <v>41</v>
      </c>
      <c r="D116" s="205"/>
      <c r="E116" s="205"/>
      <c r="F116" s="230" t="s">
        <v>176</v>
      </c>
      <c r="G116" s="205"/>
      <c r="H116" s="10" t="s">
        <v>221</v>
      </c>
      <c r="I116" s="10" t="s">
        <v>211</v>
      </c>
      <c r="J116" s="205"/>
      <c r="K116" s="219"/>
    </row>
    <row r="117" spans="1:11" ht="15" customHeight="1">
      <c r="A117" s="192"/>
      <c r="B117" s="231"/>
      <c r="C117" s="10" t="s">
        <v>50</v>
      </c>
      <c r="D117" s="205"/>
      <c r="E117" s="205"/>
      <c r="F117" s="230" t="s">
        <v>176</v>
      </c>
      <c r="G117" s="205"/>
      <c r="H117" s="10" t="s">
        <v>222</v>
      </c>
      <c r="I117" s="10" t="s">
        <v>223</v>
      </c>
      <c r="J117" s="205"/>
      <c r="K117" s="219"/>
    </row>
    <row r="118" spans="1:11" ht="15" customHeight="1">
      <c r="A118" s="192"/>
      <c r="B118" s="232"/>
      <c r="C118" s="239"/>
      <c r="D118" s="239"/>
      <c r="E118" s="239"/>
      <c r="F118" s="239"/>
      <c r="G118" s="239"/>
      <c r="H118" s="239"/>
      <c r="I118" s="239"/>
      <c r="J118" s="239"/>
      <c r="K118" s="234"/>
    </row>
    <row r="119" spans="1:11" ht="18.75" customHeight="1">
      <c r="A119" s="210"/>
      <c r="B119" s="240"/>
      <c r="C119" s="241"/>
      <c r="D119" s="241"/>
      <c r="E119" s="241"/>
      <c r="F119" s="242"/>
      <c r="G119" s="241"/>
      <c r="H119" s="241"/>
      <c r="I119" s="241"/>
      <c r="J119" s="241"/>
      <c r="K119" s="243"/>
    </row>
    <row r="120" spans="1:11" ht="18.75" customHeight="1">
      <c r="A120" s="210"/>
      <c r="B120" s="213"/>
      <c r="C120" s="213"/>
      <c r="D120" s="213"/>
      <c r="E120" s="213"/>
      <c r="F120" s="213"/>
      <c r="G120" s="213"/>
      <c r="H120" s="213"/>
      <c r="I120" s="213"/>
      <c r="J120" s="213"/>
      <c r="K120" s="214"/>
    </row>
    <row r="121" spans="1:11" ht="8.1" customHeight="1">
      <c r="A121" s="192"/>
      <c r="B121" s="244"/>
      <c r="C121" s="240"/>
      <c r="D121" s="240"/>
      <c r="E121" s="240"/>
      <c r="F121" s="240"/>
      <c r="G121" s="240"/>
      <c r="H121" s="240"/>
      <c r="I121" s="240"/>
      <c r="J121" s="240"/>
      <c r="K121" s="245"/>
    </row>
    <row r="122" spans="1:11" ht="45" customHeight="1">
      <c r="A122" s="192"/>
      <c r="B122" s="246"/>
      <c r="C122" s="329" t="s">
        <v>224</v>
      </c>
      <c r="D122" s="330"/>
      <c r="E122" s="330"/>
      <c r="F122" s="330"/>
      <c r="G122" s="330"/>
      <c r="H122" s="330"/>
      <c r="I122" s="330"/>
      <c r="J122" s="330"/>
      <c r="K122" s="247"/>
    </row>
    <row r="123" spans="1:11" ht="17.25" customHeight="1">
      <c r="A123" s="192"/>
      <c r="B123" s="248"/>
      <c r="C123" s="220" t="s">
        <v>170</v>
      </c>
      <c r="D123" s="221"/>
      <c r="E123" s="221"/>
      <c r="F123" s="220" t="s">
        <v>171</v>
      </c>
      <c r="G123" s="222"/>
      <c r="H123" s="220" t="s">
        <v>47</v>
      </c>
      <c r="I123" s="220" t="s">
        <v>50</v>
      </c>
      <c r="J123" s="220" t="s">
        <v>172</v>
      </c>
      <c r="K123" s="249"/>
    </row>
    <row r="124" spans="1:11" ht="17.25" customHeight="1">
      <c r="A124" s="192"/>
      <c r="B124" s="248"/>
      <c r="C124" s="223" t="s">
        <v>173</v>
      </c>
      <c r="D124" s="224"/>
      <c r="E124" s="224"/>
      <c r="F124" s="225" t="s">
        <v>174</v>
      </c>
      <c r="G124" s="226"/>
      <c r="H124" s="224"/>
      <c r="I124" s="224"/>
      <c r="J124" s="223" t="s">
        <v>175</v>
      </c>
      <c r="K124" s="249"/>
    </row>
    <row r="125" spans="1:11" ht="8.1" customHeight="1">
      <c r="A125" s="192"/>
      <c r="B125" s="250"/>
      <c r="C125" s="227"/>
      <c r="D125" s="227"/>
      <c r="E125" s="227"/>
      <c r="F125" s="227"/>
      <c r="G125" s="228"/>
      <c r="H125" s="227"/>
      <c r="I125" s="227"/>
      <c r="J125" s="227"/>
      <c r="K125" s="251"/>
    </row>
    <row r="126" spans="1:11" ht="15" customHeight="1">
      <c r="A126" s="192"/>
      <c r="B126" s="250"/>
      <c r="C126" s="10" t="s">
        <v>179</v>
      </c>
      <c r="D126" s="229"/>
      <c r="E126" s="229"/>
      <c r="F126" s="230" t="s">
        <v>176</v>
      </c>
      <c r="G126" s="205"/>
      <c r="H126" s="10" t="s">
        <v>216</v>
      </c>
      <c r="I126" s="10" t="s">
        <v>178</v>
      </c>
      <c r="J126" s="205">
        <v>120</v>
      </c>
      <c r="K126" s="252"/>
    </row>
    <row r="127" spans="1:11" ht="15" customHeight="1">
      <c r="A127" s="192"/>
      <c r="B127" s="250"/>
      <c r="C127" s="10" t="s">
        <v>225</v>
      </c>
      <c r="D127" s="205"/>
      <c r="E127" s="205"/>
      <c r="F127" s="230" t="s">
        <v>176</v>
      </c>
      <c r="G127" s="205"/>
      <c r="H127" s="10" t="s">
        <v>226</v>
      </c>
      <c r="I127" s="10" t="s">
        <v>178</v>
      </c>
      <c r="J127" s="10" t="s">
        <v>227</v>
      </c>
      <c r="K127" s="252"/>
    </row>
    <row r="128" spans="1:11" ht="15" customHeight="1">
      <c r="A128" s="192"/>
      <c r="B128" s="250"/>
      <c r="C128" s="10" t="s">
        <v>124</v>
      </c>
      <c r="D128" s="205"/>
      <c r="E128" s="205"/>
      <c r="F128" s="230" t="s">
        <v>176</v>
      </c>
      <c r="G128" s="205"/>
      <c r="H128" s="10" t="s">
        <v>228</v>
      </c>
      <c r="I128" s="10" t="s">
        <v>178</v>
      </c>
      <c r="J128" s="10" t="s">
        <v>227</v>
      </c>
      <c r="K128" s="252"/>
    </row>
    <row r="129" spans="1:11" ht="15" customHeight="1">
      <c r="A129" s="192"/>
      <c r="B129" s="250"/>
      <c r="C129" s="10" t="s">
        <v>187</v>
      </c>
      <c r="D129" s="205"/>
      <c r="E129" s="205"/>
      <c r="F129" s="230" t="s">
        <v>182</v>
      </c>
      <c r="G129" s="205"/>
      <c r="H129" s="10" t="s">
        <v>188</v>
      </c>
      <c r="I129" s="10" t="s">
        <v>178</v>
      </c>
      <c r="J129" s="205">
        <v>15</v>
      </c>
      <c r="K129" s="252"/>
    </row>
    <row r="130" spans="1:11" ht="15" customHeight="1">
      <c r="A130" s="192"/>
      <c r="B130" s="250"/>
      <c r="C130" s="10" t="s">
        <v>189</v>
      </c>
      <c r="D130" s="205"/>
      <c r="E130" s="205"/>
      <c r="F130" s="230" t="s">
        <v>182</v>
      </c>
      <c r="G130" s="205"/>
      <c r="H130" s="10" t="s">
        <v>190</v>
      </c>
      <c r="I130" s="10" t="s">
        <v>178</v>
      </c>
      <c r="J130" s="205">
        <v>15</v>
      </c>
      <c r="K130" s="252"/>
    </row>
    <row r="131" spans="1:11" ht="15" customHeight="1">
      <c r="A131" s="192"/>
      <c r="B131" s="250"/>
      <c r="C131" s="10" t="s">
        <v>191</v>
      </c>
      <c r="D131" s="205"/>
      <c r="E131" s="205"/>
      <c r="F131" s="230" t="s">
        <v>182</v>
      </c>
      <c r="G131" s="205"/>
      <c r="H131" s="10" t="s">
        <v>192</v>
      </c>
      <c r="I131" s="10" t="s">
        <v>178</v>
      </c>
      <c r="J131" s="205">
        <v>20</v>
      </c>
      <c r="K131" s="252"/>
    </row>
    <row r="132" spans="1:11" ht="15" customHeight="1">
      <c r="A132" s="192"/>
      <c r="B132" s="250"/>
      <c r="C132" s="10" t="s">
        <v>193</v>
      </c>
      <c r="D132" s="205"/>
      <c r="E132" s="205"/>
      <c r="F132" s="230" t="s">
        <v>182</v>
      </c>
      <c r="G132" s="205"/>
      <c r="H132" s="10" t="s">
        <v>194</v>
      </c>
      <c r="I132" s="10" t="s">
        <v>178</v>
      </c>
      <c r="J132" s="205">
        <v>20</v>
      </c>
      <c r="K132" s="252"/>
    </row>
    <row r="133" spans="1:11" ht="15" customHeight="1">
      <c r="A133" s="192"/>
      <c r="B133" s="250"/>
      <c r="C133" s="10" t="s">
        <v>181</v>
      </c>
      <c r="D133" s="205"/>
      <c r="E133" s="205"/>
      <c r="F133" s="230" t="s">
        <v>182</v>
      </c>
      <c r="G133" s="205"/>
      <c r="H133" s="10" t="s">
        <v>216</v>
      </c>
      <c r="I133" s="10" t="s">
        <v>178</v>
      </c>
      <c r="J133" s="205">
        <v>50</v>
      </c>
      <c r="K133" s="252"/>
    </row>
    <row r="134" spans="1:11" ht="15" customHeight="1">
      <c r="A134" s="192"/>
      <c r="B134" s="250"/>
      <c r="C134" s="10" t="s">
        <v>195</v>
      </c>
      <c r="D134" s="205"/>
      <c r="E134" s="205"/>
      <c r="F134" s="230" t="s">
        <v>182</v>
      </c>
      <c r="G134" s="205"/>
      <c r="H134" s="10" t="s">
        <v>216</v>
      </c>
      <c r="I134" s="10" t="s">
        <v>178</v>
      </c>
      <c r="J134" s="205">
        <v>50</v>
      </c>
      <c r="K134" s="252"/>
    </row>
    <row r="135" spans="1:11" ht="15" customHeight="1">
      <c r="A135" s="192"/>
      <c r="B135" s="250"/>
      <c r="C135" s="10" t="s">
        <v>201</v>
      </c>
      <c r="D135" s="205"/>
      <c r="E135" s="205"/>
      <c r="F135" s="230" t="s">
        <v>182</v>
      </c>
      <c r="G135" s="205"/>
      <c r="H135" s="10" t="s">
        <v>216</v>
      </c>
      <c r="I135" s="10" t="s">
        <v>178</v>
      </c>
      <c r="J135" s="205">
        <v>50</v>
      </c>
      <c r="K135" s="252"/>
    </row>
    <row r="136" spans="1:11" ht="15" customHeight="1">
      <c r="A136" s="192"/>
      <c r="B136" s="250"/>
      <c r="C136" s="10" t="s">
        <v>203</v>
      </c>
      <c r="D136" s="205"/>
      <c r="E136" s="205"/>
      <c r="F136" s="230" t="s">
        <v>182</v>
      </c>
      <c r="G136" s="205"/>
      <c r="H136" s="10" t="s">
        <v>216</v>
      </c>
      <c r="I136" s="10" t="s">
        <v>178</v>
      </c>
      <c r="J136" s="205">
        <v>50</v>
      </c>
      <c r="K136" s="252"/>
    </row>
    <row r="137" spans="1:11" ht="15" customHeight="1">
      <c r="A137" s="192"/>
      <c r="B137" s="250"/>
      <c r="C137" s="10" t="s">
        <v>204</v>
      </c>
      <c r="D137" s="205"/>
      <c r="E137" s="205"/>
      <c r="F137" s="230" t="s">
        <v>182</v>
      </c>
      <c r="G137" s="205"/>
      <c r="H137" s="10" t="s">
        <v>229</v>
      </c>
      <c r="I137" s="10" t="s">
        <v>178</v>
      </c>
      <c r="J137" s="205">
        <v>255</v>
      </c>
      <c r="K137" s="252"/>
    </row>
    <row r="138" spans="1:11" ht="15" customHeight="1">
      <c r="A138" s="192"/>
      <c r="B138" s="250"/>
      <c r="C138" s="10" t="s">
        <v>206</v>
      </c>
      <c r="D138" s="205"/>
      <c r="E138" s="205"/>
      <c r="F138" s="230" t="s">
        <v>176</v>
      </c>
      <c r="G138" s="205"/>
      <c r="H138" s="10" t="s">
        <v>230</v>
      </c>
      <c r="I138" s="10" t="s">
        <v>208</v>
      </c>
      <c r="J138" s="205"/>
      <c r="K138" s="252"/>
    </row>
    <row r="139" spans="1:11" ht="15" customHeight="1">
      <c r="A139" s="192"/>
      <c r="B139" s="250"/>
      <c r="C139" s="10" t="s">
        <v>209</v>
      </c>
      <c r="D139" s="205"/>
      <c r="E139" s="205"/>
      <c r="F139" s="230" t="s">
        <v>176</v>
      </c>
      <c r="G139" s="205"/>
      <c r="H139" s="10" t="s">
        <v>231</v>
      </c>
      <c r="I139" s="10" t="s">
        <v>211</v>
      </c>
      <c r="J139" s="205"/>
      <c r="K139" s="252"/>
    </row>
    <row r="140" spans="1:11" ht="15" customHeight="1">
      <c r="A140" s="192"/>
      <c r="B140" s="250"/>
      <c r="C140" s="10" t="s">
        <v>212</v>
      </c>
      <c r="D140" s="205"/>
      <c r="E140" s="205"/>
      <c r="F140" s="230" t="s">
        <v>176</v>
      </c>
      <c r="G140" s="205"/>
      <c r="H140" s="10" t="s">
        <v>212</v>
      </c>
      <c r="I140" s="10" t="s">
        <v>211</v>
      </c>
      <c r="J140" s="205"/>
      <c r="K140" s="252"/>
    </row>
    <row r="141" spans="1:11" ht="15" customHeight="1">
      <c r="A141" s="192"/>
      <c r="B141" s="250"/>
      <c r="C141" s="10" t="s">
        <v>31</v>
      </c>
      <c r="D141" s="205"/>
      <c r="E141" s="205"/>
      <c r="F141" s="230" t="s">
        <v>176</v>
      </c>
      <c r="G141" s="205"/>
      <c r="H141" s="10" t="s">
        <v>232</v>
      </c>
      <c r="I141" s="10" t="s">
        <v>211</v>
      </c>
      <c r="J141" s="205"/>
      <c r="K141" s="252"/>
    </row>
    <row r="142" spans="1:11" ht="15" customHeight="1">
      <c r="A142" s="192"/>
      <c r="B142" s="250"/>
      <c r="C142" s="10" t="s">
        <v>233</v>
      </c>
      <c r="D142" s="205"/>
      <c r="E142" s="205"/>
      <c r="F142" s="230" t="s">
        <v>176</v>
      </c>
      <c r="G142" s="205"/>
      <c r="H142" s="10" t="s">
        <v>234</v>
      </c>
      <c r="I142" s="10" t="s">
        <v>211</v>
      </c>
      <c r="J142" s="205"/>
      <c r="K142" s="252"/>
    </row>
    <row r="143" spans="1:11" ht="15" customHeight="1">
      <c r="A143" s="192"/>
      <c r="B143" s="253"/>
      <c r="C143" s="254"/>
      <c r="D143" s="254"/>
      <c r="E143" s="254"/>
      <c r="F143" s="254"/>
      <c r="G143" s="254"/>
      <c r="H143" s="254"/>
      <c r="I143" s="254"/>
      <c r="J143" s="254"/>
      <c r="K143" s="255"/>
    </row>
    <row r="144" spans="1:11" ht="18.75" customHeight="1">
      <c r="A144" s="210"/>
      <c r="B144" s="241"/>
      <c r="C144" s="241"/>
      <c r="D144" s="241"/>
      <c r="E144" s="241"/>
      <c r="F144" s="242"/>
      <c r="G144" s="241"/>
      <c r="H144" s="241"/>
      <c r="I144" s="241"/>
      <c r="J144" s="241"/>
      <c r="K144" s="256"/>
    </row>
    <row r="145" spans="1:11" ht="18.75" customHeight="1">
      <c r="A145" s="210"/>
      <c r="B145" s="213"/>
      <c r="C145" s="213"/>
      <c r="D145" s="213"/>
      <c r="E145" s="213"/>
      <c r="F145" s="213"/>
      <c r="G145" s="213"/>
      <c r="H145" s="213"/>
      <c r="I145" s="213"/>
      <c r="J145" s="213"/>
      <c r="K145" s="214"/>
    </row>
    <row r="146" spans="1:11" ht="8.1" customHeight="1">
      <c r="A146" s="192"/>
      <c r="B146" s="215"/>
      <c r="C146" s="216"/>
      <c r="D146" s="216"/>
      <c r="E146" s="216"/>
      <c r="F146" s="216"/>
      <c r="G146" s="216"/>
      <c r="H146" s="216"/>
      <c r="I146" s="216"/>
      <c r="J146" s="216"/>
      <c r="K146" s="217"/>
    </row>
    <row r="147" spans="1:11" ht="45" customHeight="1">
      <c r="A147" s="192"/>
      <c r="B147" s="218"/>
      <c r="C147" s="335" t="s">
        <v>235</v>
      </c>
      <c r="D147" s="336"/>
      <c r="E147" s="336"/>
      <c r="F147" s="336"/>
      <c r="G147" s="336"/>
      <c r="H147" s="336"/>
      <c r="I147" s="336"/>
      <c r="J147" s="336"/>
      <c r="K147" s="219"/>
    </row>
    <row r="148" spans="1:11" ht="17.25" customHeight="1">
      <c r="A148" s="192"/>
      <c r="B148" s="218"/>
      <c r="C148" s="220" t="s">
        <v>170</v>
      </c>
      <c r="D148" s="221"/>
      <c r="E148" s="221"/>
      <c r="F148" s="220" t="s">
        <v>171</v>
      </c>
      <c r="G148" s="222"/>
      <c r="H148" s="220" t="s">
        <v>47</v>
      </c>
      <c r="I148" s="220" t="s">
        <v>50</v>
      </c>
      <c r="J148" s="220" t="s">
        <v>172</v>
      </c>
      <c r="K148" s="219"/>
    </row>
    <row r="149" spans="1:11" ht="17.25" customHeight="1">
      <c r="A149" s="192"/>
      <c r="B149" s="218"/>
      <c r="C149" s="223" t="s">
        <v>173</v>
      </c>
      <c r="D149" s="224"/>
      <c r="E149" s="224"/>
      <c r="F149" s="225" t="s">
        <v>174</v>
      </c>
      <c r="G149" s="226"/>
      <c r="H149" s="224"/>
      <c r="I149" s="224"/>
      <c r="J149" s="223" t="s">
        <v>175</v>
      </c>
      <c r="K149" s="219"/>
    </row>
    <row r="150" spans="1:11" ht="8.1" customHeight="1">
      <c r="A150" s="192"/>
      <c r="B150" s="231"/>
      <c r="C150" s="227"/>
      <c r="D150" s="227"/>
      <c r="E150" s="227"/>
      <c r="F150" s="227"/>
      <c r="G150" s="228"/>
      <c r="H150" s="227"/>
      <c r="I150" s="227"/>
      <c r="J150" s="227"/>
      <c r="K150" s="252"/>
    </row>
    <row r="151" spans="1:11" ht="15" customHeight="1">
      <c r="A151" s="192"/>
      <c r="B151" s="231"/>
      <c r="C151" s="257" t="s">
        <v>179</v>
      </c>
      <c r="D151" s="205"/>
      <c r="E151" s="205"/>
      <c r="F151" s="258" t="s">
        <v>176</v>
      </c>
      <c r="G151" s="205"/>
      <c r="H151" s="257" t="s">
        <v>216</v>
      </c>
      <c r="I151" s="257" t="s">
        <v>178</v>
      </c>
      <c r="J151" s="259">
        <v>120</v>
      </c>
      <c r="K151" s="252"/>
    </row>
    <row r="152" spans="1:11" ht="15" customHeight="1">
      <c r="A152" s="192"/>
      <c r="B152" s="231"/>
      <c r="C152" s="257" t="s">
        <v>225</v>
      </c>
      <c r="D152" s="205"/>
      <c r="E152" s="205"/>
      <c r="F152" s="258" t="s">
        <v>176</v>
      </c>
      <c r="G152" s="205"/>
      <c r="H152" s="257" t="s">
        <v>236</v>
      </c>
      <c r="I152" s="257" t="s">
        <v>178</v>
      </c>
      <c r="J152" s="257" t="s">
        <v>227</v>
      </c>
      <c r="K152" s="252"/>
    </row>
    <row r="153" spans="1:11" ht="15" customHeight="1">
      <c r="A153" s="192"/>
      <c r="B153" s="231"/>
      <c r="C153" s="257" t="s">
        <v>124</v>
      </c>
      <c r="D153" s="205"/>
      <c r="E153" s="205"/>
      <c r="F153" s="258" t="s">
        <v>176</v>
      </c>
      <c r="G153" s="205"/>
      <c r="H153" s="257" t="s">
        <v>237</v>
      </c>
      <c r="I153" s="257" t="s">
        <v>178</v>
      </c>
      <c r="J153" s="257" t="s">
        <v>227</v>
      </c>
      <c r="K153" s="252"/>
    </row>
    <row r="154" spans="1:11" ht="15" customHeight="1">
      <c r="A154" s="192"/>
      <c r="B154" s="231"/>
      <c r="C154" s="257" t="s">
        <v>181</v>
      </c>
      <c r="D154" s="205"/>
      <c r="E154" s="205"/>
      <c r="F154" s="258" t="s">
        <v>182</v>
      </c>
      <c r="G154" s="205"/>
      <c r="H154" s="257" t="s">
        <v>216</v>
      </c>
      <c r="I154" s="257" t="s">
        <v>178</v>
      </c>
      <c r="J154" s="259">
        <v>50</v>
      </c>
      <c r="K154" s="252"/>
    </row>
    <row r="155" spans="1:11" ht="15" customHeight="1">
      <c r="A155" s="192"/>
      <c r="B155" s="231"/>
      <c r="C155" s="257" t="s">
        <v>184</v>
      </c>
      <c r="D155" s="205"/>
      <c r="E155" s="205"/>
      <c r="F155" s="258" t="s">
        <v>176</v>
      </c>
      <c r="G155" s="205"/>
      <c r="H155" s="257" t="s">
        <v>216</v>
      </c>
      <c r="I155" s="257" t="s">
        <v>186</v>
      </c>
      <c r="J155" s="259"/>
      <c r="K155" s="252"/>
    </row>
    <row r="156" spans="1:11" ht="15" customHeight="1">
      <c r="A156" s="192"/>
      <c r="B156" s="231"/>
      <c r="C156" s="257" t="s">
        <v>195</v>
      </c>
      <c r="D156" s="205"/>
      <c r="E156" s="205"/>
      <c r="F156" s="258" t="s">
        <v>182</v>
      </c>
      <c r="G156" s="205"/>
      <c r="H156" s="257" t="s">
        <v>216</v>
      </c>
      <c r="I156" s="257" t="s">
        <v>178</v>
      </c>
      <c r="J156" s="259">
        <v>50</v>
      </c>
      <c r="K156" s="252"/>
    </row>
    <row r="157" spans="1:11" ht="15" customHeight="1">
      <c r="A157" s="192"/>
      <c r="B157" s="231"/>
      <c r="C157" s="257" t="s">
        <v>203</v>
      </c>
      <c r="D157" s="205"/>
      <c r="E157" s="205"/>
      <c r="F157" s="258" t="s">
        <v>182</v>
      </c>
      <c r="G157" s="205"/>
      <c r="H157" s="257" t="s">
        <v>216</v>
      </c>
      <c r="I157" s="257" t="s">
        <v>178</v>
      </c>
      <c r="J157" s="259">
        <v>50</v>
      </c>
      <c r="K157" s="252"/>
    </row>
    <row r="158" spans="1:11" ht="15" customHeight="1">
      <c r="A158" s="192"/>
      <c r="B158" s="231"/>
      <c r="C158" s="257" t="s">
        <v>201</v>
      </c>
      <c r="D158" s="205"/>
      <c r="E158" s="205"/>
      <c r="F158" s="258" t="s">
        <v>182</v>
      </c>
      <c r="G158" s="205"/>
      <c r="H158" s="257" t="s">
        <v>216</v>
      </c>
      <c r="I158" s="257" t="s">
        <v>178</v>
      </c>
      <c r="J158" s="259">
        <v>50</v>
      </c>
      <c r="K158" s="252"/>
    </row>
    <row r="159" spans="1:11" ht="15" customHeight="1">
      <c r="A159" s="192"/>
      <c r="B159" s="231"/>
      <c r="C159" s="257" t="s">
        <v>77</v>
      </c>
      <c r="D159" s="205"/>
      <c r="E159" s="205"/>
      <c r="F159" s="258" t="s">
        <v>176</v>
      </c>
      <c r="G159" s="205"/>
      <c r="H159" s="257" t="s">
        <v>238</v>
      </c>
      <c r="I159" s="257" t="s">
        <v>178</v>
      </c>
      <c r="J159" s="257" t="s">
        <v>239</v>
      </c>
      <c r="K159" s="252"/>
    </row>
    <row r="160" spans="1:11" ht="15" customHeight="1">
      <c r="A160" s="192"/>
      <c r="B160" s="231"/>
      <c r="C160" s="257" t="s">
        <v>240</v>
      </c>
      <c r="D160" s="205"/>
      <c r="E160" s="205"/>
      <c r="F160" s="258" t="s">
        <v>176</v>
      </c>
      <c r="G160" s="205"/>
      <c r="H160" s="257" t="s">
        <v>241</v>
      </c>
      <c r="I160" s="257" t="s">
        <v>211</v>
      </c>
      <c r="J160" s="259"/>
      <c r="K160" s="252"/>
    </row>
    <row r="161" spans="1:11" ht="15" customHeight="1">
      <c r="A161" s="192"/>
      <c r="B161" s="260"/>
      <c r="C161" s="239"/>
      <c r="D161" s="239"/>
      <c r="E161" s="239"/>
      <c r="F161" s="239"/>
      <c r="G161" s="239"/>
      <c r="H161" s="239"/>
      <c r="I161" s="239"/>
      <c r="J161" s="239"/>
      <c r="K161" s="261"/>
    </row>
    <row r="162" spans="1:11" ht="18.75" customHeight="1">
      <c r="A162" s="210"/>
      <c r="B162" s="241"/>
      <c r="C162" s="228"/>
      <c r="D162" s="228"/>
      <c r="E162" s="228"/>
      <c r="F162" s="262"/>
      <c r="G162" s="228"/>
      <c r="H162" s="228"/>
      <c r="I162" s="228"/>
      <c r="J162" s="228"/>
      <c r="K162" s="256"/>
    </row>
    <row r="163" spans="1:11" ht="18.75" customHeight="1">
      <c r="A163" s="210"/>
      <c r="B163" s="213"/>
      <c r="C163" s="213"/>
      <c r="D163" s="213"/>
      <c r="E163" s="213"/>
      <c r="F163" s="213"/>
      <c r="G163" s="213"/>
      <c r="H163" s="213"/>
      <c r="I163" s="213"/>
      <c r="J163" s="213"/>
      <c r="K163" s="214"/>
    </row>
    <row r="164" spans="1:11" ht="8.1" customHeight="1">
      <c r="A164" s="192"/>
      <c r="B164" s="193"/>
      <c r="C164" s="194"/>
      <c r="D164" s="194"/>
      <c r="E164" s="194"/>
      <c r="F164" s="194"/>
      <c r="G164" s="194"/>
      <c r="H164" s="194"/>
      <c r="I164" s="194"/>
      <c r="J164" s="194"/>
      <c r="K164" s="195"/>
    </row>
    <row r="165" spans="1:11" ht="45" customHeight="1">
      <c r="A165" s="192"/>
      <c r="B165" s="196"/>
      <c r="C165" s="329" t="s">
        <v>242</v>
      </c>
      <c r="D165" s="330"/>
      <c r="E165" s="330"/>
      <c r="F165" s="330"/>
      <c r="G165" s="330"/>
      <c r="H165" s="330"/>
      <c r="I165" s="330"/>
      <c r="J165" s="330"/>
      <c r="K165" s="197"/>
    </row>
    <row r="166" spans="1:11" ht="17.25" customHeight="1">
      <c r="A166" s="192"/>
      <c r="B166" s="196"/>
      <c r="C166" s="220" t="s">
        <v>170</v>
      </c>
      <c r="D166" s="221"/>
      <c r="E166" s="221"/>
      <c r="F166" s="220" t="s">
        <v>171</v>
      </c>
      <c r="G166" s="263"/>
      <c r="H166" s="264" t="s">
        <v>47</v>
      </c>
      <c r="I166" s="264" t="s">
        <v>50</v>
      </c>
      <c r="J166" s="220" t="s">
        <v>172</v>
      </c>
      <c r="K166" s="197"/>
    </row>
    <row r="167" spans="1:11" ht="17.25" customHeight="1">
      <c r="A167" s="192"/>
      <c r="B167" s="198"/>
      <c r="C167" s="223" t="s">
        <v>173</v>
      </c>
      <c r="D167" s="224"/>
      <c r="E167" s="224"/>
      <c r="F167" s="225" t="s">
        <v>174</v>
      </c>
      <c r="G167" s="265"/>
      <c r="H167" s="266"/>
      <c r="I167" s="266"/>
      <c r="J167" s="223" t="s">
        <v>175</v>
      </c>
      <c r="K167" s="199"/>
    </row>
    <row r="168" spans="1:11" ht="8.1" customHeight="1">
      <c r="A168" s="192"/>
      <c r="B168" s="231"/>
      <c r="C168" s="227"/>
      <c r="D168" s="227"/>
      <c r="E168" s="227"/>
      <c r="F168" s="227"/>
      <c r="G168" s="228"/>
      <c r="H168" s="227"/>
      <c r="I168" s="227"/>
      <c r="J168" s="227"/>
      <c r="K168" s="252"/>
    </row>
    <row r="169" spans="1:11" ht="15" customHeight="1">
      <c r="A169" s="192"/>
      <c r="B169" s="231"/>
      <c r="C169" s="10" t="s">
        <v>179</v>
      </c>
      <c r="D169" s="205"/>
      <c r="E169" s="205"/>
      <c r="F169" s="230" t="s">
        <v>176</v>
      </c>
      <c r="G169" s="205"/>
      <c r="H169" s="10" t="s">
        <v>216</v>
      </c>
      <c r="I169" s="10" t="s">
        <v>178</v>
      </c>
      <c r="J169" s="205">
        <v>120</v>
      </c>
      <c r="K169" s="252"/>
    </row>
    <row r="170" spans="1:11" ht="15" customHeight="1">
      <c r="A170" s="192"/>
      <c r="B170" s="231"/>
      <c r="C170" s="10" t="s">
        <v>225</v>
      </c>
      <c r="D170" s="205"/>
      <c r="E170" s="205"/>
      <c r="F170" s="230" t="s">
        <v>176</v>
      </c>
      <c r="G170" s="205"/>
      <c r="H170" s="10" t="s">
        <v>226</v>
      </c>
      <c r="I170" s="10" t="s">
        <v>178</v>
      </c>
      <c r="J170" s="10" t="s">
        <v>227</v>
      </c>
      <c r="K170" s="252"/>
    </row>
    <row r="171" spans="1:11" ht="15" customHeight="1">
      <c r="A171" s="192"/>
      <c r="B171" s="231"/>
      <c r="C171" s="10" t="s">
        <v>124</v>
      </c>
      <c r="D171" s="205"/>
      <c r="E171" s="205"/>
      <c r="F171" s="230" t="s">
        <v>176</v>
      </c>
      <c r="G171" s="205"/>
      <c r="H171" s="10" t="s">
        <v>243</v>
      </c>
      <c r="I171" s="10" t="s">
        <v>178</v>
      </c>
      <c r="J171" s="10" t="s">
        <v>227</v>
      </c>
      <c r="K171" s="252"/>
    </row>
    <row r="172" spans="1:11" ht="15" customHeight="1">
      <c r="A172" s="192"/>
      <c r="B172" s="231"/>
      <c r="C172" s="10" t="s">
        <v>181</v>
      </c>
      <c r="D172" s="205"/>
      <c r="E172" s="205"/>
      <c r="F172" s="230" t="s">
        <v>182</v>
      </c>
      <c r="G172" s="205"/>
      <c r="H172" s="10" t="s">
        <v>243</v>
      </c>
      <c r="I172" s="10" t="s">
        <v>178</v>
      </c>
      <c r="J172" s="205">
        <v>50</v>
      </c>
      <c r="K172" s="252"/>
    </row>
    <row r="173" spans="1:11" ht="15" customHeight="1">
      <c r="A173" s="192"/>
      <c r="B173" s="231"/>
      <c r="C173" s="10" t="s">
        <v>184</v>
      </c>
      <c r="D173" s="205"/>
      <c r="E173" s="205"/>
      <c r="F173" s="230" t="s">
        <v>176</v>
      </c>
      <c r="G173" s="205"/>
      <c r="H173" s="10" t="s">
        <v>243</v>
      </c>
      <c r="I173" s="10" t="s">
        <v>186</v>
      </c>
      <c r="J173" s="205"/>
      <c r="K173" s="252"/>
    </row>
    <row r="174" spans="1:11" ht="15" customHeight="1">
      <c r="A174" s="192"/>
      <c r="B174" s="231"/>
      <c r="C174" s="10" t="s">
        <v>195</v>
      </c>
      <c r="D174" s="205"/>
      <c r="E174" s="205"/>
      <c r="F174" s="230" t="s">
        <v>182</v>
      </c>
      <c r="G174" s="205"/>
      <c r="H174" s="10" t="s">
        <v>243</v>
      </c>
      <c r="I174" s="10" t="s">
        <v>178</v>
      </c>
      <c r="J174" s="205">
        <v>50</v>
      </c>
      <c r="K174" s="252"/>
    </row>
    <row r="175" spans="1:11" ht="15" customHeight="1">
      <c r="A175" s="192"/>
      <c r="B175" s="231"/>
      <c r="C175" s="10" t="s">
        <v>203</v>
      </c>
      <c r="D175" s="205"/>
      <c r="E175" s="205"/>
      <c r="F175" s="230" t="s">
        <v>182</v>
      </c>
      <c r="G175" s="205"/>
      <c r="H175" s="10" t="s">
        <v>243</v>
      </c>
      <c r="I175" s="10" t="s">
        <v>178</v>
      </c>
      <c r="J175" s="205">
        <v>50</v>
      </c>
      <c r="K175" s="252"/>
    </row>
    <row r="176" spans="1:11" ht="15" customHeight="1">
      <c r="A176" s="192"/>
      <c r="B176" s="231"/>
      <c r="C176" s="10" t="s">
        <v>201</v>
      </c>
      <c r="D176" s="205"/>
      <c r="E176" s="205"/>
      <c r="F176" s="230" t="s">
        <v>182</v>
      </c>
      <c r="G176" s="205"/>
      <c r="H176" s="10" t="s">
        <v>243</v>
      </c>
      <c r="I176" s="10" t="s">
        <v>178</v>
      </c>
      <c r="J176" s="205">
        <v>50</v>
      </c>
      <c r="K176" s="252"/>
    </row>
    <row r="177" spans="1:11" ht="15" customHeight="1">
      <c r="A177" s="192"/>
      <c r="B177" s="231"/>
      <c r="C177" s="10" t="s">
        <v>82</v>
      </c>
      <c r="D177" s="205"/>
      <c r="E177" s="205"/>
      <c r="F177" s="230" t="s">
        <v>176</v>
      </c>
      <c r="G177" s="205"/>
      <c r="H177" s="10" t="s">
        <v>244</v>
      </c>
      <c r="I177" s="10" t="s">
        <v>245</v>
      </c>
      <c r="J177" s="205"/>
      <c r="K177" s="252"/>
    </row>
    <row r="178" spans="1:11" ht="15" customHeight="1">
      <c r="A178" s="192"/>
      <c r="B178" s="231"/>
      <c r="C178" s="10" t="s">
        <v>50</v>
      </c>
      <c r="D178" s="205"/>
      <c r="E178" s="205"/>
      <c r="F178" s="230" t="s">
        <v>176</v>
      </c>
      <c r="G178" s="205"/>
      <c r="H178" s="10" t="s">
        <v>246</v>
      </c>
      <c r="I178" s="10" t="s">
        <v>247</v>
      </c>
      <c r="J178" s="205">
        <v>1</v>
      </c>
      <c r="K178" s="252"/>
    </row>
    <row r="179" spans="1:11" ht="15" customHeight="1">
      <c r="A179" s="192"/>
      <c r="B179" s="231"/>
      <c r="C179" s="10" t="s">
        <v>46</v>
      </c>
      <c r="D179" s="205"/>
      <c r="E179" s="205"/>
      <c r="F179" s="230" t="s">
        <v>176</v>
      </c>
      <c r="G179" s="205"/>
      <c r="H179" s="10" t="s">
        <v>248</v>
      </c>
      <c r="I179" s="10" t="s">
        <v>178</v>
      </c>
      <c r="J179" s="205">
        <v>20</v>
      </c>
      <c r="K179" s="252"/>
    </row>
    <row r="180" spans="1:11" ht="15" customHeight="1">
      <c r="A180" s="192"/>
      <c r="B180" s="231"/>
      <c r="C180" s="10" t="s">
        <v>47</v>
      </c>
      <c r="D180" s="205"/>
      <c r="E180" s="205"/>
      <c r="F180" s="230" t="s">
        <v>176</v>
      </c>
      <c r="G180" s="205"/>
      <c r="H180" s="10" t="s">
        <v>249</v>
      </c>
      <c r="I180" s="10" t="s">
        <v>178</v>
      </c>
      <c r="J180" s="205">
        <v>255</v>
      </c>
      <c r="K180" s="252"/>
    </row>
    <row r="181" spans="1:11" ht="15" customHeight="1">
      <c r="A181" s="192"/>
      <c r="B181" s="231"/>
      <c r="C181" s="10" t="s">
        <v>83</v>
      </c>
      <c r="D181" s="205"/>
      <c r="E181" s="205"/>
      <c r="F181" s="230" t="s">
        <v>176</v>
      </c>
      <c r="G181" s="205"/>
      <c r="H181" s="10" t="s">
        <v>140</v>
      </c>
      <c r="I181" s="10" t="s">
        <v>178</v>
      </c>
      <c r="J181" s="205">
        <v>10</v>
      </c>
      <c r="K181" s="252"/>
    </row>
    <row r="182" spans="1:11" ht="15" customHeight="1">
      <c r="A182" s="192"/>
      <c r="B182" s="231"/>
      <c r="C182" s="10" t="s">
        <v>84</v>
      </c>
      <c r="D182" s="205"/>
      <c r="E182" s="205"/>
      <c r="F182" s="230" t="s">
        <v>176</v>
      </c>
      <c r="G182" s="205"/>
      <c r="H182" s="10" t="s">
        <v>250</v>
      </c>
      <c r="I182" s="10" t="s">
        <v>211</v>
      </c>
      <c r="J182" s="205"/>
      <c r="K182" s="252"/>
    </row>
    <row r="183" spans="1:11" ht="15" customHeight="1">
      <c r="A183" s="192"/>
      <c r="B183" s="231"/>
      <c r="C183" s="10" t="s">
        <v>251</v>
      </c>
      <c r="D183" s="205"/>
      <c r="E183" s="205"/>
      <c r="F183" s="230" t="s">
        <v>176</v>
      </c>
      <c r="G183" s="205"/>
      <c r="H183" s="10" t="s">
        <v>252</v>
      </c>
      <c r="I183" s="10" t="s">
        <v>211</v>
      </c>
      <c r="J183" s="205"/>
      <c r="K183" s="252"/>
    </row>
    <row r="184" spans="1:11" ht="15" customHeight="1">
      <c r="A184" s="192"/>
      <c r="B184" s="231"/>
      <c r="C184" s="10" t="s">
        <v>240</v>
      </c>
      <c r="D184" s="205"/>
      <c r="E184" s="205"/>
      <c r="F184" s="230" t="s">
        <v>176</v>
      </c>
      <c r="G184" s="205"/>
      <c r="H184" s="10" t="s">
        <v>253</v>
      </c>
      <c r="I184" s="10" t="s">
        <v>211</v>
      </c>
      <c r="J184" s="205"/>
      <c r="K184" s="252"/>
    </row>
    <row r="185" spans="1:11" ht="15" customHeight="1">
      <c r="A185" s="192"/>
      <c r="B185" s="231"/>
      <c r="C185" s="10" t="s">
        <v>86</v>
      </c>
      <c r="D185" s="205"/>
      <c r="E185" s="205"/>
      <c r="F185" s="230" t="s">
        <v>182</v>
      </c>
      <c r="G185" s="205"/>
      <c r="H185" s="10" t="s">
        <v>254</v>
      </c>
      <c r="I185" s="10" t="s">
        <v>178</v>
      </c>
      <c r="J185" s="205">
        <v>50</v>
      </c>
      <c r="K185" s="252"/>
    </row>
    <row r="186" spans="1:11" ht="15" customHeight="1">
      <c r="A186" s="192"/>
      <c r="B186" s="231"/>
      <c r="C186" s="10" t="s">
        <v>255</v>
      </c>
      <c r="D186" s="205"/>
      <c r="E186" s="205"/>
      <c r="F186" s="230" t="s">
        <v>182</v>
      </c>
      <c r="G186" s="205"/>
      <c r="H186" s="10" t="s">
        <v>256</v>
      </c>
      <c r="I186" s="10" t="s">
        <v>257</v>
      </c>
      <c r="J186" s="205"/>
      <c r="K186" s="252"/>
    </row>
    <row r="187" spans="1:11" ht="15" customHeight="1">
      <c r="A187" s="192"/>
      <c r="B187" s="231"/>
      <c r="C187" s="10" t="s">
        <v>258</v>
      </c>
      <c r="D187" s="205"/>
      <c r="E187" s="205"/>
      <c r="F187" s="230" t="s">
        <v>182</v>
      </c>
      <c r="G187" s="205"/>
      <c r="H187" s="10" t="s">
        <v>259</v>
      </c>
      <c r="I187" s="10" t="s">
        <v>257</v>
      </c>
      <c r="J187" s="205"/>
      <c r="K187" s="252"/>
    </row>
    <row r="188" spans="1:11" ht="15" customHeight="1">
      <c r="A188" s="192"/>
      <c r="B188" s="231"/>
      <c r="C188" s="10" t="s">
        <v>260</v>
      </c>
      <c r="D188" s="205"/>
      <c r="E188" s="205"/>
      <c r="F188" s="230" t="s">
        <v>182</v>
      </c>
      <c r="G188" s="205"/>
      <c r="H188" s="10" t="s">
        <v>261</v>
      </c>
      <c r="I188" s="10" t="s">
        <v>257</v>
      </c>
      <c r="J188" s="205"/>
      <c r="K188" s="252"/>
    </row>
    <row r="189" spans="1:11" ht="15" customHeight="1">
      <c r="A189" s="192"/>
      <c r="B189" s="231"/>
      <c r="C189" s="267" t="s">
        <v>262</v>
      </c>
      <c r="D189" s="205"/>
      <c r="E189" s="205"/>
      <c r="F189" s="230" t="s">
        <v>182</v>
      </c>
      <c r="G189" s="205"/>
      <c r="H189" s="10" t="s">
        <v>263</v>
      </c>
      <c r="I189" s="10" t="s">
        <v>264</v>
      </c>
      <c r="J189" s="10" t="s">
        <v>265</v>
      </c>
      <c r="K189" s="252"/>
    </row>
    <row r="190" spans="1:11" ht="15" customHeight="1">
      <c r="A190" s="192"/>
      <c r="B190" s="231"/>
      <c r="C190" s="267" t="s">
        <v>35</v>
      </c>
      <c r="D190" s="205"/>
      <c r="E190" s="205"/>
      <c r="F190" s="230" t="s">
        <v>176</v>
      </c>
      <c r="G190" s="205"/>
      <c r="H190" s="201" t="s">
        <v>266</v>
      </c>
      <c r="I190" s="10" t="s">
        <v>267</v>
      </c>
      <c r="J190" s="205"/>
      <c r="K190" s="252"/>
    </row>
    <row r="191" spans="1:11" ht="15" customHeight="1">
      <c r="A191" s="192"/>
      <c r="B191" s="231"/>
      <c r="C191" s="267" t="s">
        <v>268</v>
      </c>
      <c r="D191" s="205"/>
      <c r="E191" s="205"/>
      <c r="F191" s="230" t="s">
        <v>176</v>
      </c>
      <c r="G191" s="205"/>
      <c r="H191" s="10" t="s">
        <v>269</v>
      </c>
      <c r="I191" s="10" t="s">
        <v>211</v>
      </c>
      <c r="J191" s="205"/>
      <c r="K191" s="252"/>
    </row>
    <row r="192" spans="1:11" ht="15" customHeight="1">
      <c r="A192" s="192"/>
      <c r="B192" s="231"/>
      <c r="C192" s="267" t="s">
        <v>270</v>
      </c>
      <c r="D192" s="205"/>
      <c r="E192" s="205"/>
      <c r="F192" s="230" t="s">
        <v>176</v>
      </c>
      <c r="G192" s="205"/>
      <c r="H192" s="10" t="s">
        <v>271</v>
      </c>
      <c r="I192" s="10" t="s">
        <v>211</v>
      </c>
      <c r="J192" s="205"/>
      <c r="K192" s="252"/>
    </row>
    <row r="193" spans="1:11" ht="15" customHeight="1">
      <c r="A193" s="192"/>
      <c r="B193" s="231"/>
      <c r="C193" s="267" t="s">
        <v>272</v>
      </c>
      <c r="D193" s="205"/>
      <c r="E193" s="205"/>
      <c r="F193" s="230" t="s">
        <v>182</v>
      </c>
      <c r="G193" s="205"/>
      <c r="H193" s="10" t="s">
        <v>273</v>
      </c>
      <c r="I193" s="10" t="s">
        <v>211</v>
      </c>
      <c r="J193" s="205"/>
      <c r="K193" s="252"/>
    </row>
    <row r="194" spans="1:11" ht="15" customHeight="1">
      <c r="A194" s="192"/>
      <c r="B194" s="260"/>
      <c r="C194" s="268"/>
      <c r="D194" s="239"/>
      <c r="E194" s="239"/>
      <c r="F194" s="239"/>
      <c r="G194" s="239"/>
      <c r="H194" s="239"/>
      <c r="I194" s="239"/>
      <c r="J194" s="239"/>
      <c r="K194" s="261"/>
    </row>
    <row r="195" spans="1:11" ht="18.75" customHeight="1">
      <c r="A195" s="210"/>
      <c r="B195" s="241"/>
      <c r="C195" s="228"/>
      <c r="D195" s="228"/>
      <c r="E195" s="228"/>
      <c r="F195" s="262"/>
      <c r="G195" s="228"/>
      <c r="H195" s="228"/>
      <c r="I195" s="228"/>
      <c r="J195" s="228"/>
      <c r="K195" s="256"/>
    </row>
    <row r="196" spans="1:11" ht="18.75" customHeight="1">
      <c r="A196" s="210"/>
      <c r="B196" s="269"/>
      <c r="C196" s="270"/>
      <c r="D196" s="270"/>
      <c r="E196" s="270"/>
      <c r="F196" s="271"/>
      <c r="G196" s="270"/>
      <c r="H196" s="270"/>
      <c r="I196" s="270"/>
      <c r="J196" s="270"/>
      <c r="K196" s="272"/>
    </row>
    <row r="197" spans="1:11" ht="18.75" customHeight="1">
      <c r="A197" s="210"/>
      <c r="B197" s="213"/>
      <c r="C197" s="213"/>
      <c r="D197" s="213"/>
      <c r="E197" s="213"/>
      <c r="F197" s="213"/>
      <c r="G197" s="213"/>
      <c r="H197" s="213"/>
      <c r="I197" s="213"/>
      <c r="J197" s="213"/>
      <c r="K197" s="214"/>
    </row>
    <row r="198" spans="1:11" ht="13.5" customHeight="1">
      <c r="A198" s="192"/>
      <c r="B198" s="193"/>
      <c r="C198" s="194"/>
      <c r="D198" s="194"/>
      <c r="E198" s="194"/>
      <c r="F198" s="194"/>
      <c r="G198" s="194"/>
      <c r="H198" s="194"/>
      <c r="I198" s="194"/>
      <c r="J198" s="194"/>
      <c r="K198" s="195"/>
    </row>
    <row r="199" spans="1:11" ht="21" customHeight="1">
      <c r="A199" s="192"/>
      <c r="B199" s="196"/>
      <c r="C199" s="329" t="s">
        <v>274</v>
      </c>
      <c r="D199" s="330"/>
      <c r="E199" s="330"/>
      <c r="F199" s="330"/>
      <c r="G199" s="330"/>
      <c r="H199" s="330"/>
      <c r="I199" s="330"/>
      <c r="J199" s="330"/>
      <c r="K199" s="197"/>
    </row>
    <row r="200" spans="1:11" ht="25.5" customHeight="1">
      <c r="A200" s="192"/>
      <c r="B200" s="196"/>
      <c r="C200" s="273" t="s">
        <v>275</v>
      </c>
      <c r="D200" s="274"/>
      <c r="E200" s="274"/>
      <c r="F200" s="273" t="s">
        <v>276</v>
      </c>
      <c r="G200" s="275"/>
      <c r="H200" s="337" t="s">
        <v>277</v>
      </c>
      <c r="I200" s="338"/>
      <c r="J200" s="338"/>
      <c r="K200" s="197"/>
    </row>
    <row r="201" spans="1:11" ht="8.1" customHeight="1">
      <c r="A201" s="192"/>
      <c r="B201" s="231"/>
      <c r="C201" s="227"/>
      <c r="D201" s="227"/>
      <c r="E201" s="227"/>
      <c r="F201" s="227"/>
      <c r="G201" s="228"/>
      <c r="H201" s="227"/>
      <c r="I201" s="227"/>
      <c r="J201" s="227"/>
      <c r="K201" s="252"/>
    </row>
    <row r="202" spans="1:11" ht="15" customHeight="1">
      <c r="A202" s="192"/>
      <c r="B202" s="231"/>
      <c r="C202" s="10" t="s">
        <v>267</v>
      </c>
      <c r="D202" s="205"/>
      <c r="E202" s="205"/>
      <c r="F202" s="230" t="s">
        <v>36</v>
      </c>
      <c r="G202" s="205"/>
      <c r="H202" s="331" t="s">
        <v>278</v>
      </c>
      <c r="I202" s="332"/>
      <c r="J202" s="332"/>
      <c r="K202" s="252"/>
    </row>
    <row r="203" spans="1:11" ht="15" customHeight="1">
      <c r="A203" s="192"/>
      <c r="B203" s="231"/>
      <c r="C203" s="205"/>
      <c r="D203" s="205"/>
      <c r="E203" s="205"/>
      <c r="F203" s="230" t="s">
        <v>37</v>
      </c>
      <c r="G203" s="205"/>
      <c r="H203" s="331" t="s">
        <v>279</v>
      </c>
      <c r="I203" s="332"/>
      <c r="J203" s="332"/>
      <c r="K203" s="252"/>
    </row>
    <row r="204" spans="1:11" ht="15" customHeight="1">
      <c r="A204" s="192"/>
      <c r="B204" s="231"/>
      <c r="C204" s="205"/>
      <c r="D204" s="205"/>
      <c r="E204" s="205"/>
      <c r="F204" s="230" t="s">
        <v>40</v>
      </c>
      <c r="G204" s="205"/>
      <c r="H204" s="331" t="s">
        <v>280</v>
      </c>
      <c r="I204" s="332"/>
      <c r="J204" s="332"/>
      <c r="K204" s="252"/>
    </row>
    <row r="205" spans="1:11" ht="15" customHeight="1">
      <c r="A205" s="192"/>
      <c r="B205" s="231"/>
      <c r="C205" s="205"/>
      <c r="D205" s="205"/>
      <c r="E205" s="205"/>
      <c r="F205" s="230" t="s">
        <v>38</v>
      </c>
      <c r="G205" s="205"/>
      <c r="H205" s="331" t="s">
        <v>281</v>
      </c>
      <c r="I205" s="332"/>
      <c r="J205" s="332"/>
      <c r="K205" s="252"/>
    </row>
    <row r="206" spans="1:11" ht="15" customHeight="1">
      <c r="A206" s="192"/>
      <c r="B206" s="231"/>
      <c r="C206" s="205"/>
      <c r="D206" s="205"/>
      <c r="E206" s="205"/>
      <c r="F206" s="230" t="s">
        <v>39</v>
      </c>
      <c r="G206" s="205"/>
      <c r="H206" s="331" t="s">
        <v>282</v>
      </c>
      <c r="I206" s="332"/>
      <c r="J206" s="332"/>
      <c r="K206" s="252"/>
    </row>
    <row r="207" spans="1:11" ht="15" customHeight="1">
      <c r="A207" s="192"/>
      <c r="B207" s="231"/>
      <c r="C207" s="205"/>
      <c r="D207" s="205"/>
      <c r="E207" s="205"/>
      <c r="F207" s="276"/>
      <c r="G207" s="205"/>
      <c r="H207" s="205"/>
      <c r="I207" s="205"/>
      <c r="J207" s="205"/>
      <c r="K207" s="252"/>
    </row>
    <row r="208" spans="1:11" ht="15" customHeight="1">
      <c r="A208" s="192"/>
      <c r="B208" s="231"/>
      <c r="C208" s="10" t="s">
        <v>223</v>
      </c>
      <c r="D208" s="205"/>
      <c r="E208" s="205"/>
      <c r="F208" s="230" t="s">
        <v>71</v>
      </c>
      <c r="G208" s="205"/>
      <c r="H208" s="331" t="s">
        <v>283</v>
      </c>
      <c r="I208" s="332"/>
      <c r="J208" s="332"/>
      <c r="K208" s="252"/>
    </row>
    <row r="209" spans="1:11" ht="15" customHeight="1">
      <c r="A209" s="192"/>
      <c r="B209" s="231"/>
      <c r="C209" s="205"/>
      <c r="D209" s="205"/>
      <c r="E209" s="205"/>
      <c r="F209" s="230" t="s">
        <v>118</v>
      </c>
      <c r="G209" s="205"/>
      <c r="H209" s="331" t="s">
        <v>119</v>
      </c>
      <c r="I209" s="332"/>
      <c r="J209" s="332"/>
      <c r="K209" s="252"/>
    </row>
    <row r="210" spans="1:11" ht="15" customHeight="1">
      <c r="A210" s="192"/>
      <c r="B210" s="231"/>
      <c r="C210" s="205"/>
      <c r="D210" s="205"/>
      <c r="E210" s="205"/>
      <c r="F210" s="230" t="s">
        <v>116</v>
      </c>
      <c r="G210" s="205"/>
      <c r="H210" s="331" t="s">
        <v>284</v>
      </c>
      <c r="I210" s="332"/>
      <c r="J210" s="332"/>
      <c r="K210" s="252"/>
    </row>
    <row r="211" spans="1:11" ht="15" customHeight="1">
      <c r="A211" s="192"/>
      <c r="B211" s="277"/>
      <c r="C211" s="205"/>
      <c r="D211" s="205"/>
      <c r="E211" s="205"/>
      <c r="F211" s="230" t="s">
        <v>120</v>
      </c>
      <c r="G211" s="278"/>
      <c r="H211" s="333" t="s">
        <v>121</v>
      </c>
      <c r="I211" s="334"/>
      <c r="J211" s="334"/>
      <c r="K211" s="279"/>
    </row>
    <row r="212" spans="1:11" ht="15" customHeight="1">
      <c r="A212" s="192"/>
      <c r="B212" s="277"/>
      <c r="C212" s="205"/>
      <c r="D212" s="205"/>
      <c r="E212" s="205"/>
      <c r="F212" s="230" t="s">
        <v>122</v>
      </c>
      <c r="G212" s="278"/>
      <c r="H212" s="333" t="s">
        <v>285</v>
      </c>
      <c r="I212" s="334"/>
      <c r="J212" s="334"/>
      <c r="K212" s="279"/>
    </row>
    <row r="213" spans="1:11" ht="15" customHeight="1">
      <c r="A213" s="192"/>
      <c r="B213" s="277"/>
      <c r="C213" s="205"/>
      <c r="D213" s="205"/>
      <c r="E213" s="205"/>
      <c r="F213" s="276"/>
      <c r="G213" s="278"/>
      <c r="H213" s="259"/>
      <c r="I213" s="259"/>
      <c r="J213" s="259"/>
      <c r="K213" s="279"/>
    </row>
    <row r="214" spans="1:11" ht="15" customHeight="1">
      <c r="A214" s="192"/>
      <c r="B214" s="277"/>
      <c r="C214" s="10" t="s">
        <v>247</v>
      </c>
      <c r="D214" s="205"/>
      <c r="E214" s="205"/>
      <c r="F214" s="276">
        <v>1</v>
      </c>
      <c r="G214" s="278"/>
      <c r="H214" s="333" t="s">
        <v>286</v>
      </c>
      <c r="I214" s="334"/>
      <c r="J214" s="334"/>
      <c r="K214" s="279"/>
    </row>
    <row r="215" spans="1:11" ht="15" customHeight="1">
      <c r="A215" s="192"/>
      <c r="B215" s="277"/>
      <c r="C215" s="205"/>
      <c r="D215" s="205"/>
      <c r="E215" s="205"/>
      <c r="F215" s="276">
        <v>2</v>
      </c>
      <c r="G215" s="278"/>
      <c r="H215" s="333" t="s">
        <v>287</v>
      </c>
      <c r="I215" s="334"/>
      <c r="J215" s="334"/>
      <c r="K215" s="279"/>
    </row>
    <row r="216" spans="1:11" ht="15" customHeight="1">
      <c r="A216" s="192"/>
      <c r="B216" s="277"/>
      <c r="C216" s="205"/>
      <c r="D216" s="205"/>
      <c r="E216" s="205"/>
      <c r="F216" s="276">
        <v>3</v>
      </c>
      <c r="G216" s="278"/>
      <c r="H216" s="333" t="s">
        <v>288</v>
      </c>
      <c r="I216" s="334"/>
      <c r="J216" s="334"/>
      <c r="K216" s="279"/>
    </row>
    <row r="217" spans="1:11" ht="15" customHeight="1">
      <c r="A217" s="192"/>
      <c r="B217" s="277"/>
      <c r="C217" s="205"/>
      <c r="D217" s="205"/>
      <c r="E217" s="205"/>
      <c r="F217" s="276">
        <v>4</v>
      </c>
      <c r="G217" s="278"/>
      <c r="H217" s="333" t="s">
        <v>289</v>
      </c>
      <c r="I217" s="334"/>
      <c r="J217" s="334"/>
      <c r="K217" s="279"/>
    </row>
    <row r="218" spans="1:11" ht="12.75" customHeight="1">
      <c r="A218" s="280"/>
      <c r="B218" s="281"/>
      <c r="C218" s="213"/>
      <c r="D218" s="213"/>
      <c r="E218" s="213"/>
      <c r="F218" s="213"/>
      <c r="G218" s="213"/>
      <c r="H218" s="213"/>
      <c r="I218" s="213"/>
      <c r="J218" s="213"/>
      <c r="K218" s="282"/>
    </row>
  </sheetData>
  <mergeCells count="77">
    <mergeCell ref="F18:J18"/>
    <mergeCell ref="H204:J204"/>
    <mergeCell ref="C147:J147"/>
    <mergeCell ref="H203:J203"/>
    <mergeCell ref="C9:J9"/>
    <mergeCell ref="G40:J40"/>
    <mergeCell ref="E48:J48"/>
    <mergeCell ref="G39:J39"/>
    <mergeCell ref="C55:J55"/>
    <mergeCell ref="D51:J51"/>
    <mergeCell ref="F19:J19"/>
    <mergeCell ref="F22:J22"/>
    <mergeCell ref="D28:J28"/>
    <mergeCell ref="F20:J20"/>
    <mergeCell ref="D15:J15"/>
    <mergeCell ref="G38:J38"/>
    <mergeCell ref="H217:J217"/>
    <mergeCell ref="C75:J75"/>
    <mergeCell ref="C25:J25"/>
    <mergeCell ref="C122:J122"/>
    <mergeCell ref="C26:J26"/>
    <mergeCell ref="H200:J200"/>
    <mergeCell ref="H214:J214"/>
    <mergeCell ref="D67:J67"/>
    <mergeCell ref="C165:J165"/>
    <mergeCell ref="H205:J205"/>
    <mergeCell ref="G42:J42"/>
    <mergeCell ref="E50:J50"/>
    <mergeCell ref="C102:J102"/>
    <mergeCell ref="C199:J199"/>
    <mergeCell ref="H202:J202"/>
    <mergeCell ref="H208:J208"/>
    <mergeCell ref="H206:J206"/>
    <mergeCell ref="D27:J27"/>
    <mergeCell ref="H216:J216"/>
    <mergeCell ref="D47:J47"/>
    <mergeCell ref="H215:J215"/>
    <mergeCell ref="D34:J34"/>
    <mergeCell ref="H212:J212"/>
    <mergeCell ref="H211:J211"/>
    <mergeCell ref="H210:J210"/>
    <mergeCell ref="H209:J209"/>
    <mergeCell ref="D63:J63"/>
    <mergeCell ref="D62:J62"/>
    <mergeCell ref="D61:J61"/>
    <mergeCell ref="D60:J60"/>
    <mergeCell ref="D59:J59"/>
    <mergeCell ref="D58:J58"/>
    <mergeCell ref="D33:J33"/>
    <mergeCell ref="D31:J31"/>
    <mergeCell ref="D70:J70"/>
    <mergeCell ref="D69:J69"/>
    <mergeCell ref="D68:J68"/>
    <mergeCell ref="D66:J66"/>
    <mergeCell ref="D65:J65"/>
    <mergeCell ref="C54:J54"/>
    <mergeCell ref="G36:J36"/>
    <mergeCell ref="C52:J52"/>
    <mergeCell ref="G41:J41"/>
    <mergeCell ref="C57:J57"/>
    <mergeCell ref="E49:J49"/>
    <mergeCell ref="C7:J7"/>
    <mergeCell ref="C6:J6"/>
    <mergeCell ref="C4:J4"/>
    <mergeCell ref="C3:J3"/>
    <mergeCell ref="G45:J45"/>
    <mergeCell ref="G44:J44"/>
    <mergeCell ref="G43:J43"/>
    <mergeCell ref="G37:J37"/>
    <mergeCell ref="D35:J35"/>
    <mergeCell ref="F21:J21"/>
    <mergeCell ref="D17:J17"/>
    <mergeCell ref="D10:J10"/>
    <mergeCell ref="D16:J16"/>
    <mergeCell ref="D11:J11"/>
    <mergeCell ref="F23:J23"/>
    <mergeCell ref="D30:J30"/>
  </mergeCells>
  <printOptions/>
  <pageMargins left="0.590278" right="0.590278" top="0.590278" bottom="0.590278" header="0" footer="0"/>
  <pageSetup fitToHeight="1" fitToWidth="1" horizontalDpi="600" verticalDpi="600"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bent05</cp:lastModifiedBy>
  <dcterms:created xsi:type="dcterms:W3CDTF">2022-07-18T08:43:45Z</dcterms:created>
  <dcterms:modified xsi:type="dcterms:W3CDTF">2023-03-06T13:36:58Z</dcterms:modified>
  <cp:category/>
  <cp:version/>
  <cp:contentType/>
  <cp:contentStatus/>
</cp:coreProperties>
</file>