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1"/>
  <workbookPr defaultThemeVersion="166925"/>
  <bookViews>
    <workbookView xWindow="0" yWindow="0" windowWidth="28800" windowHeight="11625" activeTab="0"/>
  </bookViews>
  <sheets>
    <sheet name="SÚZ VŠE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<sst xmlns="http://schemas.openxmlformats.org/spreadsheetml/2006/main" count="182" uniqueCount="87">
  <si>
    <t>Příloha č. 2 Smlouvy o poskytování komplexních prádelenských služeb</t>
  </si>
  <si>
    <t>SÚZ VŠE v Praze</t>
  </si>
  <si>
    <t>Číslo položky</t>
  </si>
  <si>
    <r>
      <t>Předpokládaný počet praní</t>
    </r>
    <r>
      <rPr>
        <b/>
        <sz val="14"/>
        <rFont val="Segoe UI"/>
        <family val="2"/>
      </rPr>
      <t xml:space="preserve"> ročně</t>
    </r>
    <r>
      <rPr>
        <b/>
        <sz val="11"/>
        <rFont val="Segoe UI"/>
        <family val="2"/>
      </rPr>
      <t xml:space="preserve">
</t>
    </r>
  </si>
  <si>
    <t>Kategorie a druhy prádla</t>
  </si>
  <si>
    <t>Rozměry
(tolerance +/- 5%)</t>
  </si>
  <si>
    <t>Materiál, vazba, gramáž 
(u gramáže tolerance +/-5%)</t>
  </si>
  <si>
    <t>Barva</t>
  </si>
  <si>
    <t>Další vlastnosti</t>
  </si>
  <si>
    <t>Cena praní za kus
bez DPH
[Kč]</t>
  </si>
  <si>
    <t>CENA CELKEM
bez DPH
[Kč/rok]</t>
  </si>
  <si>
    <t>Kategorie: Ložní prádlo</t>
  </si>
  <si>
    <t>povlak na polštář</t>
  </si>
  <si>
    <t>70x90 cm</t>
  </si>
  <si>
    <t>100% Ba</t>
  </si>
  <si>
    <t>barevný</t>
  </si>
  <si>
    <t>může se prát dohromady s bílým, hotelový uzávěr</t>
  </si>
  <si>
    <t>70x90cm</t>
  </si>
  <si>
    <t>80%Ba + 20% PES</t>
  </si>
  <si>
    <t>knoflíky, studentský</t>
  </si>
  <si>
    <t>krep</t>
  </si>
  <si>
    <t>50x70 cm</t>
  </si>
  <si>
    <t>bílý</t>
  </si>
  <si>
    <t>hotelový uzávěr</t>
  </si>
  <si>
    <t>100%Ba</t>
  </si>
  <si>
    <t>červánky</t>
  </si>
  <si>
    <t>povlak na přikrývku</t>
  </si>
  <si>
    <t>140x205 cm</t>
  </si>
  <si>
    <t>140x200cm</t>
  </si>
  <si>
    <t>140x200 cm</t>
  </si>
  <si>
    <t>100% Ba, částečně 20% PES</t>
  </si>
  <si>
    <t>hotelový uzávěr, bílý pruh</t>
  </si>
  <si>
    <t>prostěradlo</t>
  </si>
  <si>
    <t>100x200</t>
  </si>
  <si>
    <t>95%ba + 5%elst</t>
  </si>
  <si>
    <t>hotel</t>
  </si>
  <si>
    <t>150x240 cm</t>
  </si>
  <si>
    <t>mix</t>
  </si>
  <si>
    <t>150*240 cm</t>
  </si>
  <si>
    <t>Kategorie: Ostatní prádlo</t>
  </si>
  <si>
    <t>deka</t>
  </si>
  <si>
    <t>150x200cm</t>
  </si>
  <si>
    <t>100% Polyester</t>
  </si>
  <si>
    <t>barevná</t>
  </si>
  <si>
    <t>bílá</t>
  </si>
  <si>
    <t>dětské povlečení</t>
  </si>
  <si>
    <t>barevné</t>
  </si>
  <si>
    <t>prostěradlo, povlak na polštář a deka</t>
  </si>
  <si>
    <t>chránič na matrace</t>
  </si>
  <si>
    <t>bilý</t>
  </si>
  <si>
    <t>90x200 cm</t>
  </si>
  <si>
    <t>osuška</t>
  </si>
  <si>
    <t>70x140cm</t>
  </si>
  <si>
    <t>70x140 cm</t>
  </si>
  <si>
    <t>450g-550g/m2 frote</t>
  </si>
  <si>
    <t xml:space="preserve">bílá </t>
  </si>
  <si>
    <t>550g/m2 frote</t>
  </si>
  <si>
    <t>polštář</t>
  </si>
  <si>
    <t>100% Polyester, duté vlákno</t>
  </si>
  <si>
    <t>předložka před sprchový kout</t>
  </si>
  <si>
    <t>70x40 cm</t>
  </si>
  <si>
    <r>
      <t>100% Ba; frote; 380 g/m</t>
    </r>
    <r>
      <rPr>
        <vertAlign val="superscript"/>
        <sz val="11"/>
        <rFont val="Segoe UI"/>
        <family val="2"/>
      </rPr>
      <t>₂</t>
    </r>
  </si>
  <si>
    <t>přikrývka</t>
  </si>
  <si>
    <t>ručník</t>
  </si>
  <si>
    <t>50x100cm</t>
  </si>
  <si>
    <t>68x132cm</t>
  </si>
  <si>
    <t>frote</t>
  </si>
  <si>
    <t>50x100 cm</t>
  </si>
  <si>
    <t>450g/m2 frote</t>
  </si>
  <si>
    <t>230g/m2 Ba</t>
  </si>
  <si>
    <t>50x60 cm</t>
  </si>
  <si>
    <t>různobarevné</t>
  </si>
  <si>
    <t>může se prát dohromady s bílým</t>
  </si>
  <si>
    <t>ubrus</t>
  </si>
  <si>
    <t>171x108 cm</t>
  </si>
  <si>
    <t>utěrka</t>
  </si>
  <si>
    <t>50x70cm</t>
  </si>
  <si>
    <t>230g/m2, 100% Ba</t>
  </si>
  <si>
    <t>barevná, různé vzory</t>
  </si>
  <si>
    <t>záclony</t>
  </si>
  <si>
    <t>160x280 cm</t>
  </si>
  <si>
    <t>100% polyester</t>
  </si>
  <si>
    <t>závěsy</t>
  </si>
  <si>
    <t>CENA ZA ROK:</t>
  </si>
  <si>
    <t>Počet kusů na skladě</t>
  </si>
  <si>
    <t>potah křeslo / židle</t>
  </si>
  <si>
    <t>obvyklá velikost křesla nebo židle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</si>
</sst>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_-* #,##0.00_-;\-* #,##0.00_-;_-* &quot;-&quot;??_-;_-@_-"/>
    <numFmt numFmtId="165" formatCode="_-* #,##0.0000\ _K_č_-;\-* #,##0.00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Segoe UI"/>
      <family val="2"/>
    </font>
    <font>
      <b/>
      <sz val="14"/>
      <name val="Segoe UI"/>
      <family val="2"/>
    </font>
    <font>
      <sz val="11"/>
      <name val="Segoe UI"/>
      <family val="2"/>
    </font>
    <font>
      <sz val="11"/>
      <color theme="1"/>
      <name val="Segoe UI"/>
      <family val="2"/>
    </font>
    <font>
      <vertAlign val="superscript"/>
      <sz val="11"/>
      <name val="Segoe UI"/>
      <family val="2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99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>
        <color theme="0" tint="-0.149959996342659"/>
      </diagonal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3" fontId="5" fillId="0" borderId="1" xfId="0" applyNumberFormat="1" applyFont="1" applyFill="1" applyBorder="1" applyAlignment="1" applyProtection="1">
      <alignment horizontal="center" vertical="center"/>
      <protection/>
    </xf>
    <xf numFmtId="164" fontId="5" fillId="0" borderId="1" xfId="2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5" fillId="0" borderId="1" xfId="0" applyFont="1" applyFill="1" applyBorder="1" applyAlignment="1" applyProtection="1">
      <alignment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Protection="1">
      <protection/>
    </xf>
    <xf numFmtId="9" fontId="5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left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8" fillId="0" borderId="0" xfId="0" applyFont="1" applyAlignment="1" applyProtection="1">
      <alignment horizontal="right"/>
      <protection/>
    </xf>
    <xf numFmtId="43" fontId="8" fillId="0" borderId="0" xfId="0" applyNumberFormat="1" applyFont="1" applyProtection="1">
      <protection/>
    </xf>
    <xf numFmtId="165" fontId="0" fillId="0" borderId="0" xfId="0" applyNumberFormat="1" applyProtection="1">
      <protection/>
    </xf>
    <xf numFmtId="164" fontId="5" fillId="2" borderId="1" xfId="2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0" fillId="3" borderId="4" xfId="0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horizontal="left" vertical="center"/>
      <protection/>
    </xf>
    <xf numFmtId="0" fontId="3" fillId="3" borderId="6" xfId="0" applyFont="1" applyFill="1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050DB-F7DB-4A64-8E33-DE7B47B01527}">
  <dimension ref="A1:L49"/>
  <sheetViews>
    <sheetView tabSelected="1" zoomScale="115" zoomScaleNormal="115" workbookViewId="0" topLeftCell="A1">
      <pane ySplit="5" topLeftCell="A6" activePane="bottomLeft" state="frozen"/>
      <selection pane="bottomLeft" activeCell="I6" sqref="I6"/>
    </sheetView>
  </sheetViews>
  <sheetFormatPr defaultColWidth="9.140625" defaultRowHeight="15"/>
  <cols>
    <col min="1" max="1" width="9.140625" style="6" customWidth="1"/>
    <col min="2" max="2" width="12.28125" style="6" customWidth="1"/>
    <col min="3" max="6" width="19.57421875" style="6" customWidth="1"/>
    <col min="7" max="7" width="19.57421875" style="14" customWidth="1"/>
    <col min="8" max="8" width="33.00390625" style="6" customWidth="1"/>
    <col min="9" max="9" width="19.57421875" style="6" customWidth="1"/>
    <col min="10" max="10" width="25.8515625" style="6" customWidth="1"/>
    <col min="11" max="16384" width="9.140625" style="6" customWidth="1"/>
  </cols>
  <sheetData>
    <row r="1" spans="1:10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4" spans="1:10" ht="77.25">
      <c r="A4" s="1" t="s">
        <v>2</v>
      </c>
      <c r="B4" s="1" t="s">
        <v>84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ht="16.5">
      <c r="A5" s="20" t="s">
        <v>11</v>
      </c>
      <c r="B5" s="21"/>
      <c r="C5" s="21"/>
      <c r="D5" s="21"/>
      <c r="E5" s="21"/>
      <c r="F5" s="21"/>
      <c r="G5" s="21"/>
      <c r="H5" s="21"/>
      <c r="I5" s="21"/>
      <c r="J5" s="21"/>
    </row>
    <row r="6" spans="1:12" ht="33">
      <c r="A6" s="2">
        <v>1</v>
      </c>
      <c r="B6" s="2">
        <f>800+2067</f>
        <v>2867</v>
      </c>
      <c r="C6" s="3">
        <v>15986</v>
      </c>
      <c r="D6" s="7" t="s">
        <v>12</v>
      </c>
      <c r="E6" s="8" t="s">
        <v>13</v>
      </c>
      <c r="F6" s="2" t="s">
        <v>14</v>
      </c>
      <c r="G6" s="8" t="s">
        <v>15</v>
      </c>
      <c r="H6" s="8" t="s">
        <v>16</v>
      </c>
      <c r="I6" s="18"/>
      <c r="J6" s="4">
        <f aca="true" t="shared" si="0" ref="J6:J21">I6*C6</f>
        <v>0</v>
      </c>
      <c r="L6" s="9"/>
    </row>
    <row r="7" spans="1:12" ht="16.5" customHeight="1">
      <c r="A7" s="2">
        <v>2</v>
      </c>
      <c r="B7" s="2">
        <f>70+787</f>
        <v>857</v>
      </c>
      <c r="C7" s="3">
        <v>3286</v>
      </c>
      <c r="D7" s="7" t="s">
        <v>12</v>
      </c>
      <c r="E7" s="8" t="s">
        <v>17</v>
      </c>
      <c r="F7" s="2" t="s">
        <v>18</v>
      </c>
      <c r="G7" s="8" t="s">
        <v>15</v>
      </c>
      <c r="H7" s="8" t="s">
        <v>19</v>
      </c>
      <c r="I7" s="18"/>
      <c r="J7" s="4">
        <f t="shared" si="0"/>
        <v>0</v>
      </c>
      <c r="L7" s="9"/>
    </row>
    <row r="8" spans="1:12" ht="16.5">
      <c r="A8" s="2">
        <v>3</v>
      </c>
      <c r="B8" s="2">
        <v>32</v>
      </c>
      <c r="C8" s="3">
        <v>410</v>
      </c>
      <c r="D8" s="7" t="s">
        <v>12</v>
      </c>
      <c r="E8" s="8" t="s">
        <v>17</v>
      </c>
      <c r="F8" s="2" t="s">
        <v>20</v>
      </c>
      <c r="G8" s="8" t="s">
        <v>15</v>
      </c>
      <c r="H8" s="8" t="s">
        <v>19</v>
      </c>
      <c r="I8" s="18"/>
      <c r="J8" s="4">
        <f t="shared" si="0"/>
        <v>0</v>
      </c>
      <c r="L8" s="9"/>
    </row>
    <row r="9" spans="1:12" ht="16.5">
      <c r="A9" s="2">
        <v>4</v>
      </c>
      <c r="B9" s="2">
        <v>110</v>
      </c>
      <c r="C9" s="3">
        <v>9859</v>
      </c>
      <c r="D9" s="7" t="s">
        <v>12</v>
      </c>
      <c r="E9" s="8" t="s">
        <v>21</v>
      </c>
      <c r="F9" s="2" t="s">
        <v>18</v>
      </c>
      <c r="G9" s="8" t="s">
        <v>22</v>
      </c>
      <c r="H9" s="8"/>
      <c r="I9" s="18"/>
      <c r="J9" s="4">
        <f t="shared" si="0"/>
        <v>0</v>
      </c>
      <c r="L9" s="9"/>
    </row>
    <row r="10" spans="1:12" ht="16.5">
      <c r="A10" s="2">
        <v>5</v>
      </c>
      <c r="B10" s="2">
        <v>100</v>
      </c>
      <c r="C10" s="3">
        <v>624</v>
      </c>
      <c r="D10" s="7" t="s">
        <v>12</v>
      </c>
      <c r="E10" s="8" t="s">
        <v>13</v>
      </c>
      <c r="F10" s="2" t="s">
        <v>14</v>
      </c>
      <c r="G10" s="8" t="s">
        <v>22</v>
      </c>
      <c r="H10" s="8" t="s">
        <v>23</v>
      </c>
      <c r="I10" s="18"/>
      <c r="J10" s="4">
        <f t="shared" si="0"/>
        <v>0</v>
      </c>
      <c r="L10" s="9"/>
    </row>
    <row r="11" spans="1:12" ht="16.5">
      <c r="A11" s="2">
        <v>6</v>
      </c>
      <c r="B11" s="2">
        <f>371+150</f>
        <v>521</v>
      </c>
      <c r="C11" s="3">
        <v>4379</v>
      </c>
      <c r="D11" s="7" t="s">
        <v>12</v>
      </c>
      <c r="E11" s="8" t="s">
        <v>17</v>
      </c>
      <c r="F11" s="2" t="s">
        <v>18</v>
      </c>
      <c r="G11" s="8" t="s">
        <v>22</v>
      </c>
      <c r="H11" s="8" t="s">
        <v>19</v>
      </c>
      <c r="I11" s="18"/>
      <c r="J11" s="4">
        <f t="shared" si="0"/>
        <v>0</v>
      </c>
      <c r="L11" s="9"/>
    </row>
    <row r="12" spans="1:12" ht="16.5">
      <c r="A12" s="2">
        <v>7</v>
      </c>
      <c r="B12" s="2">
        <v>100</v>
      </c>
      <c r="C12" s="3">
        <v>1643</v>
      </c>
      <c r="D12" s="7" t="s">
        <v>12</v>
      </c>
      <c r="E12" s="8" t="s">
        <v>21</v>
      </c>
      <c r="F12" s="2" t="s">
        <v>24</v>
      </c>
      <c r="G12" s="8" t="s">
        <v>25</v>
      </c>
      <c r="H12" s="8"/>
      <c r="I12" s="18"/>
      <c r="J12" s="4">
        <f t="shared" si="0"/>
        <v>0</v>
      </c>
      <c r="L12" s="9"/>
    </row>
    <row r="13" spans="1:12" ht="33">
      <c r="A13" s="2">
        <v>8</v>
      </c>
      <c r="B13" s="2">
        <f>800+2255</f>
        <v>3055</v>
      </c>
      <c r="C13" s="3">
        <v>15986</v>
      </c>
      <c r="D13" s="7" t="s">
        <v>26</v>
      </c>
      <c r="E13" s="8" t="s">
        <v>27</v>
      </c>
      <c r="F13" s="2" t="s">
        <v>14</v>
      </c>
      <c r="G13" s="8" t="s">
        <v>15</v>
      </c>
      <c r="H13" s="8" t="s">
        <v>16</v>
      </c>
      <c r="I13" s="18"/>
      <c r="J13" s="4">
        <f t="shared" si="0"/>
        <v>0</v>
      </c>
      <c r="L13" s="9"/>
    </row>
    <row r="14" spans="1:12" ht="16.5">
      <c r="A14" s="2">
        <v>9</v>
      </c>
      <c r="B14" s="2">
        <f>70+787</f>
        <v>857</v>
      </c>
      <c r="C14" s="3">
        <v>3286</v>
      </c>
      <c r="D14" s="7" t="s">
        <v>26</v>
      </c>
      <c r="E14" s="8" t="s">
        <v>28</v>
      </c>
      <c r="F14" s="2" t="s">
        <v>18</v>
      </c>
      <c r="G14" s="8" t="s">
        <v>15</v>
      </c>
      <c r="H14" s="8" t="s">
        <v>19</v>
      </c>
      <c r="I14" s="18"/>
      <c r="J14" s="4">
        <f t="shared" si="0"/>
        <v>0</v>
      </c>
      <c r="L14" s="9"/>
    </row>
    <row r="15" spans="1:12" ht="16.5">
      <c r="A15" s="2">
        <v>10</v>
      </c>
      <c r="B15" s="2">
        <v>32</v>
      </c>
      <c r="C15" s="3">
        <v>410</v>
      </c>
      <c r="D15" s="7" t="s">
        <v>26</v>
      </c>
      <c r="E15" s="8" t="s">
        <v>28</v>
      </c>
      <c r="F15" s="2" t="s">
        <v>20</v>
      </c>
      <c r="G15" s="8" t="s">
        <v>15</v>
      </c>
      <c r="H15" s="8" t="s">
        <v>19</v>
      </c>
      <c r="I15" s="18"/>
      <c r="J15" s="4">
        <f t="shared" si="0"/>
        <v>0</v>
      </c>
      <c r="L15" s="9"/>
    </row>
    <row r="16" spans="1:12" ht="33">
      <c r="A16" s="2">
        <v>11</v>
      </c>
      <c r="B16" s="2">
        <f>110+100</f>
        <v>210</v>
      </c>
      <c r="C16" s="3">
        <v>10483</v>
      </c>
      <c r="D16" s="7" t="s">
        <v>26</v>
      </c>
      <c r="E16" s="8" t="s">
        <v>29</v>
      </c>
      <c r="F16" s="8" t="s">
        <v>30</v>
      </c>
      <c r="G16" s="8" t="s">
        <v>22</v>
      </c>
      <c r="H16" s="8" t="s">
        <v>31</v>
      </c>
      <c r="I16" s="18"/>
      <c r="J16" s="4">
        <f t="shared" si="0"/>
        <v>0</v>
      </c>
      <c r="L16" s="9"/>
    </row>
    <row r="17" spans="1:12" ht="16.5">
      <c r="A17" s="2">
        <v>12</v>
      </c>
      <c r="B17" s="2">
        <f>371+150</f>
        <v>521</v>
      </c>
      <c r="C17" s="3">
        <v>4379</v>
      </c>
      <c r="D17" s="7" t="s">
        <v>26</v>
      </c>
      <c r="E17" s="8" t="s">
        <v>28</v>
      </c>
      <c r="F17" s="2" t="s">
        <v>18</v>
      </c>
      <c r="G17" s="8" t="s">
        <v>22</v>
      </c>
      <c r="H17" s="8" t="s">
        <v>19</v>
      </c>
      <c r="I17" s="18"/>
      <c r="J17" s="4">
        <f t="shared" si="0"/>
        <v>0</v>
      </c>
      <c r="L17" s="9"/>
    </row>
    <row r="18" spans="1:12" ht="16.5">
      <c r="A18" s="2">
        <v>13</v>
      </c>
      <c r="B18" s="2">
        <v>100</v>
      </c>
      <c r="C18" s="3">
        <v>1643</v>
      </c>
      <c r="D18" s="7" t="s">
        <v>26</v>
      </c>
      <c r="E18" s="8" t="s">
        <v>29</v>
      </c>
      <c r="F18" s="2" t="s">
        <v>24</v>
      </c>
      <c r="G18" s="8" t="s">
        <v>25</v>
      </c>
      <c r="H18" s="8"/>
      <c r="I18" s="18"/>
      <c r="J18" s="4">
        <f t="shared" si="0"/>
        <v>0</v>
      </c>
      <c r="L18" s="9"/>
    </row>
    <row r="19" spans="1:12" ht="16.5">
      <c r="A19" s="2">
        <v>14</v>
      </c>
      <c r="B19" s="2">
        <v>100</v>
      </c>
      <c r="C19" s="3">
        <v>847</v>
      </c>
      <c r="D19" s="7" t="s">
        <v>32</v>
      </c>
      <c r="E19" s="8" t="s">
        <v>33</v>
      </c>
      <c r="F19" s="2" t="s">
        <v>34</v>
      </c>
      <c r="G19" s="8" t="s">
        <v>15</v>
      </c>
      <c r="H19" s="8" t="s">
        <v>35</v>
      </c>
      <c r="I19" s="18"/>
      <c r="J19" s="4">
        <f t="shared" si="0"/>
        <v>0</v>
      </c>
      <c r="L19" s="9"/>
    </row>
    <row r="20" spans="1:12" ht="16.5">
      <c r="A20" s="2">
        <v>15</v>
      </c>
      <c r="B20" s="2">
        <v>200</v>
      </c>
      <c r="C20" s="3">
        <v>1248</v>
      </c>
      <c r="D20" s="7" t="s">
        <v>32</v>
      </c>
      <c r="E20" s="8" t="s">
        <v>36</v>
      </c>
      <c r="F20" s="2" t="s">
        <v>14</v>
      </c>
      <c r="G20" s="8" t="s">
        <v>15</v>
      </c>
      <c r="H20" s="8" t="s">
        <v>37</v>
      </c>
      <c r="I20" s="18"/>
      <c r="J20" s="4">
        <f t="shared" si="0"/>
        <v>0</v>
      </c>
      <c r="L20" s="9"/>
    </row>
    <row r="21" spans="1:12" ht="16.5">
      <c r="A21" s="2">
        <v>16</v>
      </c>
      <c r="B21" s="2">
        <v>4103</v>
      </c>
      <c r="C21" s="3">
        <v>32313</v>
      </c>
      <c r="D21" s="7" t="s">
        <v>32</v>
      </c>
      <c r="E21" s="8" t="s">
        <v>38</v>
      </c>
      <c r="F21" s="10" t="s">
        <v>14</v>
      </c>
      <c r="G21" s="8" t="s">
        <v>22</v>
      </c>
      <c r="H21" s="8" t="s">
        <v>37</v>
      </c>
      <c r="I21" s="18"/>
      <c r="J21" s="4">
        <f t="shared" si="0"/>
        <v>0</v>
      </c>
      <c r="L21" s="9"/>
    </row>
    <row r="22" spans="1:12" ht="16.5">
      <c r="A22" s="22" t="s">
        <v>39</v>
      </c>
      <c r="B22" s="23"/>
      <c r="C22" s="23"/>
      <c r="D22" s="23"/>
      <c r="E22" s="24"/>
      <c r="F22" s="24"/>
      <c r="G22" s="24"/>
      <c r="H22" s="24"/>
      <c r="I22" s="24"/>
      <c r="J22" s="24"/>
      <c r="L22" s="9"/>
    </row>
    <row r="23" spans="1:12" ht="16.5">
      <c r="A23" s="5">
        <v>17</v>
      </c>
      <c r="B23" s="11">
        <v>204</v>
      </c>
      <c r="C23" s="3">
        <v>279</v>
      </c>
      <c r="D23" s="12" t="s">
        <v>40</v>
      </c>
      <c r="E23" s="8" t="s">
        <v>41</v>
      </c>
      <c r="F23" s="8" t="s">
        <v>42</v>
      </c>
      <c r="G23" s="8" t="s">
        <v>43</v>
      </c>
      <c r="H23" s="8"/>
      <c r="I23" s="18"/>
      <c r="J23" s="4">
        <f aca="true" t="shared" si="1" ref="J23:J45">I23*C23</f>
        <v>0</v>
      </c>
      <c r="L23" s="9"/>
    </row>
    <row r="24" spans="1:12" ht="16.5">
      <c r="A24" s="5">
        <v>18</v>
      </c>
      <c r="B24" s="11">
        <v>310</v>
      </c>
      <c r="C24" s="3">
        <v>41</v>
      </c>
      <c r="D24" s="12" t="s">
        <v>40</v>
      </c>
      <c r="E24" s="8" t="s">
        <v>36</v>
      </c>
      <c r="F24" s="8" t="s">
        <v>42</v>
      </c>
      <c r="G24" s="8" t="s">
        <v>44</v>
      </c>
      <c r="H24" s="13"/>
      <c r="I24" s="18"/>
      <c r="J24" s="4">
        <f t="shared" si="1"/>
        <v>0</v>
      </c>
      <c r="L24" s="9"/>
    </row>
    <row r="25" spans="1:12" ht="33">
      <c r="A25" s="5">
        <v>19</v>
      </c>
      <c r="B25" s="11">
        <v>3</v>
      </c>
      <c r="C25" s="3">
        <v>41</v>
      </c>
      <c r="D25" s="12" t="s">
        <v>45</v>
      </c>
      <c r="E25" s="8"/>
      <c r="F25" s="8" t="s">
        <v>14</v>
      </c>
      <c r="G25" s="8" t="s">
        <v>46</v>
      </c>
      <c r="H25" s="8" t="s">
        <v>47</v>
      </c>
      <c r="I25" s="18"/>
      <c r="J25" s="4">
        <f t="shared" si="1"/>
        <v>0</v>
      </c>
      <c r="L25" s="9"/>
    </row>
    <row r="26" spans="1:12" ht="16.5">
      <c r="A26" s="5">
        <v>20</v>
      </c>
      <c r="B26" s="11">
        <v>35</v>
      </c>
      <c r="C26" s="3">
        <v>102</v>
      </c>
      <c r="D26" s="12" t="s">
        <v>48</v>
      </c>
      <c r="E26" s="8" t="s">
        <v>28</v>
      </c>
      <c r="F26" s="8" t="s">
        <v>14</v>
      </c>
      <c r="G26" s="8" t="s">
        <v>49</v>
      </c>
      <c r="H26" s="13"/>
      <c r="I26" s="18"/>
      <c r="J26" s="4">
        <f t="shared" si="1"/>
        <v>0</v>
      </c>
      <c r="L26" s="9"/>
    </row>
    <row r="27" spans="1:12" ht="16.5">
      <c r="A27" s="5">
        <v>21</v>
      </c>
      <c r="B27" s="11">
        <v>636</v>
      </c>
      <c r="C27" s="3">
        <v>821</v>
      </c>
      <c r="D27" s="12" t="s">
        <v>48</v>
      </c>
      <c r="E27" s="8" t="s">
        <v>50</v>
      </c>
      <c r="F27" s="8" t="s">
        <v>14</v>
      </c>
      <c r="G27" s="8" t="s">
        <v>44</v>
      </c>
      <c r="H27" s="13"/>
      <c r="I27" s="18"/>
      <c r="J27" s="4">
        <f t="shared" si="1"/>
        <v>0</v>
      </c>
      <c r="L27" s="9"/>
    </row>
    <row r="28" spans="1:12" ht="16.5">
      <c r="A28" s="5">
        <v>22</v>
      </c>
      <c r="B28" s="11">
        <v>150</v>
      </c>
      <c r="C28" s="3">
        <v>397</v>
      </c>
      <c r="D28" s="12" t="s">
        <v>51</v>
      </c>
      <c r="E28" s="8" t="s">
        <v>52</v>
      </c>
      <c r="F28" s="8" t="s">
        <v>14</v>
      </c>
      <c r="G28" s="8" t="s">
        <v>43</v>
      </c>
      <c r="H28" s="8"/>
      <c r="I28" s="18"/>
      <c r="J28" s="4">
        <f t="shared" si="1"/>
        <v>0</v>
      </c>
      <c r="L28" s="9"/>
    </row>
    <row r="29" spans="1:12" ht="33">
      <c r="A29" s="5">
        <v>23</v>
      </c>
      <c r="B29" s="11">
        <f>448+700</f>
        <v>1148</v>
      </c>
      <c r="C29" s="3">
        <v>9749</v>
      </c>
      <c r="D29" s="12" t="s">
        <v>51</v>
      </c>
      <c r="E29" s="8" t="s">
        <v>53</v>
      </c>
      <c r="F29" s="8" t="s">
        <v>54</v>
      </c>
      <c r="G29" s="8" t="s">
        <v>55</v>
      </c>
      <c r="H29" s="13"/>
      <c r="I29" s="18"/>
      <c r="J29" s="4">
        <f t="shared" si="1"/>
        <v>0</v>
      </c>
      <c r="L29" s="9"/>
    </row>
    <row r="30" spans="1:12" ht="16.5">
      <c r="A30" s="5">
        <v>24</v>
      </c>
      <c r="B30" s="11">
        <v>225</v>
      </c>
      <c r="C30" s="3">
        <v>164</v>
      </c>
      <c r="D30" s="12" t="s">
        <v>51</v>
      </c>
      <c r="E30" s="8" t="s">
        <v>53</v>
      </c>
      <c r="F30" s="8" t="s">
        <v>56</v>
      </c>
      <c r="G30" s="8" t="s">
        <v>43</v>
      </c>
      <c r="H30" s="13"/>
      <c r="I30" s="18"/>
      <c r="J30" s="4">
        <f t="shared" si="1"/>
        <v>0</v>
      </c>
      <c r="L30" s="9"/>
    </row>
    <row r="31" spans="1:12" ht="33">
      <c r="A31" s="5">
        <v>25</v>
      </c>
      <c r="B31" s="11">
        <f>1745+491</f>
        <v>2236</v>
      </c>
      <c r="C31" s="3">
        <v>794</v>
      </c>
      <c r="D31" s="12" t="s">
        <v>57</v>
      </c>
      <c r="E31" s="8" t="s">
        <v>17</v>
      </c>
      <c r="F31" s="8" t="s">
        <v>58</v>
      </c>
      <c r="G31" s="8" t="s">
        <v>22</v>
      </c>
      <c r="H31" s="8"/>
      <c r="I31" s="18"/>
      <c r="J31" s="4">
        <f t="shared" si="1"/>
        <v>0</v>
      </c>
      <c r="L31" s="9"/>
    </row>
    <row r="32" spans="1:12" ht="16.5">
      <c r="A32" s="5">
        <v>26</v>
      </c>
      <c r="B32" s="11">
        <f>282+220</f>
        <v>502</v>
      </c>
      <c r="C32" s="3">
        <v>109</v>
      </c>
      <c r="D32" s="12" t="s">
        <v>57</v>
      </c>
      <c r="E32" s="8" t="s">
        <v>21</v>
      </c>
      <c r="F32" s="8" t="s">
        <v>42</v>
      </c>
      <c r="G32" s="8" t="s">
        <v>22</v>
      </c>
      <c r="H32" s="8"/>
      <c r="I32" s="18"/>
      <c r="J32" s="4">
        <f t="shared" si="1"/>
        <v>0</v>
      </c>
      <c r="L32" s="9"/>
    </row>
    <row r="33" spans="1:12" ht="36.75" customHeight="1">
      <c r="A33" s="5">
        <v>27</v>
      </c>
      <c r="B33" s="11">
        <v>370</v>
      </c>
      <c r="C33" s="3">
        <v>8215</v>
      </c>
      <c r="D33" s="12" t="s">
        <v>59</v>
      </c>
      <c r="E33" s="8" t="s">
        <v>60</v>
      </c>
      <c r="F33" s="8" t="s">
        <v>61</v>
      </c>
      <c r="G33" s="8" t="s">
        <v>44</v>
      </c>
      <c r="H33" s="8"/>
      <c r="I33" s="18"/>
      <c r="J33" s="4">
        <f t="shared" si="1"/>
        <v>0</v>
      </c>
      <c r="L33" s="9"/>
    </row>
    <row r="34" spans="1:12" ht="33">
      <c r="A34" s="5">
        <v>28</v>
      </c>
      <c r="B34" s="11">
        <f>1763+1269</f>
        <v>3032</v>
      </c>
      <c r="C34" s="3">
        <v>1451</v>
      </c>
      <c r="D34" s="12" t="s">
        <v>62</v>
      </c>
      <c r="E34" s="8" t="s">
        <v>28</v>
      </c>
      <c r="F34" s="8" t="s">
        <v>58</v>
      </c>
      <c r="G34" s="8" t="s">
        <v>44</v>
      </c>
      <c r="H34" s="13"/>
      <c r="I34" s="18"/>
      <c r="J34" s="4">
        <f t="shared" si="1"/>
        <v>0</v>
      </c>
      <c r="L34" s="9"/>
    </row>
    <row r="35" spans="1:12" ht="16.5">
      <c r="A35" s="5">
        <v>29</v>
      </c>
      <c r="B35" s="11">
        <v>309</v>
      </c>
      <c r="C35" s="3">
        <v>465</v>
      </c>
      <c r="D35" s="12" t="s">
        <v>63</v>
      </c>
      <c r="E35" s="8" t="s">
        <v>64</v>
      </c>
      <c r="F35" s="8" t="s">
        <v>14</v>
      </c>
      <c r="G35" s="8" t="s">
        <v>15</v>
      </c>
      <c r="H35" s="8"/>
      <c r="I35" s="18"/>
      <c r="J35" s="4">
        <f t="shared" si="1"/>
        <v>0</v>
      </c>
      <c r="L35" s="9"/>
    </row>
    <row r="36" spans="1:12" ht="16.5">
      <c r="A36" s="5">
        <v>30</v>
      </c>
      <c r="B36" s="11">
        <v>100</v>
      </c>
      <c r="C36" s="3">
        <v>847</v>
      </c>
      <c r="D36" s="12" t="s">
        <v>63</v>
      </c>
      <c r="E36" s="8" t="s">
        <v>65</v>
      </c>
      <c r="F36" s="8" t="s">
        <v>66</v>
      </c>
      <c r="G36" s="8" t="s">
        <v>15</v>
      </c>
      <c r="H36" s="8" t="s">
        <v>35</v>
      </c>
      <c r="I36" s="18"/>
      <c r="J36" s="4">
        <f t="shared" si="1"/>
        <v>0</v>
      </c>
      <c r="L36" s="9"/>
    </row>
    <row r="37" spans="1:12" ht="33">
      <c r="A37" s="5">
        <v>31</v>
      </c>
      <c r="B37" s="11">
        <v>922</v>
      </c>
      <c r="C37" s="3">
        <v>438</v>
      </c>
      <c r="D37" s="12" t="s">
        <v>63</v>
      </c>
      <c r="E37" s="8" t="s">
        <v>67</v>
      </c>
      <c r="F37" s="8" t="s">
        <v>54</v>
      </c>
      <c r="G37" s="8" t="s">
        <v>22</v>
      </c>
      <c r="H37" s="13"/>
      <c r="I37" s="18"/>
      <c r="J37" s="4">
        <f t="shared" si="1"/>
        <v>0</v>
      </c>
      <c r="L37" s="9"/>
    </row>
    <row r="38" spans="1:12" ht="16.5">
      <c r="A38" s="5">
        <v>32</v>
      </c>
      <c r="B38" s="11">
        <v>645</v>
      </c>
      <c r="C38" s="3">
        <v>164</v>
      </c>
      <c r="D38" s="12" t="s">
        <v>63</v>
      </c>
      <c r="E38" s="8" t="s">
        <v>67</v>
      </c>
      <c r="F38" s="8" t="s">
        <v>68</v>
      </c>
      <c r="G38" s="8" t="s">
        <v>15</v>
      </c>
      <c r="H38" s="8"/>
      <c r="I38" s="18"/>
      <c r="J38" s="4">
        <f t="shared" si="1"/>
        <v>0</v>
      </c>
      <c r="L38" s="9"/>
    </row>
    <row r="39" spans="1:12" ht="16.5" customHeight="1">
      <c r="A39" s="5">
        <v>33</v>
      </c>
      <c r="B39" s="11">
        <v>300</v>
      </c>
      <c r="C39" s="3">
        <v>164</v>
      </c>
      <c r="D39" s="12" t="s">
        <v>63</v>
      </c>
      <c r="E39" s="8" t="s">
        <v>21</v>
      </c>
      <c r="F39" s="8" t="s">
        <v>69</v>
      </c>
      <c r="G39" s="8" t="s">
        <v>22</v>
      </c>
      <c r="H39" s="8"/>
      <c r="I39" s="18"/>
      <c r="J39" s="4">
        <f t="shared" si="1"/>
        <v>0</v>
      </c>
      <c r="L39" s="9"/>
    </row>
    <row r="40" spans="1:12" ht="16.5" customHeight="1">
      <c r="A40" s="5">
        <v>34</v>
      </c>
      <c r="B40" s="11">
        <f>1100+20</f>
        <v>1120</v>
      </c>
      <c r="C40" s="3">
        <v>684</v>
      </c>
      <c r="D40" s="12" t="s">
        <v>63</v>
      </c>
      <c r="E40" s="8" t="s">
        <v>70</v>
      </c>
      <c r="F40" s="8" t="s">
        <v>66</v>
      </c>
      <c r="G40" s="8" t="s">
        <v>71</v>
      </c>
      <c r="H40" s="13" t="s">
        <v>72</v>
      </c>
      <c r="I40" s="18"/>
      <c r="J40" s="4">
        <f t="shared" si="1"/>
        <v>0</v>
      </c>
      <c r="L40" s="9"/>
    </row>
    <row r="41" spans="1:12" ht="16.5" customHeight="1">
      <c r="A41" s="5">
        <v>35</v>
      </c>
      <c r="B41" s="11">
        <v>65</v>
      </c>
      <c r="C41" s="3">
        <v>246</v>
      </c>
      <c r="D41" s="12" t="s">
        <v>73</v>
      </c>
      <c r="E41" s="8" t="s">
        <v>74</v>
      </c>
      <c r="F41" s="8"/>
      <c r="G41" s="8"/>
      <c r="H41" s="13"/>
      <c r="I41" s="18"/>
      <c r="J41" s="4">
        <f t="shared" si="1"/>
        <v>0</v>
      </c>
      <c r="L41" s="9"/>
    </row>
    <row r="42" spans="1:12" ht="33">
      <c r="A42" s="5">
        <v>36</v>
      </c>
      <c r="B42" s="11">
        <f>138+150</f>
        <v>288</v>
      </c>
      <c r="C42" s="3">
        <v>1081</v>
      </c>
      <c r="D42" s="12" t="s">
        <v>75</v>
      </c>
      <c r="E42" s="8" t="s">
        <v>76</v>
      </c>
      <c r="F42" s="8" t="s">
        <v>77</v>
      </c>
      <c r="G42" s="8" t="s">
        <v>78</v>
      </c>
      <c r="H42" s="8"/>
      <c r="I42" s="18"/>
      <c r="J42" s="4">
        <f t="shared" si="1"/>
        <v>0</v>
      </c>
      <c r="L42" s="9"/>
    </row>
    <row r="43" spans="1:12" ht="16.5" customHeight="1">
      <c r="A43" s="5">
        <v>37</v>
      </c>
      <c r="B43" s="11">
        <v>795</v>
      </c>
      <c r="C43" s="3">
        <v>69</v>
      </c>
      <c r="D43" s="12" t="s">
        <v>79</v>
      </c>
      <c r="E43" s="8" t="s">
        <v>80</v>
      </c>
      <c r="F43" s="8" t="s">
        <v>81</v>
      </c>
      <c r="G43" s="8" t="s">
        <v>44</v>
      </c>
      <c r="H43" s="13"/>
      <c r="I43" s="18"/>
      <c r="J43" s="4">
        <f t="shared" si="1"/>
        <v>0</v>
      </c>
      <c r="L43" s="9"/>
    </row>
    <row r="44" spans="1:12" ht="16.5" customHeight="1">
      <c r="A44" s="5">
        <v>38</v>
      </c>
      <c r="B44" s="11">
        <v>55</v>
      </c>
      <c r="C44" s="3">
        <v>30</v>
      </c>
      <c r="D44" s="12" t="s">
        <v>85</v>
      </c>
      <c r="E44" s="8"/>
      <c r="F44" s="8"/>
      <c r="G44" s="8"/>
      <c r="H44" s="8" t="s">
        <v>86</v>
      </c>
      <c r="I44" s="18"/>
      <c r="J44" s="4">
        <f t="shared" si="1"/>
        <v>0</v>
      </c>
      <c r="L44" s="9"/>
    </row>
    <row r="45" spans="1:10" ht="16.5">
      <c r="A45" s="5">
        <v>39</v>
      </c>
      <c r="B45" s="11">
        <v>695</v>
      </c>
      <c r="C45" s="3">
        <v>69</v>
      </c>
      <c r="D45" s="12" t="s">
        <v>82</v>
      </c>
      <c r="E45" s="8" t="s">
        <v>80</v>
      </c>
      <c r="F45" s="8" t="s">
        <v>81</v>
      </c>
      <c r="G45" s="8" t="s">
        <v>46</v>
      </c>
      <c r="H45" s="8"/>
      <c r="I45" s="18"/>
      <c r="J45" s="4">
        <f t="shared" si="1"/>
        <v>0</v>
      </c>
    </row>
    <row r="46" spans="9:10" ht="21">
      <c r="I46" s="15" t="s">
        <v>83</v>
      </c>
      <c r="J46" s="16">
        <f>SUM(J6:J21)+SUM(J23:J45)</f>
        <v>0</v>
      </c>
    </row>
    <row r="49" ht="15">
      <c r="J49" s="17"/>
    </row>
  </sheetData>
  <sheetProtection algorithmName="SHA-512" hashValue="NEEBxhYGfRdkiFt6OgdCdAlFQfSaSO96Tu4FW7+/s3lQiRcAHxCw6HvMHgnMoYQQE0EvCg2D6bDfHmVH3pefCg==" saltValue="eBkrDXw0A3kHLVmI/VX56A==" spinCount="100000" sheet="1" objects="1" scenarios="1"/>
  <mergeCells count="4">
    <mergeCell ref="A1:J1"/>
    <mergeCell ref="A2:J2"/>
    <mergeCell ref="A5:J5"/>
    <mergeCell ref="A22:J22"/>
  </mergeCells>
  <dataValidations count="5">
    <dataValidation type="list" allowBlank="1" showInputMessage="1" showErrorMessage="1" sqref="D31:D38">
      <formula1>$D$52:$D$64</formula1>
    </dataValidation>
    <dataValidation type="list" allowBlank="1" showInputMessage="1" showErrorMessage="1" sqref="D6:D21">
      <formula1>$D$39:$D$39</formula1>
    </dataValidation>
    <dataValidation type="list" allowBlank="1" showInputMessage="1" showErrorMessage="1" sqref="D23:D30 D39:D43 D45">
      <formula1>$D$52:$D$62</formula1>
    </dataValidation>
    <dataValidation type="list" allowBlank="1" showInputMessage="1" showErrorMessage="1" sqref="D44">
      <formula1>$D$52:$D$63</formula1>
    </dataValidation>
    <dataValidation type="decimal" operator="greaterThanOrEqual" allowBlank="1" showInputMessage="1" showErrorMessage="1" sqref="I6:I21 I23:I45">
      <formula1>0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4F9A778E52C1419E0C37B04469643E" ma:contentTypeVersion="13" ma:contentTypeDescription="Vytvoří nový dokument" ma:contentTypeScope="" ma:versionID="acf21b90d8a6dddd5a68f9f9e6a9864c">
  <xsd:schema xmlns:xsd="http://www.w3.org/2001/XMLSchema" xmlns:xs="http://www.w3.org/2001/XMLSchema" xmlns:p="http://schemas.microsoft.com/office/2006/metadata/properties" xmlns:ns3="229b27b7-9edd-4f47-b43c-eb92647b62ec" xmlns:ns4="20a81ccd-d019-4e66-83b1-abb0919f5858" targetNamespace="http://schemas.microsoft.com/office/2006/metadata/properties" ma:root="true" ma:fieldsID="5ad636711c829a4e037c4a7603293e14" ns3:_="" ns4:_="">
    <xsd:import namespace="229b27b7-9edd-4f47-b43c-eb92647b62ec"/>
    <xsd:import namespace="20a81ccd-d019-4e66-83b1-abb0919f585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b27b7-9edd-4f47-b43c-eb92647b62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a81ccd-d019-4e66-83b1-abb0919f585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305B19-A946-4E30-A7C1-A87AA442F37C}">
  <ds:schemaRefs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20a81ccd-d019-4e66-83b1-abb0919f5858"/>
    <ds:schemaRef ds:uri="http://schemas.openxmlformats.org/package/2006/metadata/core-properties"/>
    <ds:schemaRef ds:uri="229b27b7-9edd-4f47-b43c-eb92647b62ec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9C64AEB-F244-4EEF-AC69-665E8BDEFA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5E7218-4F3D-4CD1-858B-D6A8FD2066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b27b7-9edd-4f47-b43c-eb92647b62ec"/>
    <ds:schemaRef ds:uri="20a81ccd-d019-4e66-83b1-abb0919f58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zavj02</dc:creator>
  <cp:keywords/>
  <dc:description/>
  <cp:lastModifiedBy>zavj02</cp:lastModifiedBy>
  <dcterms:created xsi:type="dcterms:W3CDTF">2022-03-03T09:09:33Z</dcterms:created>
  <dcterms:modified xsi:type="dcterms:W3CDTF">2022-11-09T14:11:50Z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0x010100324F9A778E52C1419E0C37B04469643E</vt:lpwstr>
  </property>
</Properties>
</file>