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 defaultThemeVersion="124226"/>
  <bookViews>
    <workbookView xWindow="240" yWindow="135" windowWidth="20115" windowHeight="7245" activeTab="0"/>
  </bookViews>
  <sheets>
    <sheet name="JEDNOTKOVÉ CENY" sheetId="1" r:id="rId1"/>
    <sheet name="VÝPOČET NABÍDKOVÉ CENY" sheetId="2" r:id="rId2"/>
  </sheets>
  <definedNames/>
  <calcPr calcId="191029"/>
</workbook>
</file>

<file path=xl/sharedStrings.xml><?xml version="1.0" encoding="utf-8"?>
<sst xmlns="http://schemas.openxmlformats.org/spreadsheetml/2006/main" count="173" uniqueCount="39">
  <si>
    <t>druh odpadu</t>
  </si>
  <si>
    <t>typ nádoby</t>
  </si>
  <si>
    <t>1100 l</t>
  </si>
  <si>
    <t>240 l</t>
  </si>
  <si>
    <t>2500 l</t>
  </si>
  <si>
    <t>Cena za jednotlivé typy nádob a odpadů za jeden odvoz</t>
  </si>
  <si>
    <t>Poznámka</t>
  </si>
  <si>
    <t>cena za týden
[Kč]</t>
  </si>
  <si>
    <t>zanáška</t>
  </si>
  <si>
    <t>klíč</t>
  </si>
  <si>
    <t>Cena celkem za týden</t>
  </si>
  <si>
    <t>četnost svozu v týdnu</t>
  </si>
  <si>
    <t>počet
nádob</t>
  </si>
  <si>
    <t>Zhotovitel:</t>
  </si>
  <si>
    <t>IČO:</t>
  </si>
  <si>
    <t>1x za 2 týdny</t>
  </si>
  <si>
    <t>1 x za týden</t>
  </si>
  <si>
    <t>2x za týden</t>
  </si>
  <si>
    <t>3 x za týden</t>
  </si>
  <si>
    <t>1 x za 4 týdny</t>
  </si>
  <si>
    <t>poznámka</t>
  </si>
  <si>
    <t>směsný 200301</t>
  </si>
  <si>
    <t>sklo 150107</t>
  </si>
  <si>
    <t>papír 150101</t>
  </si>
  <si>
    <t>plast 150102</t>
  </si>
  <si>
    <t>kov 150104</t>
  </si>
  <si>
    <t>zanáška do 30 m</t>
  </si>
  <si>
    <t>-</t>
  </si>
  <si>
    <t>[Kč/odemknutí]</t>
  </si>
  <si>
    <t>cena bez DPH</t>
  </si>
  <si>
    <t>svozové místo: Chemická 953, Praha 4, kolej Vltava</t>
  </si>
  <si>
    <t>svozové místo: Chemická 955, Praha 4, kolej Blanice</t>
  </si>
  <si>
    <t>svozové místo: Biskupcova, Praha 3-Žižkov, Palachova kolej</t>
  </si>
  <si>
    <t>svozové místo: Biskupcova, Praha 3-Žižkov, kolej Eislerova</t>
  </si>
  <si>
    <t>svozové místo: Pod lipami 2603/43, Praha 3-Žižkov, kolej Jarov II</t>
  </si>
  <si>
    <t>svozové místo: Strojnická 1430/7, Praha 7-Holešovice, kolej Rooseveltova</t>
  </si>
  <si>
    <t>klíč - 1 odemknutí</t>
  </si>
  <si>
    <t>cena bez DPH [Kč/1 odvoz/1 nádobu] při četnosti odvozu</t>
  </si>
  <si>
    <t>Nabídková cena celkem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</si>
</sst>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right" vertical="center" wrapText="1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43" fontId="0" fillId="2" borderId="2" xfId="2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hidden="1"/>
    </xf>
    <xf numFmtId="43" fontId="0" fillId="0" borderId="2" xfId="0" applyNumberFormat="1" applyBorder="1" applyAlignment="1" applyProtection="1">
      <alignment vertical="center" wrapText="1"/>
      <protection hidden="1"/>
    </xf>
    <xf numFmtId="7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7" fontId="2" fillId="0" borderId="0" xfId="0" applyNumberFormat="1" applyFont="1" applyProtection="1">
      <protection hidden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/>
      <protection hidden="1"/>
    </xf>
    <xf numFmtId="43" fontId="0" fillId="2" borderId="4" xfId="20" applyFont="1" applyFill="1" applyBorder="1" applyAlignment="1" applyProtection="1">
      <alignment vertical="center" wrapText="1"/>
      <protection locked="0"/>
    </xf>
    <xf numFmtId="43" fontId="0" fillId="2" borderId="5" xfId="20" applyFont="1" applyFill="1" applyBorder="1" applyAlignment="1" applyProtection="1">
      <alignment vertical="center" wrapText="1"/>
      <protection locked="0"/>
    </xf>
    <xf numFmtId="43" fontId="0" fillId="2" borderId="6" xfId="2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43" fontId="0" fillId="2" borderId="11" xfId="20" applyFont="1" applyFill="1" applyBorder="1" applyAlignment="1" applyProtection="1">
      <alignment vertical="center" wrapText="1"/>
      <protection locked="0"/>
    </xf>
    <xf numFmtId="43" fontId="0" fillId="2" borderId="12" xfId="2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43" fontId="0" fillId="3" borderId="12" xfId="20" applyFont="1" applyFill="1" applyBorder="1" applyAlignment="1" applyProtection="1">
      <alignment vertical="center" wrapText="1"/>
      <protection locked="0"/>
    </xf>
    <xf numFmtId="43" fontId="0" fillId="3" borderId="6" xfId="20" applyFont="1" applyFill="1" applyBorder="1" applyAlignment="1" applyProtection="1">
      <alignment vertical="center" wrapText="1"/>
      <protection locked="0"/>
    </xf>
    <xf numFmtId="43" fontId="0" fillId="3" borderId="2" xfId="20" applyFont="1" applyFill="1" applyBorder="1" applyAlignment="1" applyProtection="1">
      <alignment vertical="center" wrapText="1"/>
      <protection locked="0"/>
    </xf>
    <xf numFmtId="43" fontId="0" fillId="0" borderId="14" xfId="20" applyFont="1" applyFill="1" applyBorder="1" applyAlignment="1" applyProtection="1">
      <alignment horizontal="center" vertical="center" wrapText="1"/>
      <protection hidden="1"/>
    </xf>
    <xf numFmtId="43" fontId="0" fillId="0" borderId="5" xfId="20" applyFont="1" applyFill="1" applyBorder="1" applyAlignment="1" applyProtection="1">
      <alignment horizontal="center" vertical="center" wrapText="1"/>
      <protection hidden="1"/>
    </xf>
    <xf numFmtId="43" fontId="0" fillId="0" borderId="12" xfId="20" applyFont="1" applyFill="1" applyBorder="1" applyAlignment="1" applyProtection="1">
      <alignment horizontal="center" vertical="center" wrapText="1"/>
      <protection hidden="1"/>
    </xf>
    <xf numFmtId="43" fontId="0" fillId="0" borderId="6" xfId="20" applyFont="1" applyFill="1" applyBorder="1" applyAlignment="1" applyProtection="1">
      <alignment horizontal="center" vertical="center" wrapText="1"/>
      <protection hidden="1"/>
    </xf>
    <xf numFmtId="43" fontId="0" fillId="0" borderId="2" xfId="2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7" fontId="5" fillId="0" borderId="0" xfId="0" applyNumberFormat="1" applyFont="1" applyProtection="1"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vertical="center"/>
      <protection hidden="1"/>
    </xf>
    <xf numFmtId="0" fontId="2" fillId="4" borderId="20" xfId="0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 topLeftCell="A1">
      <selection activeCell="B1" sqref="B1:I1"/>
    </sheetView>
  </sheetViews>
  <sheetFormatPr defaultColWidth="9.140625" defaultRowHeight="15"/>
  <cols>
    <col min="1" max="1" width="17.57421875" style="2" customWidth="1"/>
    <col min="2" max="2" width="13.00390625" style="2" customWidth="1"/>
    <col min="3" max="3" width="13.7109375" style="2" customWidth="1"/>
    <col min="4" max="8" width="12.8515625" style="2" customWidth="1"/>
    <col min="9" max="9" width="61.57421875" style="2" customWidth="1"/>
    <col min="10" max="16384" width="9.140625" style="2" customWidth="1"/>
  </cols>
  <sheetData>
    <row r="1" spans="1:9" ht="15">
      <c r="A1" s="1" t="s">
        <v>13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1" t="s">
        <v>14</v>
      </c>
      <c r="B2" s="50"/>
      <c r="C2" s="50"/>
      <c r="D2" s="50"/>
      <c r="E2" s="50"/>
      <c r="F2" s="50"/>
      <c r="G2" s="50"/>
      <c r="H2" s="50"/>
      <c r="I2" s="50"/>
    </row>
    <row r="4" ht="15.75" thickBot="1">
      <c r="A4" s="2" t="s">
        <v>5</v>
      </c>
    </row>
    <row r="5" spans="1:9" ht="15">
      <c r="A5" s="45" t="s">
        <v>0</v>
      </c>
      <c r="B5" s="45" t="s">
        <v>1</v>
      </c>
      <c r="C5" s="26" t="s">
        <v>29</v>
      </c>
      <c r="D5" s="47" t="s">
        <v>37</v>
      </c>
      <c r="E5" s="48"/>
      <c r="F5" s="48"/>
      <c r="G5" s="48"/>
      <c r="H5" s="49"/>
      <c r="I5" s="45" t="s">
        <v>20</v>
      </c>
    </row>
    <row r="6" spans="1:9" ht="15.75" thickBot="1">
      <c r="A6" s="46"/>
      <c r="B6" s="46"/>
      <c r="C6" s="25" t="s">
        <v>28</v>
      </c>
      <c r="D6" s="19" t="s">
        <v>19</v>
      </c>
      <c r="E6" s="22" t="s">
        <v>15</v>
      </c>
      <c r="F6" s="20" t="s">
        <v>16</v>
      </c>
      <c r="G6" s="20" t="s">
        <v>17</v>
      </c>
      <c r="H6" s="21" t="s">
        <v>18</v>
      </c>
      <c r="I6" s="46"/>
    </row>
    <row r="7" spans="1:9" ht="15.75" thickBot="1">
      <c r="A7" s="3" t="s">
        <v>21</v>
      </c>
      <c r="B7" s="4" t="s">
        <v>2</v>
      </c>
      <c r="C7" s="30" t="s">
        <v>27</v>
      </c>
      <c r="D7" s="30" t="s">
        <v>27</v>
      </c>
      <c r="E7" s="23"/>
      <c r="F7" s="16"/>
      <c r="G7" s="16"/>
      <c r="H7" s="6"/>
      <c r="I7" s="6"/>
    </row>
    <row r="8" spans="1:9" ht="15.75" thickBot="1">
      <c r="A8" s="3" t="s">
        <v>21</v>
      </c>
      <c r="B8" s="4" t="s">
        <v>3</v>
      </c>
      <c r="C8" s="31" t="s">
        <v>27</v>
      </c>
      <c r="D8" s="31" t="s">
        <v>27</v>
      </c>
      <c r="E8" s="24"/>
      <c r="F8" s="18"/>
      <c r="G8" s="18"/>
      <c r="H8" s="6"/>
      <c r="I8" s="6"/>
    </row>
    <row r="9" spans="1:9" ht="15.75" thickBot="1">
      <c r="A9" s="3" t="s">
        <v>22</v>
      </c>
      <c r="B9" s="4" t="s">
        <v>2</v>
      </c>
      <c r="C9" s="31" t="s">
        <v>27</v>
      </c>
      <c r="D9" s="17"/>
      <c r="E9" s="24"/>
      <c r="F9" s="18"/>
      <c r="G9" s="33" t="s">
        <v>27</v>
      </c>
      <c r="H9" s="34" t="s">
        <v>27</v>
      </c>
      <c r="I9" s="6"/>
    </row>
    <row r="10" spans="1:9" ht="15.75" thickBot="1">
      <c r="A10" s="3" t="s">
        <v>22</v>
      </c>
      <c r="B10" s="4" t="s">
        <v>4</v>
      </c>
      <c r="C10" s="31" t="s">
        <v>27</v>
      </c>
      <c r="D10" s="17"/>
      <c r="E10" s="24"/>
      <c r="F10" s="33" t="s">
        <v>27</v>
      </c>
      <c r="G10" s="33" t="s">
        <v>27</v>
      </c>
      <c r="H10" s="34" t="s">
        <v>27</v>
      </c>
      <c r="I10" s="6"/>
    </row>
    <row r="11" spans="1:9" ht="15.75" thickBot="1">
      <c r="A11" s="3" t="s">
        <v>23</v>
      </c>
      <c r="B11" s="4" t="s">
        <v>2</v>
      </c>
      <c r="C11" s="31" t="s">
        <v>27</v>
      </c>
      <c r="D11" s="31" t="s">
        <v>27</v>
      </c>
      <c r="E11" s="24"/>
      <c r="F11" s="18"/>
      <c r="G11" s="18"/>
      <c r="H11" s="6"/>
      <c r="I11" s="6"/>
    </row>
    <row r="12" spans="1:9" ht="15.75" thickBot="1">
      <c r="A12" s="3" t="s">
        <v>23</v>
      </c>
      <c r="B12" s="4" t="s">
        <v>3</v>
      </c>
      <c r="C12" s="31" t="s">
        <v>27</v>
      </c>
      <c r="D12" s="31" t="s">
        <v>27</v>
      </c>
      <c r="E12" s="24"/>
      <c r="F12" s="18"/>
      <c r="G12" s="18"/>
      <c r="H12" s="6"/>
      <c r="I12" s="6"/>
    </row>
    <row r="13" spans="1:9" ht="15.75" thickBot="1">
      <c r="A13" s="3" t="s">
        <v>24</v>
      </c>
      <c r="B13" s="4" t="s">
        <v>2</v>
      </c>
      <c r="C13" s="31" t="s">
        <v>27</v>
      </c>
      <c r="D13" s="31" t="s">
        <v>27</v>
      </c>
      <c r="E13" s="24"/>
      <c r="F13" s="18"/>
      <c r="G13" s="18"/>
      <c r="H13" s="6"/>
      <c r="I13" s="6"/>
    </row>
    <row r="14" spans="1:9" ht="15.75" thickBot="1">
      <c r="A14" s="3" t="s">
        <v>24</v>
      </c>
      <c r="B14" s="4" t="s">
        <v>3</v>
      </c>
      <c r="C14" s="31" t="s">
        <v>27</v>
      </c>
      <c r="D14" s="31" t="s">
        <v>27</v>
      </c>
      <c r="E14" s="24"/>
      <c r="F14" s="18"/>
      <c r="G14" s="18"/>
      <c r="H14" s="6"/>
      <c r="I14" s="6"/>
    </row>
    <row r="15" spans="1:9" ht="15.75" thickBot="1">
      <c r="A15" s="3" t="s">
        <v>25</v>
      </c>
      <c r="B15" s="4" t="s">
        <v>3</v>
      </c>
      <c r="C15" s="31" t="s">
        <v>27</v>
      </c>
      <c r="D15" s="17"/>
      <c r="E15" s="24"/>
      <c r="F15" s="33" t="s">
        <v>27</v>
      </c>
      <c r="G15" s="33" t="s">
        <v>27</v>
      </c>
      <c r="H15" s="34" t="s">
        <v>27</v>
      </c>
      <c r="I15" s="6"/>
    </row>
    <row r="16" spans="1:9" ht="15.75" thickBot="1">
      <c r="A16" s="5" t="s">
        <v>26</v>
      </c>
      <c r="B16" s="4" t="s">
        <v>3</v>
      </c>
      <c r="C16" s="31" t="s">
        <v>27</v>
      </c>
      <c r="D16" s="31" t="s">
        <v>27</v>
      </c>
      <c r="E16" s="27"/>
      <c r="F16" s="28"/>
      <c r="G16" s="28"/>
      <c r="H16" s="29"/>
      <c r="I16" s="6"/>
    </row>
    <row r="17" spans="1:9" ht="15.75" thickBot="1">
      <c r="A17" s="5" t="s">
        <v>36</v>
      </c>
      <c r="B17" s="4" t="s">
        <v>27</v>
      </c>
      <c r="C17" s="17"/>
      <c r="D17" s="31" t="s">
        <v>27</v>
      </c>
      <c r="E17" s="32" t="s">
        <v>27</v>
      </c>
      <c r="F17" s="33" t="s">
        <v>27</v>
      </c>
      <c r="G17" s="33" t="s">
        <v>27</v>
      </c>
      <c r="H17" s="34" t="s">
        <v>27</v>
      </c>
      <c r="I17" s="6"/>
    </row>
    <row r="18" spans="1:2" ht="15" customHeight="1">
      <c r="A18" s="15"/>
      <c r="B18" s="15"/>
    </row>
  </sheetData>
  <sheetProtection algorithmName="SHA-512" hashValue="qx9NyDBfyRJuPwhnBQ4r8+OnUufneNVaexLEgj9UwBNLaEpQZP1HSP+NDYf1xcCnwdIUw3q4f2915x90R/45hQ==" saltValue="W0Zvh1XTfDPAMS8Z3orujw==" spinCount="100000" sheet="1" objects="1" scenarios="1" selectLockedCells="1"/>
  <mergeCells count="6">
    <mergeCell ref="I5:I6"/>
    <mergeCell ref="D5:H5"/>
    <mergeCell ref="B1:I1"/>
    <mergeCell ref="B2:I2"/>
    <mergeCell ref="A5:A6"/>
    <mergeCell ref="B5:B6"/>
  </mergeCells>
  <dataValidations count="2">
    <dataValidation type="decimal" operator="greaterThanOrEqual" allowBlank="1" showInputMessage="1" showErrorMessage="1" sqref="C17 E7:E16 G7:H8 D9:D10 F16:H16 D15 F7:F9 F11:H14">
      <formula1>0</formula1>
    </dataValidation>
    <dataValidation operator="greaterThanOrEqual" allowBlank="1" showInputMessage="1" showErrorMessage="1" sqref="C7:C16 D7:D8 D11:D14 D16:D17 E17:H17 F15:H15 G9:H10 F10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zoomScale="130" zoomScaleNormal="130" workbookViewId="0" topLeftCell="A1">
      <selection activeCell="F3" sqref="F3"/>
    </sheetView>
  </sheetViews>
  <sheetFormatPr defaultColWidth="9.140625" defaultRowHeight="15"/>
  <cols>
    <col min="1" max="1" width="17.140625" style="2" customWidth="1"/>
    <col min="2" max="2" width="9.7109375" style="2" customWidth="1"/>
    <col min="3" max="3" width="7.421875" style="2" customWidth="1"/>
    <col min="4" max="4" width="11.140625" style="2" customWidth="1"/>
    <col min="5" max="5" width="21.7109375" style="2" customWidth="1"/>
    <col min="6" max="6" width="58.421875" style="10" customWidth="1"/>
    <col min="7" max="16384" width="9.140625" style="2" customWidth="1"/>
  </cols>
  <sheetData>
    <row r="1" spans="1:6" ht="15.75" thickBot="1">
      <c r="A1" s="51" t="s">
        <v>30</v>
      </c>
      <c r="B1" s="52"/>
      <c r="C1" s="52"/>
      <c r="D1" s="52"/>
      <c r="E1" s="52"/>
      <c r="F1" s="52"/>
    </row>
    <row r="2" spans="1:6" ht="30.75" thickBot="1">
      <c r="A2" s="36" t="s">
        <v>0</v>
      </c>
      <c r="B2" s="37" t="s">
        <v>1</v>
      </c>
      <c r="C2" s="37" t="s">
        <v>12</v>
      </c>
      <c r="D2" s="38" t="s">
        <v>11</v>
      </c>
      <c r="E2" s="37" t="s">
        <v>7</v>
      </c>
      <c r="F2" s="37" t="s">
        <v>6</v>
      </c>
    </row>
    <row r="3" spans="1:6" ht="15.75" thickBot="1">
      <c r="A3" s="3" t="s">
        <v>21</v>
      </c>
      <c r="B3" s="4" t="s">
        <v>2</v>
      </c>
      <c r="C3" s="7">
        <v>3</v>
      </c>
      <c r="D3" s="7">
        <v>3</v>
      </c>
      <c r="E3" s="8">
        <f>CHOOSE(INT(D3+1.4),'JEDNOTKOVÉ CENY'!$E$7,'JEDNOTKOVÉ CENY'!$F$7,'JEDNOTKOVÉ CENY'!$G$7,'JEDNOTKOVÉ CENY'!$H$7)*C3*D3</f>
        <v>0</v>
      </c>
      <c r="F3" s="14"/>
    </row>
    <row r="4" spans="1:6" ht="15.75" thickBot="1">
      <c r="A4" s="51" t="s">
        <v>31</v>
      </c>
      <c r="B4" s="52"/>
      <c r="C4" s="52"/>
      <c r="D4" s="52"/>
      <c r="E4" s="52"/>
      <c r="F4" s="52"/>
    </row>
    <row r="5" spans="1:6" ht="30.75" thickBot="1">
      <c r="A5" s="36" t="s">
        <v>0</v>
      </c>
      <c r="B5" s="37" t="s">
        <v>1</v>
      </c>
      <c r="C5" s="37" t="s">
        <v>12</v>
      </c>
      <c r="D5" s="38" t="s">
        <v>11</v>
      </c>
      <c r="E5" s="37" t="s">
        <v>7</v>
      </c>
      <c r="F5" s="37" t="s">
        <v>6</v>
      </c>
    </row>
    <row r="6" spans="1:6" ht="15.75" thickBot="1">
      <c r="A6" s="3" t="s">
        <v>22</v>
      </c>
      <c r="B6" s="4" t="s">
        <v>2</v>
      </c>
      <c r="C6" s="7">
        <v>1</v>
      </c>
      <c r="D6" s="7">
        <v>0.5</v>
      </c>
      <c r="E6" s="8">
        <f>IF(D6=0.25,'JEDNOTKOVÉ CENY'!$D$9,IF(D6=0.5,'JEDNOTKOVÉ CENY'!$E$9,'JEDNOTKOVÉ CENY'!$F$9))*C6*D6</f>
        <v>0</v>
      </c>
      <c r="F6" s="14"/>
    </row>
    <row r="7" spans="1:6" ht="15.75" thickBot="1">
      <c r="A7" s="3" t="s">
        <v>21</v>
      </c>
      <c r="B7" s="4" t="s">
        <v>2</v>
      </c>
      <c r="C7" s="7">
        <v>6</v>
      </c>
      <c r="D7" s="7">
        <v>3</v>
      </c>
      <c r="E7" s="8">
        <f>CHOOSE(INT(D7+1.4),'JEDNOTKOVÉ CENY'!$E$7,'JEDNOTKOVÉ CENY'!$F$7,'JEDNOTKOVÉ CENY'!$G$7,'JEDNOTKOVÉ CENY'!$H$7)*C7*D7</f>
        <v>0</v>
      </c>
      <c r="F7" s="14"/>
    </row>
    <row r="8" spans="1:6" ht="15.75" thickBot="1">
      <c r="A8" s="3" t="s">
        <v>23</v>
      </c>
      <c r="B8" s="4" t="s">
        <v>2</v>
      </c>
      <c r="C8" s="7">
        <v>1</v>
      </c>
      <c r="D8" s="7">
        <v>3</v>
      </c>
      <c r="E8" s="8">
        <f>CHOOSE(INT(D8+1.4),'JEDNOTKOVÉ CENY'!$E$11,'JEDNOTKOVÉ CENY'!$F$11,'JEDNOTKOVÉ CENY'!$G$11,'JEDNOTKOVÉ CENY'!$H$11)*C8*D8</f>
        <v>0</v>
      </c>
      <c r="F8" s="14"/>
    </row>
    <row r="9" spans="1:6" ht="15.75" thickBot="1">
      <c r="A9" s="3" t="s">
        <v>24</v>
      </c>
      <c r="B9" s="4" t="s">
        <v>2</v>
      </c>
      <c r="C9" s="7">
        <v>1</v>
      </c>
      <c r="D9" s="7">
        <v>3</v>
      </c>
      <c r="E9" s="8">
        <f>CHOOSE(INT(D9+1.4),'JEDNOTKOVÉ CENY'!$E$13,'JEDNOTKOVÉ CENY'!$F$13,'JEDNOTKOVÉ CENY'!$G$13,'JEDNOTKOVÉ CENY'!$H$13)*C9*D9</f>
        <v>0</v>
      </c>
      <c r="F9" s="14"/>
    </row>
    <row r="10" spans="1:6" ht="15.75" thickBot="1">
      <c r="A10" s="3" t="s">
        <v>25</v>
      </c>
      <c r="B10" s="4" t="s">
        <v>3</v>
      </c>
      <c r="C10" s="7">
        <v>1</v>
      </c>
      <c r="D10" s="7">
        <v>0.5</v>
      </c>
      <c r="E10" s="8">
        <f>IF(D10=0.25,'JEDNOTKOVÉ CENY'!$D$15,'JEDNOTKOVÉ CENY'!$E$15)*C10*D10</f>
        <v>0</v>
      </c>
      <c r="F10" s="14"/>
    </row>
    <row r="11" spans="1:6" ht="15.75" thickBot="1">
      <c r="A11" s="51" t="s">
        <v>32</v>
      </c>
      <c r="B11" s="52"/>
      <c r="C11" s="52"/>
      <c r="D11" s="52"/>
      <c r="E11" s="52"/>
      <c r="F11" s="52"/>
    </row>
    <row r="12" spans="1:6" ht="30.75" thickBot="1">
      <c r="A12" s="39" t="s">
        <v>0</v>
      </c>
      <c r="B12" s="40" t="s">
        <v>1</v>
      </c>
      <c r="C12" s="40" t="s">
        <v>12</v>
      </c>
      <c r="D12" s="41" t="s">
        <v>11</v>
      </c>
      <c r="E12" s="40" t="s">
        <v>7</v>
      </c>
      <c r="F12" s="40" t="s">
        <v>6</v>
      </c>
    </row>
    <row r="13" spans="1:6" ht="15.75" thickBot="1">
      <c r="A13" s="3" t="s">
        <v>21</v>
      </c>
      <c r="B13" s="4" t="s">
        <v>2</v>
      </c>
      <c r="C13" s="7">
        <v>4</v>
      </c>
      <c r="D13" s="7">
        <v>3</v>
      </c>
      <c r="E13" s="8">
        <f>CHOOSE(INT(D13+1.4),'JEDNOTKOVÉ CENY'!$E$7,'JEDNOTKOVÉ CENY'!$F$7,'JEDNOTKOVÉ CENY'!$G$7,'JEDNOTKOVÉ CENY'!$H$7)*C13*D13</f>
        <v>0</v>
      </c>
      <c r="F13" s="14"/>
    </row>
    <row r="14" spans="1:6" ht="15.75" thickBot="1">
      <c r="A14" s="3" t="s">
        <v>21</v>
      </c>
      <c r="B14" s="4" t="s">
        <v>2</v>
      </c>
      <c r="C14" s="7">
        <v>4</v>
      </c>
      <c r="D14" s="7">
        <v>3</v>
      </c>
      <c r="E14" s="8">
        <f>CHOOSE(INT(D14+1.4),'JEDNOTKOVÉ CENY'!$E$7,'JEDNOTKOVÉ CENY'!$F$7,'JEDNOTKOVÉ CENY'!$G$7,'JEDNOTKOVÉ CENY'!$H$7)*C14*D14</f>
        <v>0</v>
      </c>
      <c r="F14" s="14"/>
    </row>
    <row r="15" spans="1:6" ht="15.75" thickBot="1">
      <c r="A15" s="3" t="s">
        <v>21</v>
      </c>
      <c r="B15" s="4" t="s">
        <v>2</v>
      </c>
      <c r="C15" s="7">
        <v>2</v>
      </c>
      <c r="D15" s="7">
        <v>3</v>
      </c>
      <c r="E15" s="8">
        <f>CHOOSE(INT(D15+1.4),'JEDNOTKOVÉ CENY'!$E$7,'JEDNOTKOVÉ CENY'!$F$7,'JEDNOTKOVÉ CENY'!$G$7,'JEDNOTKOVÉ CENY'!$H$7)*C15*D15</f>
        <v>0</v>
      </c>
      <c r="F15" s="14"/>
    </row>
    <row r="16" spans="1:6" ht="15.75" thickBot="1">
      <c r="A16" s="3" t="s">
        <v>21</v>
      </c>
      <c r="B16" s="4" t="s">
        <v>2</v>
      </c>
      <c r="C16" s="7">
        <v>2</v>
      </c>
      <c r="D16" s="7">
        <v>3</v>
      </c>
      <c r="E16" s="8">
        <f>CHOOSE(INT(D16+1.4),'JEDNOTKOVÉ CENY'!$E$7,'JEDNOTKOVÉ CENY'!$F$7,'JEDNOTKOVÉ CENY'!$G$7,'JEDNOTKOVÉ CENY'!$H$7)*C16*D16</f>
        <v>0</v>
      </c>
      <c r="F16" s="14"/>
    </row>
    <row r="17" spans="1:6" ht="15.75" thickBot="1">
      <c r="A17" s="3" t="s">
        <v>23</v>
      </c>
      <c r="B17" s="4" t="s">
        <v>2</v>
      </c>
      <c r="C17" s="7">
        <v>2</v>
      </c>
      <c r="D17" s="7">
        <v>2</v>
      </c>
      <c r="E17" s="8">
        <f>CHOOSE(INT(D17+1.4),'JEDNOTKOVÉ CENY'!$E$11,'JEDNOTKOVÉ CENY'!$F$11,'JEDNOTKOVÉ CENY'!$G$11,'JEDNOTKOVÉ CENY'!$H$11)*C17*D17</f>
        <v>0</v>
      </c>
      <c r="F17" s="14"/>
    </row>
    <row r="18" spans="1:6" ht="15.75" thickBot="1">
      <c r="A18" s="3" t="s">
        <v>22</v>
      </c>
      <c r="B18" s="4" t="s">
        <v>4</v>
      </c>
      <c r="C18" s="7">
        <v>1</v>
      </c>
      <c r="D18" s="7">
        <v>0.5</v>
      </c>
      <c r="E18" s="8">
        <f>IF(D18=0.25,'JEDNOTKOVÉ CENY'!$D$10,'JEDNOTKOVÉ CENY'!$E$10)*C18*D18</f>
        <v>0</v>
      </c>
      <c r="F18" s="14"/>
    </row>
    <row r="19" spans="1:6" ht="15.75" thickBot="1">
      <c r="A19" s="3" t="s">
        <v>25</v>
      </c>
      <c r="B19" s="4" t="s">
        <v>3</v>
      </c>
      <c r="C19" s="7">
        <v>1</v>
      </c>
      <c r="D19" s="7">
        <v>0.5</v>
      </c>
      <c r="E19" s="8">
        <f>IF(D19=0.25,'JEDNOTKOVÉ CENY'!$D$15,'JEDNOTKOVÉ CENY'!$E$15)*C19*D19</f>
        <v>0</v>
      </c>
      <c r="F19" s="14"/>
    </row>
    <row r="20" spans="1:6" ht="15.75" thickBot="1">
      <c r="A20" s="3" t="s">
        <v>24</v>
      </c>
      <c r="B20" s="4" t="s">
        <v>2</v>
      </c>
      <c r="C20" s="7">
        <v>2</v>
      </c>
      <c r="D20" s="7">
        <v>2</v>
      </c>
      <c r="E20" s="8">
        <f>CHOOSE(INT(D20+1.4),'JEDNOTKOVÉ CENY'!$E$13,'JEDNOTKOVÉ CENY'!$F$13,'JEDNOTKOVÉ CENY'!$G$13,'JEDNOTKOVÉ CENY'!$H$13)*C20*D20</f>
        <v>0</v>
      </c>
      <c r="F20" s="14"/>
    </row>
    <row r="21" spans="1:6" ht="15.75" thickBot="1">
      <c r="A21" s="51" t="s">
        <v>33</v>
      </c>
      <c r="B21" s="52"/>
      <c r="C21" s="52"/>
      <c r="D21" s="52"/>
      <c r="E21" s="52"/>
      <c r="F21" s="52"/>
    </row>
    <row r="22" spans="1:6" ht="30.75" thickBot="1">
      <c r="A22" s="36" t="s">
        <v>0</v>
      </c>
      <c r="B22" s="37" t="s">
        <v>1</v>
      </c>
      <c r="C22" s="37" t="s">
        <v>12</v>
      </c>
      <c r="D22" s="38" t="s">
        <v>11</v>
      </c>
      <c r="E22" s="37" t="s">
        <v>7</v>
      </c>
      <c r="F22" s="37" t="s">
        <v>6</v>
      </c>
    </row>
    <row r="23" spans="1:6" ht="15.75" thickBot="1">
      <c r="A23" s="3" t="s">
        <v>21</v>
      </c>
      <c r="B23" s="4" t="s">
        <v>2</v>
      </c>
      <c r="C23" s="7">
        <v>4</v>
      </c>
      <c r="D23" s="7">
        <v>3</v>
      </c>
      <c r="E23" s="8">
        <f>CHOOSE(INT(D23+1.4),'JEDNOTKOVÉ CENY'!$E$7,'JEDNOTKOVÉ CENY'!$F$7,'JEDNOTKOVÉ CENY'!$G$7,'JEDNOTKOVÉ CENY'!$H$7)*C23*D23</f>
        <v>0</v>
      </c>
      <c r="F23" s="14"/>
    </row>
    <row r="24" spans="1:6" ht="15.75" thickBot="1">
      <c r="A24" s="3" t="s">
        <v>22</v>
      </c>
      <c r="B24" s="4" t="s">
        <v>2</v>
      </c>
      <c r="C24" s="7">
        <v>1</v>
      </c>
      <c r="D24" s="7">
        <v>0.5</v>
      </c>
      <c r="E24" s="8">
        <f>IF(D24=0.25,'JEDNOTKOVÉ CENY'!$D$9,IF(D24=0.5,'JEDNOTKOVÉ CENY'!$E$9,'JEDNOTKOVÉ CENY'!$F$9))*C24*D24</f>
        <v>0</v>
      </c>
      <c r="F24" s="14"/>
    </row>
    <row r="25" spans="1:6" ht="15.75" thickBot="1">
      <c r="A25" s="3" t="s">
        <v>23</v>
      </c>
      <c r="B25" s="4" t="s">
        <v>2</v>
      </c>
      <c r="C25" s="7">
        <v>1</v>
      </c>
      <c r="D25" s="7">
        <v>1</v>
      </c>
      <c r="E25" s="8">
        <f>CHOOSE(INT(D25+1.4),'JEDNOTKOVÉ CENY'!$E$11,'JEDNOTKOVÉ CENY'!$F$11,'JEDNOTKOVÉ CENY'!$G$11,'JEDNOTKOVÉ CENY'!$H$11)*C25*D25</f>
        <v>0</v>
      </c>
      <c r="F25" s="14"/>
    </row>
    <row r="26" spans="1:6" ht="15.75" thickBot="1">
      <c r="A26" s="3" t="s">
        <v>24</v>
      </c>
      <c r="B26" s="4" t="s">
        <v>2</v>
      </c>
      <c r="C26" s="7">
        <v>1</v>
      </c>
      <c r="D26" s="7">
        <v>1</v>
      </c>
      <c r="E26" s="8">
        <f>CHOOSE(INT(D26+1.4),'JEDNOTKOVÉ CENY'!$E$13,'JEDNOTKOVÉ CENY'!$F$13,'JEDNOTKOVÉ CENY'!$G$13,'JEDNOTKOVÉ CENY'!$H$13)*C26*D26</f>
        <v>0</v>
      </c>
      <c r="F26" s="14"/>
    </row>
    <row r="27" spans="1:6" ht="15.75" thickBot="1">
      <c r="A27" s="51" t="s">
        <v>34</v>
      </c>
      <c r="B27" s="52"/>
      <c r="C27" s="52"/>
      <c r="D27" s="52"/>
      <c r="E27" s="52"/>
      <c r="F27" s="52"/>
    </row>
    <row r="28" spans="1:6" ht="30.75" thickBot="1">
      <c r="A28" s="36" t="s">
        <v>0</v>
      </c>
      <c r="B28" s="37" t="s">
        <v>1</v>
      </c>
      <c r="C28" s="37" t="s">
        <v>12</v>
      </c>
      <c r="D28" s="38" t="s">
        <v>11</v>
      </c>
      <c r="E28" s="37" t="s">
        <v>7</v>
      </c>
      <c r="F28" s="37" t="s">
        <v>6</v>
      </c>
    </row>
    <row r="29" spans="1:6" ht="15.75" thickBot="1">
      <c r="A29" s="3" t="s">
        <v>21</v>
      </c>
      <c r="B29" s="4" t="s">
        <v>2</v>
      </c>
      <c r="C29" s="7">
        <v>3</v>
      </c>
      <c r="D29" s="7">
        <v>2</v>
      </c>
      <c r="E29" s="8">
        <f>CHOOSE(INT(D29+1.4),'JEDNOTKOVÉ CENY'!$E$7,'JEDNOTKOVÉ CENY'!$F$7,'JEDNOTKOVÉ CENY'!$G$7,'JEDNOTKOVÉ CENY'!$H$7)*C29*D29</f>
        <v>0</v>
      </c>
      <c r="F29" s="14"/>
    </row>
    <row r="30" spans="1:6" ht="15.75" thickBot="1">
      <c r="A30" s="3" t="s">
        <v>24</v>
      </c>
      <c r="B30" s="4" t="s">
        <v>2</v>
      </c>
      <c r="C30" s="7">
        <v>1</v>
      </c>
      <c r="D30" s="7">
        <v>2</v>
      </c>
      <c r="E30" s="8">
        <f>CHOOSE(INT(D30+1.4),'JEDNOTKOVÉ CENY'!$E$13,'JEDNOTKOVÉ CENY'!$F$13,'JEDNOTKOVÉ CENY'!$G$13,'JEDNOTKOVÉ CENY'!$H$13)*C30*D30</f>
        <v>0</v>
      </c>
      <c r="F30" s="14"/>
    </row>
    <row r="31" spans="1:6" ht="15.75" thickBot="1">
      <c r="A31" s="3" t="s">
        <v>23</v>
      </c>
      <c r="B31" s="4" t="s">
        <v>2</v>
      </c>
      <c r="C31" s="7">
        <v>1</v>
      </c>
      <c r="D31" s="7">
        <v>2</v>
      </c>
      <c r="E31" s="8">
        <f>CHOOSE(INT(D31+1.4),'JEDNOTKOVÉ CENY'!$E$11,'JEDNOTKOVÉ CENY'!$F$11,'JEDNOTKOVÉ CENY'!$G$11,'JEDNOTKOVÉ CENY'!$H$11)*C31*D31</f>
        <v>0</v>
      </c>
      <c r="F31" s="14"/>
    </row>
    <row r="32" spans="1:6" ht="15.75" thickBot="1">
      <c r="A32" s="51" t="s">
        <v>35</v>
      </c>
      <c r="B32" s="52"/>
      <c r="C32" s="52"/>
      <c r="D32" s="52"/>
      <c r="E32" s="52"/>
      <c r="F32" s="52"/>
    </row>
    <row r="33" spans="1:6" ht="30.75" thickBot="1">
      <c r="A33" s="36" t="s">
        <v>0</v>
      </c>
      <c r="B33" s="37" t="s">
        <v>1</v>
      </c>
      <c r="C33" s="37" t="s">
        <v>12</v>
      </c>
      <c r="D33" s="38" t="s">
        <v>11</v>
      </c>
      <c r="E33" s="37" t="s">
        <v>7</v>
      </c>
      <c r="F33" s="37" t="s">
        <v>6</v>
      </c>
    </row>
    <row r="34" spans="1:6" ht="15.75" thickBot="1">
      <c r="A34" s="3" t="s">
        <v>23</v>
      </c>
      <c r="B34" s="4" t="s">
        <v>3</v>
      </c>
      <c r="C34" s="7">
        <v>1</v>
      </c>
      <c r="D34" s="7">
        <v>3</v>
      </c>
      <c r="E34" s="8">
        <f>CHOOSE(INT(D34+1.4),'JEDNOTKOVÉ CENY'!$E$12,'JEDNOTKOVÉ CENY'!$F$12,'JEDNOTKOVÉ CENY'!$G$12,'JEDNOTKOVÉ CENY'!$H$12)*C34*D34</f>
        <v>0</v>
      </c>
      <c r="F34" s="14"/>
    </row>
    <row r="35" spans="1:6" ht="15.75" thickBot="1">
      <c r="A35" s="3" t="s">
        <v>8</v>
      </c>
      <c r="B35" s="4" t="s">
        <v>3</v>
      </c>
      <c r="C35" s="7">
        <v>1</v>
      </c>
      <c r="D35" s="7">
        <f aca="true" t="shared" si="0" ref="D35:D36">$D$34</f>
        <v>3</v>
      </c>
      <c r="E35" s="8">
        <f>CHOOSE(INT(D35+1.4),'JEDNOTKOVÉ CENY'!$E$16,'JEDNOTKOVÉ CENY'!$F$16,'JEDNOTKOVÉ CENY'!$G$16,'JEDNOTKOVÉ CENY'!$H$16)*C35*D35</f>
        <v>0</v>
      </c>
      <c r="F35" s="14"/>
    </row>
    <row r="36" spans="1:6" ht="15.75" thickBot="1">
      <c r="A36" s="3" t="s">
        <v>9</v>
      </c>
      <c r="B36" s="4" t="s">
        <v>3</v>
      </c>
      <c r="C36" s="35" t="s">
        <v>27</v>
      </c>
      <c r="D36" s="7">
        <f t="shared" si="0"/>
        <v>3</v>
      </c>
      <c r="E36" s="8">
        <f>'JEDNOTKOVÉ CENY'!$C$17*D36</f>
        <v>0</v>
      </c>
      <c r="F36" s="14"/>
    </row>
    <row r="37" spans="1:6" ht="15.75" thickBot="1">
      <c r="A37" s="3" t="s">
        <v>24</v>
      </c>
      <c r="B37" s="4" t="s">
        <v>3</v>
      </c>
      <c r="C37" s="7">
        <v>1</v>
      </c>
      <c r="D37" s="7">
        <v>3</v>
      </c>
      <c r="E37" s="8">
        <f>CHOOSE(INT(D37+1.4),'JEDNOTKOVÉ CENY'!$E$14,'JEDNOTKOVÉ CENY'!$F$14,'JEDNOTKOVÉ CENY'!$G$14,'JEDNOTKOVÉ CENY'!$H$14)*C37*D37</f>
        <v>0</v>
      </c>
      <c r="F37" s="14"/>
    </row>
    <row r="38" spans="1:6" ht="15.75" thickBot="1">
      <c r="A38" s="3" t="s">
        <v>8</v>
      </c>
      <c r="B38" s="4" t="s">
        <v>3</v>
      </c>
      <c r="C38" s="7">
        <v>1</v>
      </c>
      <c r="D38" s="7">
        <f aca="true" t="shared" si="1" ref="D38:D39">$D$37</f>
        <v>3</v>
      </c>
      <c r="E38" s="8">
        <f>CHOOSE(INT(D38+1.4),'JEDNOTKOVÉ CENY'!$E$16,'JEDNOTKOVÉ CENY'!$F$16,'JEDNOTKOVÉ CENY'!$G$16,'JEDNOTKOVÉ CENY'!$H$16)*C38*D38</f>
        <v>0</v>
      </c>
      <c r="F38" s="14"/>
    </row>
    <row r="39" spans="1:6" ht="15.75" thickBot="1">
      <c r="A39" s="3" t="s">
        <v>9</v>
      </c>
      <c r="B39" s="4" t="s">
        <v>3</v>
      </c>
      <c r="C39" s="35" t="s">
        <v>27</v>
      </c>
      <c r="D39" s="7">
        <f t="shared" si="1"/>
        <v>3</v>
      </c>
      <c r="E39" s="8">
        <f>'JEDNOTKOVÉ CENY'!$C$17*D39</f>
        <v>0</v>
      </c>
      <c r="F39" s="14"/>
    </row>
    <row r="40" spans="1:6" ht="15.75" thickBot="1">
      <c r="A40" s="3" t="s">
        <v>21</v>
      </c>
      <c r="B40" s="4" t="s">
        <v>3</v>
      </c>
      <c r="C40" s="7">
        <v>10</v>
      </c>
      <c r="D40" s="7">
        <v>3</v>
      </c>
      <c r="E40" s="8">
        <f>CHOOSE(INT(D40+1.4),'JEDNOTKOVÉ CENY'!$E$8,'JEDNOTKOVÉ CENY'!$F$8,'JEDNOTKOVÉ CENY'!$G$8,'JEDNOTKOVÉ CENY'!$H$8)*C40*D40</f>
        <v>0</v>
      </c>
      <c r="F40" s="14"/>
    </row>
    <row r="41" spans="1:6" ht="15.75" thickBot="1">
      <c r="A41" s="3" t="s">
        <v>8</v>
      </c>
      <c r="B41" s="4" t="s">
        <v>3</v>
      </c>
      <c r="C41" s="7">
        <v>10</v>
      </c>
      <c r="D41" s="7">
        <f aca="true" t="shared" si="2" ref="D41:D42">$D$40</f>
        <v>3</v>
      </c>
      <c r="E41" s="8">
        <f>CHOOSE(INT(D41+1.4),'JEDNOTKOVÉ CENY'!$E$16,'JEDNOTKOVÉ CENY'!$F$16,'JEDNOTKOVÉ CENY'!$G$16,'JEDNOTKOVÉ CENY'!$H$16)*C41*D41</f>
        <v>0</v>
      </c>
      <c r="F41" s="14"/>
    </row>
    <row r="42" spans="1:6" ht="15.75" thickBot="1">
      <c r="A42" s="3" t="s">
        <v>9</v>
      </c>
      <c r="B42" s="4" t="s">
        <v>3</v>
      </c>
      <c r="C42" s="35" t="s">
        <v>27</v>
      </c>
      <c r="D42" s="7">
        <f t="shared" si="2"/>
        <v>3</v>
      </c>
      <c r="E42" s="8">
        <f>'JEDNOTKOVÉ CENY'!$C$17*D42</f>
        <v>0</v>
      </c>
      <c r="F42" s="14"/>
    </row>
    <row r="44" spans="4:5" ht="15">
      <c r="D44" s="1" t="s">
        <v>10</v>
      </c>
      <c r="E44" s="9">
        <f>E3+SUM(E6:E10)+SUM(E13:E20)+SUM(E29:E31)+SUM(E34:E42)+SUM(E23:E26)</f>
        <v>0</v>
      </c>
    </row>
    <row r="45" spans="2:5" ht="15.75">
      <c r="B45" s="42"/>
      <c r="C45" s="42"/>
      <c r="D45" s="43" t="s">
        <v>38</v>
      </c>
      <c r="E45" s="44">
        <f>E44*52</f>
        <v>0</v>
      </c>
    </row>
    <row r="46" spans="3:5" ht="15">
      <c r="C46" s="11"/>
      <c r="D46" s="12"/>
      <c r="E46" s="13"/>
    </row>
  </sheetData>
  <sheetProtection algorithmName="SHA-512" hashValue="aXiUKJo46wnlLYEyM9S9O/RQTCYPGMQU7JNCxFnXf9+xmuotutH+gA2IrZvAcCs0YYIQRvEpsHtK0nokYn0vBw==" saltValue="j57EBE1B8G7PAw9LKHLY2w==" spinCount="100000" sheet="1" objects="1" scenarios="1" selectLockedCells="1"/>
  <mergeCells count="6">
    <mergeCell ref="A32:F32"/>
    <mergeCell ref="A21:F21"/>
    <mergeCell ref="A1:F1"/>
    <mergeCell ref="A4:F4"/>
    <mergeCell ref="A11:F11"/>
    <mergeCell ref="A27:F27"/>
  </mergeCells>
  <dataValidations count="3">
    <dataValidation type="list" allowBlank="1" showInputMessage="1" showErrorMessage="1" sqref="D3 D7 D8 D9 D13 D14 D15 D16 D17 D20 D23 D25 D26 D29 D30 D31 D34 D35 D37 D38 D40 D41"/>
    <dataValidation type="list" allowBlank="1" showInputMessage="1" showErrorMessage="1" sqref="D6 D24"/>
    <dataValidation type="list" allowBlank="1" showInputMessage="1" showErrorMessage="1" sqref="D10 D18 D19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3" ma:contentTypeDescription="Vytvoří nový dokument" ma:contentTypeScope="" ma:versionID="acf21b90d8a6dddd5a68f9f9e6a9864c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5ad636711c829a4e037c4a7603293e14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C0DD3-0A54-43AA-90D3-6CA65995A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952C9-1589-418A-ADE5-5DBCC7EF6DDA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29b27b7-9edd-4f47-b43c-eb92647b62e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20a81ccd-d019-4e66-83b1-abb0919f585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AEAFED-4DA7-480B-9A55-EF7A062B6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jan.zavrel</dc:creator>
  <cp:keywords/>
  <dc:description/>
  <cp:lastModifiedBy>zavj02</cp:lastModifiedBy>
  <dcterms:created xsi:type="dcterms:W3CDTF">2021-05-06T12:04:11Z</dcterms:created>
  <dcterms:modified xsi:type="dcterms:W3CDTF">2021-05-21T06:34:57Z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