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65416" yWindow="65416" windowWidth="29040" windowHeight="15840" activeTab="1"/>
  </bookViews>
  <sheets>
    <sheet name="Rekapitulace" sheetId="1" r:id="rId1"/>
    <sheet name="Položky všech ceníků" sheetId="2" r:id="rId2"/>
  </sheets>
  <definedNames>
    <definedName name="_xlnm.Print_Titles" localSheetId="0">'Rekapitulace'!$1:$4</definedName>
    <definedName name="_xlnm.Print_Titles" localSheetId="1">'Položky všech ceníků'!$1:$4</definedName>
  </definedNames>
  <calcPr calcId="191029"/>
  <extLst/>
</workbook>
</file>

<file path=xl/sharedStrings.xml><?xml version="1.0" encoding="utf-8"?>
<sst xmlns="http://schemas.openxmlformats.org/spreadsheetml/2006/main" count="330" uniqueCount="145">
  <si>
    <t xml:space="preserve">Zpracováno programem firmy SELPO Broumy, tel. +420 603 525768 </t>
  </si>
  <si>
    <t>Zakázka číslo:</t>
  </si>
  <si>
    <t>Z-2020/0106</t>
  </si>
  <si>
    <t>Název:</t>
  </si>
  <si>
    <t/>
  </si>
  <si>
    <t>Rekapitulace</t>
  </si>
  <si>
    <t>Kap.</t>
  </si>
  <si>
    <t>Popis položky</t>
  </si>
  <si>
    <t>Základ DPH</t>
  </si>
  <si>
    <t>Základ 21,00%</t>
  </si>
  <si>
    <t>A.</t>
  </si>
  <si>
    <t>UPRAVENÉ ROZPOČTOVÉ NÁKLADY</t>
  </si>
  <si>
    <t>1.</t>
  </si>
  <si>
    <t>C22M - Sdělovací, signal. a zabezpečovací zařízení  -  MONTÁŽ</t>
  </si>
  <si>
    <t>2.</t>
  </si>
  <si>
    <t xml:space="preserve">   Podíl přidružených výkonů 4,80% z C22M a navázaného materiálu</t>
  </si>
  <si>
    <t>3.</t>
  </si>
  <si>
    <t>Revize, DSPS, zkoušky  -  MONTÁŽ</t>
  </si>
  <si>
    <t>4.</t>
  </si>
  <si>
    <t>MATERIÁL</t>
  </si>
  <si>
    <t>5.</t>
  </si>
  <si>
    <t xml:space="preserve">   Podružný materiál 5,00%</t>
  </si>
  <si>
    <t>CELKEM URN</t>
  </si>
  <si>
    <t>B.</t>
  </si>
  <si>
    <t>VEDLEJŠÍ ROZPOČTOVÉ NÁKLADY</t>
  </si>
  <si>
    <t>6.</t>
  </si>
  <si>
    <t>GZS 2,50% z C22M a navázaného materiálu</t>
  </si>
  <si>
    <t>CELKEM VRN</t>
  </si>
  <si>
    <t>Σ</t>
  </si>
  <si>
    <t>REKAPITULACE CELKEM</t>
  </si>
  <si>
    <t>Základ DPH (*)</t>
  </si>
  <si>
    <t>DPH</t>
  </si>
  <si>
    <t>Celkem s DPH</t>
  </si>
  <si>
    <t>Sazba 21,00%</t>
  </si>
  <si>
    <t>Celkem:</t>
  </si>
  <si>
    <t>(*) byl upraven z důvodu zaokrouhlení</t>
  </si>
  <si>
    <t>Děkujeme za Vaši zakázku. Těšíme se na další spolupráci.</t>
  </si>
  <si>
    <t>C22M - Sdělovací, signal. a zabezpečovací zařízení</t>
  </si>
  <si>
    <t>Poř.č.</t>
  </si>
  <si>
    <t>Číslo pol.</t>
  </si>
  <si>
    <t>Cena/jedn. [Kč]</t>
  </si>
  <si>
    <t>Množství</t>
  </si>
  <si>
    <t>Jedn.</t>
  </si>
  <si>
    <t>Celkem [Kč]</t>
  </si>
  <si>
    <t>000000001</t>
  </si>
  <si>
    <t>montáž prvků EPS (OČ, maják)</t>
  </si>
  <si>
    <t>ks</t>
  </si>
  <si>
    <t>1,00</t>
  </si>
  <si>
    <t>krabice pod tlačítko</t>
  </si>
  <si>
    <t>m</t>
  </si>
  <si>
    <t>220261642</t>
  </si>
  <si>
    <t>osazení hmoždinky R=8mm ve zdi betonové</t>
  </si>
  <si>
    <t>220330101</t>
  </si>
  <si>
    <t>tlačítkový hlásič na omítku</t>
  </si>
  <si>
    <t>320410001</t>
  </si>
  <si>
    <t>360020581</t>
  </si>
  <si>
    <t>vyvrtání otvoru do R=13mm</t>
  </si>
  <si>
    <t>Celkem za ceník:</t>
  </si>
  <si>
    <t>Cena:</t>
  </si>
  <si>
    <t>Kč</t>
  </si>
  <si>
    <t>Revize, DSPS, zkoušky</t>
  </si>
  <si>
    <t>Celk.prohl.el.zaříz.a vyhot.rev.zp</t>
  </si>
  <si>
    <t>Odzkoušení a zprovoznění systému</t>
  </si>
  <si>
    <t>Materiály</t>
  </si>
  <si>
    <t>00001</t>
  </si>
  <si>
    <t>00303</t>
  </si>
  <si>
    <t>05151</t>
  </si>
  <si>
    <t>hmoždinka HM8</t>
  </si>
  <si>
    <t>Celkem za materiály:</t>
  </si>
  <si>
    <t>Montáž celkem:</t>
  </si>
  <si>
    <t>kpl</t>
  </si>
  <si>
    <t>Základ 21,00% DPH:</t>
  </si>
  <si>
    <t>Tlačítkový hlásič, vč. skla a test.klíčku</t>
  </si>
  <si>
    <t>montáž ústředny ERO</t>
  </si>
  <si>
    <t>ústředna ERO, 12 zón, bez sítě</t>
  </si>
  <si>
    <t>zesilovač 100V, 150 W</t>
  </si>
  <si>
    <t>akumulátor 12V / 65Ah</t>
  </si>
  <si>
    <t>RFC reproduktor nástěnný bílý plastový, 1,5/3/6 W, 70-100V, EN54-24</t>
  </si>
  <si>
    <t>síťová karta pro 4GB úložiště audio</t>
  </si>
  <si>
    <t>EPS + ERO</t>
  </si>
  <si>
    <t>montáž ústředny EPS</t>
  </si>
  <si>
    <t>210010002</t>
  </si>
  <si>
    <t>trubka plastová ohebná instalační průměr 16mm (PO)</t>
  </si>
  <si>
    <t>210800101.1</t>
  </si>
  <si>
    <t>1-CHKE-V-J 4x1,5 FE180/ P60-R B2CAS</t>
  </si>
  <si>
    <t>trubka plastová ohebná instalační průměr 23mm (PO)</t>
  </si>
  <si>
    <t>montáž KTPO, OPPO</t>
  </si>
  <si>
    <t>Bourací práce, stavební přípomoc</t>
  </si>
  <si>
    <t>0000000001</t>
  </si>
  <si>
    <t>vyvrtání otvoru do R=30mm</t>
  </si>
  <si>
    <t>Krabice (KP, KO, KR, KT)</t>
  </si>
  <si>
    <t>Provrtání do vel. 40</t>
  </si>
  <si>
    <t>Rozvaděč</t>
  </si>
  <si>
    <t>bezpečnostní mikrofon, 10 tlačítek, EN54</t>
  </si>
  <si>
    <t>10052</t>
  </si>
  <si>
    <t>příchytka kabelá s pož. odolností</t>
  </si>
  <si>
    <t>hmoždinka M8</t>
  </si>
  <si>
    <t>00201</t>
  </si>
  <si>
    <t>trubka ohebná instal. PVC 2316 průměr 16mm</t>
  </si>
  <si>
    <t>00202</t>
  </si>
  <si>
    <t>trubka ohebná instal. PVC 2323 průměr 23</t>
  </si>
  <si>
    <t>ZDP - zařízení dálkového přenosu - komplet</t>
  </si>
  <si>
    <t>akumulátor 12V / 12Ah</t>
  </si>
  <si>
    <t>OPPO - Obslužné pole požární ochrany, RS232</t>
  </si>
  <si>
    <t>KTPOse zámkem FAB, bez vložky</t>
  </si>
  <si>
    <t xml:space="preserve">Rámeček ke klíčovému trezoru </t>
  </si>
  <si>
    <t>Hnědý stíněný kabel 5x2x0,8 PH120-R</t>
  </si>
  <si>
    <t>Hnědý stíněný kabel 20x2x0,8 PH120-R</t>
  </si>
  <si>
    <t>Hnědý stíněný kabel 1x2x0,8 PH120-R</t>
  </si>
  <si>
    <t>Hnědý stíněný kabel 2x2x0,8 PH120-R</t>
  </si>
  <si>
    <t>210800101.2</t>
  </si>
  <si>
    <t>210800101.3</t>
  </si>
  <si>
    <t>210800101.4</t>
  </si>
  <si>
    <t>UTP Kabel s požární odolností PH60-R</t>
  </si>
  <si>
    <t>požární kabel červený  JYSTY 1x2x0,8 (17 twist/m, kapacita 100nF/km)</t>
  </si>
  <si>
    <t xml:space="preserve">multisenzorový hlásič </t>
  </si>
  <si>
    <t>maják  červený kryt IP65</t>
  </si>
  <si>
    <t>Popisný štítek pro hlásič</t>
  </si>
  <si>
    <t>Popisný štítek pro tlačítko</t>
  </si>
  <si>
    <t>monitorovací modul, 2 linky</t>
  </si>
  <si>
    <t>mainframe 2000W vč. Zdroje a vybavení</t>
  </si>
  <si>
    <t xml:space="preserve">rozvodnice AKU pro frame </t>
  </si>
  <si>
    <t>RACK 42U, 600x800 vč. Příslušenství</t>
  </si>
  <si>
    <t>Ústředna EPS vč. Vybavení, zdroje a zálohy</t>
  </si>
  <si>
    <t>Rozšiřující karta 2 kruhových linek</t>
  </si>
  <si>
    <t>Ovládací karta</t>
  </si>
  <si>
    <t>karta multifunkčních relé vč. Konektorů</t>
  </si>
  <si>
    <t>karta monitorovaných výstupů</t>
  </si>
  <si>
    <t>Relé 16-modul vč. Konektorů</t>
  </si>
  <si>
    <t>Kabelové propoje ústředny, konektory</t>
  </si>
  <si>
    <t>Výstupní modul 1 reléový výstup</t>
  </si>
  <si>
    <t>vstupně/výstupní modul 2 reléové výstupy, 4 vstupy</t>
  </si>
  <si>
    <t>Instalační krabice s požární odolností</t>
  </si>
  <si>
    <t>210800101.5</t>
  </si>
  <si>
    <t>210800101.6</t>
  </si>
  <si>
    <t>210800101.7</t>
  </si>
  <si>
    <t>Blok G</t>
  </si>
  <si>
    <t>Dokumentace skutečného stavu</t>
  </si>
  <si>
    <t>kabelová příchytka</t>
  </si>
  <si>
    <t xml:space="preserve">RFC reproduktor </t>
  </si>
  <si>
    <t>zesilovač</t>
  </si>
  <si>
    <t>220261643</t>
  </si>
  <si>
    <t>220330099</t>
  </si>
  <si>
    <t>220330100</t>
  </si>
  <si>
    <t>Drážkování a zpětné zapravení + štuk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</si>
</sst>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10405]#,##0.00;\-#,##0.00"/>
    <numFmt numFmtId="165" formatCode="#,##0.00\ &quot;Kč&quot;"/>
    <numFmt numFmtId="166" formatCode="#,##0.00_ ;\-#,##0.00\ "/>
  </numFmts>
  <fonts count="15">
    <font>
      <sz val="11"/>
      <color rgb="FF000000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sz val="8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0000FF"/>
      <name val="Arial"/>
      <family val="2"/>
    </font>
    <font>
      <b/>
      <sz val="8.25"/>
      <color rgb="FF000000"/>
      <name val="Arial"/>
      <family val="2"/>
    </font>
    <font>
      <sz val="8.25"/>
      <color rgb="FF000000"/>
      <name val="Arial"/>
      <family val="2"/>
    </font>
    <font>
      <sz val="10"/>
      <color rgb="FF000000"/>
      <name val="Arial"/>
      <family val="2"/>
    </font>
    <font>
      <b/>
      <sz val="9.75"/>
      <color rgb="FF00000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Calibri"/>
      <family val="2"/>
      <scheme val="minor"/>
    </font>
    <font>
      <sz val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000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808080"/>
      </top>
      <bottom style="thin">
        <color rgb="FF80808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1">
    <xf numFmtId="0" fontId="2" fillId="0" borderId="0" xfId="0" applyFont="1" applyFill="1" applyBorder="1"/>
    <xf numFmtId="0" fontId="2" fillId="0" borderId="1" xfId="0" applyNumberFormat="1" applyFont="1" applyFill="1" applyBorder="1" applyAlignment="1">
      <alignment vertical="top" wrapText="1"/>
    </xf>
    <xf numFmtId="0" fontId="2" fillId="2" borderId="0" xfId="0" applyNumberFormat="1" applyFont="1" applyFill="1" applyBorder="1" applyAlignment="1">
      <alignment vertical="top" wrapText="1"/>
    </xf>
    <xf numFmtId="0" fontId="2" fillId="2" borderId="2" xfId="0" applyNumberFormat="1" applyFont="1" applyFill="1" applyBorder="1" applyAlignment="1">
      <alignment vertical="top" wrapText="1"/>
    </xf>
    <xf numFmtId="0" fontId="2" fillId="2" borderId="1" xfId="0" applyNumberFormat="1" applyFont="1" applyFill="1" applyBorder="1" applyAlignment="1">
      <alignment vertical="top" wrapText="1"/>
    </xf>
    <xf numFmtId="0" fontId="2" fillId="2" borderId="3" xfId="0" applyNumberFormat="1" applyFont="1" applyFill="1" applyBorder="1" applyAlignment="1">
      <alignment vertical="top" wrapText="1"/>
    </xf>
    <xf numFmtId="0" fontId="2" fillId="3" borderId="0" xfId="0" applyNumberFormat="1" applyFont="1" applyFill="1" applyBorder="1" applyAlignment="1">
      <alignment vertical="top" wrapText="1"/>
    </xf>
    <xf numFmtId="0" fontId="2" fillId="2" borderId="4" xfId="0" applyNumberFormat="1" applyFont="1" applyFill="1" applyBorder="1" applyAlignment="1">
      <alignment vertical="top" wrapText="1"/>
    </xf>
    <xf numFmtId="0" fontId="2" fillId="2" borderId="5" xfId="0" applyNumberFormat="1" applyFont="1" applyFill="1" applyBorder="1" applyAlignment="1">
      <alignment vertical="top" wrapText="1"/>
    </xf>
    <xf numFmtId="0" fontId="2" fillId="2" borderId="6" xfId="0" applyNumberFormat="1" applyFont="1" applyFill="1" applyBorder="1" applyAlignment="1">
      <alignment vertical="top" wrapText="1"/>
    </xf>
    <xf numFmtId="0" fontId="2" fillId="2" borderId="7" xfId="0" applyNumberFormat="1" applyFont="1" applyFill="1" applyBorder="1" applyAlignment="1">
      <alignment vertical="top" wrapText="1"/>
    </xf>
    <xf numFmtId="0" fontId="2" fillId="2" borderId="8" xfId="0" applyNumberFormat="1" applyFont="1" applyFill="1" applyBorder="1" applyAlignment="1">
      <alignment vertical="top" wrapText="1"/>
    </xf>
    <xf numFmtId="0" fontId="8" fillId="0" borderId="0" xfId="0" applyNumberFormat="1" applyFont="1" applyFill="1" applyBorder="1" applyAlignment="1">
      <alignment horizontal="right" vertical="top" wrapText="1" readingOrder="1"/>
    </xf>
    <xf numFmtId="0" fontId="8" fillId="0" borderId="0" xfId="0" applyNumberFormat="1" applyFont="1" applyFill="1" applyBorder="1" applyAlignment="1">
      <alignment vertical="top" wrapText="1" readingOrder="1"/>
    </xf>
    <xf numFmtId="0" fontId="2" fillId="0" borderId="7" xfId="0" applyNumberFormat="1" applyFont="1" applyFill="1" applyBorder="1" applyAlignment="1">
      <alignment vertical="top" wrapText="1"/>
    </xf>
    <xf numFmtId="0" fontId="10" fillId="0" borderId="7" xfId="0" applyNumberFormat="1" applyFont="1" applyFill="1" applyBorder="1" applyAlignment="1">
      <alignment horizontal="right" vertical="top" wrapText="1" readingOrder="1"/>
    </xf>
    <xf numFmtId="0" fontId="7" fillId="0" borderId="9" xfId="0" applyNumberFormat="1" applyFont="1" applyFill="1" applyBorder="1" applyAlignment="1">
      <alignment horizontal="right" vertical="top" wrapText="1" readingOrder="1"/>
    </xf>
    <xf numFmtId="0" fontId="7" fillId="0" borderId="9" xfId="0" applyNumberFormat="1" applyFont="1" applyFill="1" applyBorder="1" applyAlignment="1">
      <alignment vertical="top" wrapText="1" readingOrder="1"/>
    </xf>
    <xf numFmtId="164" fontId="8" fillId="0" borderId="0" xfId="0" applyNumberFormat="1" applyFont="1" applyFill="1" applyBorder="1" applyAlignment="1">
      <alignment horizontal="right" vertical="top" wrapText="1" readingOrder="1"/>
    </xf>
    <xf numFmtId="0" fontId="7" fillId="0" borderId="9" xfId="0" applyNumberFormat="1" applyFont="1" applyFill="1" applyBorder="1" applyAlignment="1">
      <alignment horizontal="right" vertical="center" wrapText="1" readingOrder="1"/>
    </xf>
    <xf numFmtId="0" fontId="7" fillId="0" borderId="9" xfId="0" applyNumberFormat="1" applyFont="1" applyFill="1" applyBorder="1" applyAlignment="1">
      <alignment vertical="center" wrapText="1" readingOrder="1"/>
    </xf>
    <xf numFmtId="0" fontId="2" fillId="0" borderId="0" xfId="0" applyFont="1" applyFill="1" applyBorder="1"/>
    <xf numFmtId="0" fontId="8" fillId="0" borderId="0" xfId="0" applyNumberFormat="1" applyFont="1" applyFill="1" applyBorder="1" applyAlignment="1">
      <alignment horizontal="right" vertical="top" wrapText="1" readingOrder="1"/>
    </xf>
    <xf numFmtId="0" fontId="8" fillId="0" borderId="0" xfId="0" applyNumberFormat="1" applyFont="1" applyFill="1" applyBorder="1" applyAlignment="1">
      <alignment vertical="top" wrapText="1" readingOrder="1"/>
    </xf>
    <xf numFmtId="0" fontId="2" fillId="0" borderId="9" xfId="0" applyNumberFormat="1" applyFont="1" applyFill="1" applyBorder="1" applyAlignment="1">
      <alignment vertical="top" wrapText="1"/>
    </xf>
    <xf numFmtId="164" fontId="8" fillId="0" borderId="0" xfId="0" applyNumberFormat="1" applyFont="1" applyFill="1" applyBorder="1" applyAlignment="1">
      <alignment horizontal="right" vertical="top" wrapText="1" readingOrder="1"/>
    </xf>
    <xf numFmtId="0" fontId="7" fillId="0" borderId="9" xfId="0" applyNumberFormat="1" applyFont="1" applyFill="1" applyBorder="1" applyAlignment="1">
      <alignment vertical="center" wrapText="1" readingOrder="1"/>
    </xf>
    <xf numFmtId="165" fontId="7" fillId="0" borderId="9" xfId="0" applyNumberFormat="1" applyFont="1" applyFill="1" applyBorder="1" applyAlignment="1">
      <alignment vertical="center" wrapText="1" readingOrder="1"/>
    </xf>
    <xf numFmtId="165" fontId="11" fillId="0" borderId="9" xfId="0" applyNumberFormat="1" applyFont="1" applyFill="1" applyBorder="1" applyAlignment="1">
      <alignment vertical="top" wrapText="1"/>
    </xf>
    <xf numFmtId="165" fontId="12" fillId="0" borderId="9" xfId="0" applyNumberFormat="1" applyFont="1" applyFill="1" applyBorder="1" applyAlignment="1">
      <alignment vertical="top" wrapText="1"/>
    </xf>
    <xf numFmtId="165" fontId="10" fillId="0" borderId="7" xfId="0" applyNumberFormat="1" applyFont="1" applyFill="1" applyBorder="1" applyAlignment="1">
      <alignment horizontal="right" vertical="top" wrapText="1" readingOrder="1"/>
    </xf>
    <xf numFmtId="165" fontId="10" fillId="0" borderId="0" xfId="0" applyNumberFormat="1" applyFont="1" applyFill="1" applyBorder="1" applyAlignment="1">
      <alignment horizontal="right" vertical="top" wrapText="1" readingOrder="1"/>
    </xf>
    <xf numFmtId="0" fontId="2" fillId="0" borderId="0" xfId="0" applyFont="1" applyFill="1" applyBorder="1"/>
    <xf numFmtId="0" fontId="8" fillId="0" borderId="0" xfId="0" applyNumberFormat="1" applyFont="1" applyFill="1" applyBorder="1" applyAlignment="1">
      <alignment horizontal="right" vertical="top" wrapText="1" readingOrder="1"/>
    </xf>
    <xf numFmtId="0" fontId="8" fillId="0" borderId="0" xfId="0" applyNumberFormat="1" applyFont="1" applyFill="1" applyBorder="1" applyAlignment="1">
      <alignment vertical="top" wrapText="1" readingOrder="1"/>
    </xf>
    <xf numFmtId="164" fontId="8" fillId="0" borderId="0" xfId="0" applyNumberFormat="1" applyFont="1" applyFill="1" applyBorder="1" applyAlignment="1">
      <alignment horizontal="right" vertical="top" wrapText="1" readingOrder="1"/>
    </xf>
    <xf numFmtId="0" fontId="7" fillId="0" borderId="9" xfId="0" applyNumberFormat="1" applyFont="1" applyFill="1" applyBorder="1" applyAlignment="1">
      <alignment horizontal="right" vertical="top" wrapText="1" readingOrder="1"/>
    </xf>
    <xf numFmtId="0" fontId="2" fillId="0" borderId="9" xfId="0" applyNumberFormat="1" applyFont="1" applyFill="1" applyBorder="1" applyAlignment="1">
      <alignment vertical="top" wrapText="1"/>
    </xf>
    <xf numFmtId="0" fontId="7" fillId="0" borderId="9" xfId="0" applyNumberFormat="1" applyFont="1" applyFill="1" applyBorder="1" applyAlignment="1">
      <alignment vertical="top" wrapText="1" readingOrder="1"/>
    </xf>
    <xf numFmtId="0" fontId="8" fillId="0" borderId="0" xfId="0" applyNumberFormat="1" applyFont="1" applyFill="1" applyBorder="1" applyAlignment="1">
      <alignment vertical="top" wrapText="1" readingOrder="1"/>
    </xf>
    <xf numFmtId="0" fontId="2" fillId="0" borderId="0" xfId="0" applyFont="1" applyFill="1" applyBorder="1"/>
    <xf numFmtId="0" fontId="8" fillId="0" borderId="0" xfId="0" applyNumberFormat="1" applyFont="1" applyFill="1" applyBorder="1" applyAlignment="1">
      <alignment horizontal="right" vertical="top" wrapText="1" readingOrder="1"/>
    </xf>
    <xf numFmtId="164" fontId="8" fillId="0" borderId="0" xfId="0" applyNumberFormat="1" applyFont="1" applyFill="1" applyBorder="1" applyAlignment="1">
      <alignment horizontal="right" vertical="top" wrapText="1" readingOrder="1"/>
    </xf>
    <xf numFmtId="0" fontId="2" fillId="0" borderId="7" xfId="0" applyNumberFormat="1" applyFont="1" applyFill="1" applyBorder="1" applyAlignment="1">
      <alignment vertical="top" wrapText="1"/>
    </xf>
    <xf numFmtId="0" fontId="10" fillId="0" borderId="0" xfId="0" applyNumberFormat="1" applyFont="1" applyFill="1" applyBorder="1" applyAlignment="1">
      <alignment horizontal="right" vertical="top" wrapText="1" readingOrder="1"/>
    </xf>
    <xf numFmtId="165" fontId="10" fillId="0" borderId="0" xfId="0" applyNumberFormat="1" applyFont="1" applyFill="1" applyBorder="1" applyAlignment="1">
      <alignment horizontal="right" vertical="top" wrapText="1" readingOrder="1"/>
    </xf>
    <xf numFmtId="0" fontId="2" fillId="0" borderId="0" xfId="0" applyFont="1" applyFill="1" applyBorder="1"/>
    <xf numFmtId="0" fontId="8" fillId="0" borderId="0" xfId="0" applyNumberFormat="1" applyFont="1" applyFill="1" applyBorder="1" applyAlignment="1">
      <alignment vertical="top" wrapText="1" readingOrder="1"/>
    </xf>
    <xf numFmtId="0" fontId="3" fillId="0" borderId="0" xfId="0" applyNumberFormat="1" applyFont="1" applyFill="1" applyBorder="1" applyAlignment="1">
      <alignment horizontal="right" vertical="top" wrapText="1" readingOrder="1"/>
    </xf>
    <xf numFmtId="0" fontId="8" fillId="0" borderId="0" xfId="0" applyNumberFormat="1" applyFont="1" applyFill="1" applyBorder="1" applyAlignment="1">
      <alignment vertical="top" wrapText="1" readingOrder="1"/>
    </xf>
    <xf numFmtId="164" fontId="8" fillId="0" borderId="0" xfId="0" applyNumberFormat="1" applyFont="1" applyFill="1" applyBorder="1" applyAlignment="1">
      <alignment horizontal="right" vertical="top" wrapText="1" readingOrder="1"/>
    </xf>
    <xf numFmtId="164" fontId="8" fillId="0" borderId="0" xfId="0" applyNumberFormat="1" applyFont="1" applyFill="1" applyBorder="1" applyAlignment="1">
      <alignment horizontal="right" vertical="top" wrapText="1" readingOrder="1"/>
    </xf>
    <xf numFmtId="0" fontId="2" fillId="0" borderId="0" xfId="0" applyFont="1" applyFill="1" applyBorder="1"/>
    <xf numFmtId="0" fontId="8" fillId="0" borderId="0" xfId="0" applyNumberFormat="1" applyFont="1" applyFill="1" applyBorder="1" applyAlignment="1">
      <alignment horizontal="right" vertical="top" wrapText="1" readingOrder="1"/>
    </xf>
    <xf numFmtId="0" fontId="14" fillId="0" borderId="0" xfId="0" applyFont="1" applyFill="1" applyBorder="1"/>
    <xf numFmtId="166" fontId="2" fillId="0" borderId="0" xfId="0" applyNumberFormat="1" applyFont="1" applyFill="1" applyBorder="1"/>
    <xf numFmtId="0" fontId="2" fillId="0" borderId="0" xfId="0" applyFont="1" applyFill="1" applyBorder="1"/>
    <xf numFmtId="0" fontId="8" fillId="0" borderId="0" xfId="0" applyNumberFormat="1" applyFont="1" applyFill="1" applyBorder="1" applyAlignment="1">
      <alignment horizontal="right" vertical="top" wrapText="1" readingOrder="1"/>
    </xf>
    <xf numFmtId="0" fontId="8" fillId="0" borderId="0" xfId="0" applyNumberFormat="1" applyFont="1" applyFill="1" applyBorder="1" applyAlignment="1">
      <alignment vertical="top" wrapText="1" readingOrder="1"/>
    </xf>
    <xf numFmtId="0" fontId="2" fillId="0" borderId="0" xfId="0" applyFont="1" applyFill="1" applyBorder="1"/>
    <xf numFmtId="0" fontId="8" fillId="0" borderId="0" xfId="0" applyNumberFormat="1" applyFont="1" applyFill="1" applyBorder="1" applyAlignment="1">
      <alignment horizontal="right" vertical="top" wrapText="1" readingOrder="1"/>
    </xf>
    <xf numFmtId="0" fontId="8" fillId="0" borderId="0" xfId="0" applyNumberFormat="1" applyFont="1" applyFill="1" applyBorder="1" applyAlignment="1">
      <alignment vertical="top" wrapText="1" readingOrder="1"/>
    </xf>
    <xf numFmtId="164" fontId="8" fillId="0" borderId="0" xfId="0" applyNumberFormat="1" applyFont="1" applyFill="1" applyBorder="1" applyAlignment="1">
      <alignment horizontal="right" vertical="top" wrapText="1" readingOrder="1"/>
    </xf>
    <xf numFmtId="0" fontId="8" fillId="0" borderId="0" xfId="0" applyNumberFormat="1" applyFont="1" applyFill="1" applyBorder="1" applyAlignment="1">
      <alignment vertical="top" wrapText="1" readingOrder="1"/>
    </xf>
    <xf numFmtId="0" fontId="10" fillId="0" borderId="7" xfId="0" applyNumberFormat="1" applyFont="1" applyFill="1" applyBorder="1" applyAlignment="1">
      <alignment horizontal="right" vertical="top" wrapText="1" readingOrder="1"/>
    </xf>
    <xf numFmtId="0" fontId="2" fillId="0" borderId="7" xfId="0" applyNumberFormat="1" applyFont="1" applyFill="1" applyBorder="1" applyAlignment="1">
      <alignment vertical="top" wrapText="1"/>
    </xf>
    <xf numFmtId="165" fontId="10" fillId="0" borderId="7" xfId="0" applyNumberFormat="1" applyFont="1" applyFill="1" applyBorder="1" applyAlignment="1">
      <alignment horizontal="right" vertical="top" wrapText="1" readingOrder="1"/>
    </xf>
    <xf numFmtId="0" fontId="3" fillId="0" borderId="0" xfId="0" applyNumberFormat="1" applyFont="1" applyFill="1" applyBorder="1" applyAlignment="1">
      <alignment vertical="top" wrapText="1" readingOrder="1"/>
    </xf>
    <xf numFmtId="0" fontId="2" fillId="0" borderId="0" xfId="0" applyFont="1" applyFill="1" applyBorder="1"/>
    <xf numFmtId="0" fontId="8" fillId="0" borderId="0" xfId="0" applyNumberFormat="1" applyFont="1" applyFill="1" applyBorder="1" applyAlignment="1">
      <alignment horizontal="left" vertical="top" wrapText="1" readingOrder="1"/>
    </xf>
    <xf numFmtId="0" fontId="10" fillId="0" borderId="0" xfId="0" applyNumberFormat="1" applyFont="1" applyFill="1" applyBorder="1" applyAlignment="1">
      <alignment horizontal="right" vertical="top" wrapText="1" readingOrder="1"/>
    </xf>
    <xf numFmtId="165" fontId="10" fillId="0" borderId="0" xfId="0" applyNumberFormat="1" applyFont="1" applyFill="1" applyBorder="1" applyAlignment="1">
      <alignment horizontal="right" vertical="top" wrapText="1" readingOrder="1"/>
    </xf>
    <xf numFmtId="0" fontId="7" fillId="0" borderId="10" xfId="0" applyNumberFormat="1" applyFont="1" applyFill="1" applyBorder="1" applyAlignment="1">
      <alignment horizontal="left" vertical="center" wrapText="1" readingOrder="1"/>
    </xf>
    <xf numFmtId="0" fontId="2" fillId="0" borderId="10" xfId="0" applyNumberFormat="1" applyFont="1" applyFill="1" applyBorder="1" applyAlignment="1">
      <alignment vertical="top" wrapText="1"/>
    </xf>
    <xf numFmtId="0" fontId="7" fillId="0" borderId="10" xfId="0" applyNumberFormat="1" applyFont="1" applyFill="1" applyBorder="1" applyAlignment="1">
      <alignment vertical="center" wrapText="1" readingOrder="1"/>
    </xf>
    <xf numFmtId="165" fontId="7" fillId="0" borderId="10" xfId="0" applyNumberFormat="1" applyFont="1" applyFill="1" applyBorder="1" applyAlignment="1">
      <alignment horizontal="right" vertical="center" wrapText="1" readingOrder="1"/>
    </xf>
    <xf numFmtId="165" fontId="2" fillId="0" borderId="10" xfId="0" applyNumberFormat="1" applyFont="1" applyFill="1" applyBorder="1" applyAlignment="1">
      <alignment vertical="top" wrapText="1"/>
    </xf>
    <xf numFmtId="0" fontId="9" fillId="0" borderId="7" xfId="0" applyNumberFormat="1" applyFont="1" applyFill="1" applyBorder="1" applyAlignment="1">
      <alignment vertical="top" wrapText="1" readingOrder="1"/>
    </xf>
    <xf numFmtId="0" fontId="7" fillId="0" borderId="0" xfId="0" applyNumberFormat="1" applyFont="1" applyFill="1" applyBorder="1" applyAlignment="1">
      <alignment horizontal="left" vertical="top" wrapText="1" readingOrder="1"/>
    </xf>
    <xf numFmtId="0" fontId="7" fillId="0" borderId="0" xfId="0" applyNumberFormat="1" applyFont="1" applyFill="1" applyBorder="1" applyAlignment="1">
      <alignment vertical="top" wrapText="1" readingOrder="1"/>
    </xf>
    <xf numFmtId="165" fontId="7" fillId="0" borderId="0" xfId="0" applyNumberFormat="1" applyFont="1" applyFill="1" applyBorder="1" applyAlignment="1">
      <alignment horizontal="right" vertical="top" wrapText="1" readingOrder="1"/>
    </xf>
    <xf numFmtId="165" fontId="2" fillId="0" borderId="0" xfId="0" applyNumberFormat="1" applyFont="1" applyFill="1" applyBorder="1"/>
    <xf numFmtId="0" fontId="8" fillId="0" borderId="0" xfId="0" applyNumberFormat="1" applyFont="1" applyFill="1" applyBorder="1" applyAlignment="1">
      <alignment horizontal="right" vertical="top" wrapText="1" readingOrder="1"/>
    </xf>
    <xf numFmtId="0" fontId="8" fillId="0" borderId="0" xfId="0" applyNumberFormat="1" applyFont="1" applyFill="1" applyBorder="1" applyAlignment="1">
      <alignment vertical="top" wrapText="1" readingOrder="1"/>
    </xf>
    <xf numFmtId="165" fontId="8" fillId="0" borderId="0" xfId="0" applyNumberFormat="1" applyFont="1" applyFill="1" applyBorder="1" applyAlignment="1">
      <alignment horizontal="right" vertical="top" wrapText="1" readingOrder="1"/>
    </xf>
    <xf numFmtId="0" fontId="7" fillId="0" borderId="0" xfId="0" applyNumberFormat="1" applyFont="1" applyFill="1" applyBorder="1" applyAlignment="1">
      <alignment horizontal="right" vertical="top" wrapText="1" readingOrder="1"/>
    </xf>
    <xf numFmtId="0" fontId="4" fillId="2" borderId="0" xfId="0" applyNumberFormat="1" applyFont="1" applyFill="1" applyBorder="1" applyAlignment="1">
      <alignment horizontal="right" vertical="top" wrapText="1" readingOrder="1"/>
    </xf>
    <xf numFmtId="0" fontId="2" fillId="2" borderId="0" xfId="0" applyNumberFormat="1" applyFont="1" applyFill="1" applyBorder="1" applyAlignment="1">
      <alignment vertical="top" wrapText="1"/>
    </xf>
    <xf numFmtId="0" fontId="5" fillId="2" borderId="0" xfId="0" applyNumberFormat="1" applyFont="1" applyFill="1" applyBorder="1" applyAlignment="1">
      <alignment vertical="top" wrapText="1" readingOrder="1"/>
    </xf>
    <xf numFmtId="0" fontId="6" fillId="0" borderId="0" xfId="0" applyNumberFormat="1" applyFont="1" applyFill="1" applyBorder="1" applyAlignment="1">
      <alignment horizontal="center" vertical="top" wrapText="1" readingOrder="1"/>
    </xf>
    <xf numFmtId="0" fontId="7" fillId="0" borderId="10" xfId="0" applyNumberFormat="1" applyFont="1" applyFill="1" applyBorder="1" applyAlignment="1">
      <alignment horizontal="right" vertical="top" wrapText="1" readingOrder="1"/>
    </xf>
    <xf numFmtId="0" fontId="7" fillId="0" borderId="10" xfId="0" applyNumberFormat="1" applyFont="1" applyFill="1" applyBorder="1" applyAlignment="1">
      <alignment vertical="top" wrapText="1" readingOrder="1"/>
    </xf>
    <xf numFmtId="0" fontId="3" fillId="0" borderId="0" xfId="0" applyNumberFormat="1" applyFont="1" applyFill="1" applyBorder="1" applyAlignment="1">
      <alignment horizontal="right" vertical="top" wrapText="1" readingOrder="1"/>
    </xf>
    <xf numFmtId="0" fontId="5" fillId="2" borderId="0" xfId="0" applyNumberFormat="1" applyFont="1" applyFill="1" applyBorder="1" applyAlignment="1">
      <alignment vertical="top" wrapText="1" readingOrder="1"/>
    </xf>
    <xf numFmtId="0" fontId="8" fillId="0" borderId="11" xfId="0" applyNumberFormat="1" applyFont="1" applyFill="1" applyBorder="1" applyAlignment="1">
      <alignment vertical="top" wrapText="1" readingOrder="1"/>
    </xf>
    <xf numFmtId="164" fontId="8" fillId="0" borderId="11" xfId="0" applyNumberFormat="1" applyFont="1" applyFill="1" applyBorder="1" applyAlignment="1">
      <alignment horizontal="right" vertical="top" wrapText="1" readingOrder="1"/>
    </xf>
    <xf numFmtId="0" fontId="8" fillId="0" borderId="0" xfId="0" applyNumberFormat="1" applyFont="1" applyFill="1" applyBorder="1" applyAlignment="1">
      <alignment vertical="top" wrapText="1" readingOrder="1"/>
    </xf>
    <xf numFmtId="0" fontId="2" fillId="0" borderId="0" xfId="0" applyFont="1" applyFill="1" applyBorder="1"/>
    <xf numFmtId="164" fontId="8" fillId="0" borderId="0" xfId="0" applyNumberFormat="1" applyFont="1" applyFill="1" applyBorder="1" applyAlignment="1">
      <alignment horizontal="right" vertical="top" wrapText="1" readingOrder="1"/>
    </xf>
    <xf numFmtId="164" fontId="8" fillId="0" borderId="0" xfId="0" applyNumberFormat="1" applyFont="1" applyFill="1" applyBorder="1" applyAlignment="1">
      <alignment horizontal="right" vertical="top" wrapText="1" readingOrder="1"/>
    </xf>
    <xf numFmtId="0" fontId="8" fillId="0" borderId="0" xfId="0" applyNumberFormat="1" applyFont="1" applyFill="1" applyBorder="1" applyAlignment="1">
      <alignment horizontal="left" vertical="top" wrapText="1" readingOrder="1"/>
    </xf>
    <xf numFmtId="0" fontId="7" fillId="0" borderId="9" xfId="0" applyNumberFormat="1" applyFont="1" applyFill="1" applyBorder="1" applyAlignment="1">
      <alignment horizontal="right" vertical="center" wrapText="1" readingOrder="1"/>
    </xf>
    <xf numFmtId="0" fontId="7" fillId="0" borderId="9" xfId="0" applyNumberFormat="1" applyFont="1" applyFill="1" applyBorder="1" applyAlignment="1">
      <alignment horizontal="right" vertical="center" wrapText="1" readingOrder="1"/>
    </xf>
    <xf numFmtId="0" fontId="7" fillId="0" borderId="9" xfId="0" applyNumberFormat="1" applyFont="1" applyFill="1" applyBorder="1" applyAlignment="1">
      <alignment horizontal="right" vertical="top" wrapText="1" readingOrder="1"/>
    </xf>
    <xf numFmtId="0" fontId="2" fillId="0" borderId="9" xfId="0" applyNumberFormat="1" applyFont="1" applyFill="1" applyBorder="1" applyAlignment="1">
      <alignment vertical="top" wrapText="1"/>
    </xf>
    <xf numFmtId="0" fontId="7" fillId="0" borderId="9" xfId="0" applyNumberFormat="1" applyFont="1" applyFill="1" applyBorder="1" applyAlignment="1">
      <alignment vertical="top" wrapText="1" readingOrder="1"/>
    </xf>
    <xf numFmtId="0" fontId="14" fillId="0" borderId="0" xfId="0" applyFont="1" applyFill="1" applyBorder="1"/>
    <xf numFmtId="0" fontId="2" fillId="0" borderId="0" xfId="0" applyFont="1" applyFill="1" applyBorder="1" applyAlignment="1">
      <alignment horizontal="left" readingOrder="1"/>
    </xf>
    <xf numFmtId="0" fontId="2" fillId="0" borderId="0" xfId="0" applyFont="1" applyFill="1" applyBorder="1" applyAlignment="1">
      <alignment horizontal="right"/>
    </xf>
    <xf numFmtId="0" fontId="8" fillId="0" borderId="0" xfId="0" applyNumberFormat="1" applyFont="1" applyFill="1" applyBorder="1" applyAlignment="1">
      <alignment horizontal="right" vertical="top" wrapText="1" readingOrder="1"/>
    </xf>
    <xf numFmtId="0" fontId="2" fillId="0" borderId="0" xfId="0" applyFont="1" applyFill="1" applyBorder="1" applyAlignment="1">
      <alignment horizontal="left"/>
    </xf>
    <xf numFmtId="0" fontId="7" fillId="0" borderId="9" xfId="0" applyNumberFormat="1" applyFont="1" applyFill="1" applyBorder="1" applyAlignment="1">
      <alignment vertical="center" wrapText="1" readingOrder="1"/>
    </xf>
    <xf numFmtId="0" fontId="7" fillId="0" borderId="0" xfId="0" applyNumberFormat="1" applyFont="1" applyFill="1" applyBorder="1" applyAlignment="1">
      <alignment horizontal="right" vertical="center" wrapText="1" readingOrder="1"/>
    </xf>
    <xf numFmtId="0" fontId="7" fillId="0" borderId="0" xfId="0" applyNumberFormat="1" applyFont="1" applyFill="1" applyBorder="1" applyAlignment="1">
      <alignment vertical="top" wrapText="1" readingOrder="1"/>
    </xf>
    <xf numFmtId="165" fontId="8" fillId="0" borderId="0" xfId="0" applyNumberFormat="1" applyFont="1" applyFill="1" applyBorder="1" applyAlignment="1">
      <alignment horizontal="right" vertical="top" wrapText="1" readingOrder="1"/>
    </xf>
    <xf numFmtId="0" fontId="9" fillId="0" borderId="7" xfId="0" applyNumberFormat="1" applyFont="1" applyFill="1" applyBorder="1" applyAlignment="1">
      <alignment vertical="top" wrapText="1" readingOrder="1"/>
    </xf>
    <xf numFmtId="0" fontId="2" fillId="0" borderId="7" xfId="0" applyNumberFormat="1" applyFont="1" applyFill="1" applyBorder="1" applyAlignment="1">
      <alignment vertical="top" wrapText="1"/>
    </xf>
    <xf numFmtId="0" fontId="10" fillId="0" borderId="7" xfId="0" applyNumberFormat="1" applyFont="1" applyFill="1" applyBorder="1" applyAlignment="1">
      <alignment horizontal="right" vertical="top" wrapText="1" readingOrder="1"/>
    </xf>
    <xf numFmtId="165" fontId="10" fillId="0" borderId="7" xfId="0" applyNumberFormat="1" applyFont="1" applyFill="1" applyBorder="1" applyAlignment="1">
      <alignment horizontal="right" vertical="top" wrapText="1" readingOrder="1"/>
    </xf>
    <xf numFmtId="0" fontId="10" fillId="0" borderId="0" xfId="0" applyNumberFormat="1" applyFont="1" applyFill="1" applyBorder="1" applyAlignment="1">
      <alignment horizontal="right" vertical="top" wrapText="1" readingOrder="1"/>
    </xf>
    <xf numFmtId="165" fontId="10" fillId="0" borderId="0" xfId="0" applyNumberFormat="1" applyFont="1" applyFill="1" applyBorder="1" applyAlignment="1">
      <alignment horizontal="right" vertical="top" wrapText="1" readingOrder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0000"/>
      <rgbColor rgb="00FFFFFF"/>
      <rgbColor rgb="000000FF"/>
      <rgbColor rgb="00D3D3D3"/>
      <rgbColor rgb="0080808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FFFF0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45"/>
  <sheetViews>
    <sheetView showGridLines="0" workbookViewId="0" topLeftCell="A1">
      <pane ySplit="4" topLeftCell="A5" activePane="bottomLeft" state="frozen"/>
      <selection pane="bottomLeft" activeCell="Q51" sqref="Q51"/>
    </sheetView>
  </sheetViews>
  <sheetFormatPr defaultColWidth="9.140625" defaultRowHeight="15"/>
  <cols>
    <col min="1" max="2" width="0.5625" style="0" customWidth="1"/>
    <col min="3" max="3" width="1.1484375" style="0" customWidth="1"/>
    <col min="4" max="4" width="0.2890625" style="0" customWidth="1"/>
    <col min="5" max="5" width="6.7109375" style="0" customWidth="1"/>
    <col min="6" max="6" width="2.00390625" style="0" customWidth="1"/>
    <col min="7" max="7" width="0.9921875" style="0" customWidth="1"/>
    <col min="8" max="8" width="8.00390625" style="0" customWidth="1"/>
    <col min="9" max="9" width="0.2890625" style="0" customWidth="1"/>
    <col min="10" max="10" width="9.140625" style="0" hidden="1" customWidth="1"/>
    <col min="11" max="11" width="7.28125" style="0" customWidth="1"/>
    <col min="12" max="12" width="2.421875" style="0" customWidth="1"/>
    <col min="13" max="13" width="2.7109375" style="0" customWidth="1"/>
    <col min="14" max="14" width="3.57421875" style="0" customWidth="1"/>
    <col min="15" max="15" width="8.421875" style="0" customWidth="1"/>
    <col min="16" max="16" width="6.8515625" style="0" customWidth="1"/>
    <col min="17" max="17" width="15.7109375" style="0" customWidth="1"/>
    <col min="18" max="18" width="9.140625" style="0" hidden="1" customWidth="1"/>
    <col min="19" max="19" width="2.28125" style="0" customWidth="1"/>
    <col min="20" max="20" width="0.5625" style="0" customWidth="1"/>
    <col min="21" max="21" width="2.140625" style="0" customWidth="1"/>
    <col min="22" max="22" width="13.8515625" style="0" customWidth="1"/>
    <col min="23" max="23" width="4.28125" style="0" customWidth="1"/>
    <col min="24" max="24" width="9.8515625" style="0" customWidth="1"/>
    <col min="25" max="25" width="9.140625" style="0" hidden="1" customWidth="1"/>
    <col min="26" max="26" width="1.28515625" style="0" customWidth="1"/>
    <col min="27" max="28" width="0.5625" style="0" customWidth="1"/>
  </cols>
  <sheetData>
    <row r="1" ht="2.85" customHeight="1"/>
    <row r="2" spans="1:28" ht="1.3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11.25" customHeight="1">
      <c r="A3" s="92" t="s">
        <v>0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</row>
    <row r="4" ht="15" hidden="1"/>
    <row r="5" spans="2:27" ht="2.8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2:27" ht="5.65" customHeight="1">
      <c r="B6" s="3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5"/>
      <c r="AA6" s="6"/>
    </row>
    <row r="7" spans="2:27" ht="16.35" customHeight="1">
      <c r="B7" s="7"/>
      <c r="C7" s="2"/>
      <c r="D7" s="2"/>
      <c r="E7" s="86" t="s">
        <v>1</v>
      </c>
      <c r="F7" s="87"/>
      <c r="G7" s="87"/>
      <c r="H7" s="87"/>
      <c r="I7" s="93" t="s">
        <v>2</v>
      </c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2"/>
      <c r="Z7" s="8"/>
      <c r="AA7" s="6"/>
    </row>
    <row r="8" spans="2:27" ht="16.35" customHeight="1">
      <c r="B8" s="7"/>
      <c r="C8" s="2"/>
      <c r="D8" s="2"/>
      <c r="E8" s="86" t="s">
        <v>3</v>
      </c>
      <c r="F8" s="87"/>
      <c r="G8" s="87"/>
      <c r="H8" s="87"/>
      <c r="I8" s="93" t="s">
        <v>136</v>
      </c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2"/>
      <c r="Z8" s="8"/>
      <c r="AA8" s="6"/>
    </row>
    <row r="9" spans="2:27" ht="16.35" customHeight="1">
      <c r="B9" s="7"/>
      <c r="C9" s="2"/>
      <c r="D9" s="2"/>
      <c r="E9" s="86" t="s">
        <v>4</v>
      </c>
      <c r="F9" s="87"/>
      <c r="G9" s="87"/>
      <c r="H9" s="87"/>
      <c r="I9" s="88" t="s">
        <v>79</v>
      </c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2"/>
      <c r="Z9" s="8"/>
      <c r="AA9" s="6"/>
    </row>
    <row r="10" spans="2:27" ht="2.85" customHeight="1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1"/>
      <c r="AA10" s="6"/>
    </row>
    <row r="11" spans="2:27" ht="15" hidden="1"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</row>
    <row r="12" spans="2:27" ht="2.85" customHeight="1">
      <c r="B12" s="2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</row>
    <row r="13" ht="14.25" customHeight="1"/>
    <row r="14" ht="2.85" customHeight="1"/>
    <row r="15" ht="15" hidden="1"/>
    <row r="16" spans="2:27" ht="17.1" customHeight="1">
      <c r="B16" s="89" t="s">
        <v>5</v>
      </c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</row>
    <row r="17" ht="2.85" customHeight="1"/>
    <row r="18" spans="2:27" ht="11.45" customHeight="1">
      <c r="B18" s="90" t="s">
        <v>6</v>
      </c>
      <c r="C18" s="73"/>
      <c r="D18" s="73"/>
      <c r="E18" s="73"/>
      <c r="F18" s="91" t="s">
        <v>7</v>
      </c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90" t="s">
        <v>8</v>
      </c>
      <c r="V18" s="73"/>
      <c r="W18" s="90" t="s">
        <v>9</v>
      </c>
      <c r="X18" s="73"/>
      <c r="Y18" s="73"/>
      <c r="Z18" s="73"/>
      <c r="AA18" s="73"/>
    </row>
    <row r="19" spans="2:27" ht="11.45" customHeight="1">
      <c r="B19" s="78" t="s">
        <v>10</v>
      </c>
      <c r="C19" s="68"/>
      <c r="D19" s="68"/>
      <c r="E19" s="68"/>
      <c r="F19" s="79" t="s">
        <v>11</v>
      </c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85" t="s">
        <v>4</v>
      </c>
      <c r="V19" s="68"/>
      <c r="W19" s="85" t="s">
        <v>4</v>
      </c>
      <c r="X19" s="68"/>
      <c r="Y19" s="68"/>
      <c r="Z19" s="68"/>
      <c r="AA19" s="68"/>
    </row>
    <row r="20" spans="2:27" ht="11.25" customHeight="1">
      <c r="B20" s="82" t="s">
        <v>12</v>
      </c>
      <c r="C20" s="68"/>
      <c r="D20" s="68"/>
      <c r="E20" s="68"/>
      <c r="F20" s="83" t="s">
        <v>13</v>
      </c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84">
        <f>'Položky všech ceníků'!AA29</f>
        <v>0</v>
      </c>
      <c r="V20" s="81"/>
      <c r="W20" s="84">
        <f aca="true" t="shared" si="0" ref="W20:W25">U20</f>
        <v>0</v>
      </c>
      <c r="X20" s="81"/>
      <c r="Y20" s="81"/>
      <c r="Z20" s="81"/>
      <c r="AA20" s="81"/>
    </row>
    <row r="21" spans="2:27" ht="11.45" customHeight="1">
      <c r="B21" s="82" t="s">
        <v>14</v>
      </c>
      <c r="C21" s="68"/>
      <c r="D21" s="68"/>
      <c r="E21" s="68"/>
      <c r="F21" s="83" t="s">
        <v>15</v>
      </c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84">
        <f>U20*0.048</f>
        <v>0</v>
      </c>
      <c r="V21" s="81"/>
      <c r="W21" s="84">
        <f t="shared" si="0"/>
        <v>0</v>
      </c>
      <c r="X21" s="81"/>
      <c r="Y21" s="81"/>
      <c r="Z21" s="81"/>
      <c r="AA21" s="81"/>
    </row>
    <row r="22" spans="2:27" ht="11.45" customHeight="1">
      <c r="B22" s="82" t="s">
        <v>16</v>
      </c>
      <c r="C22" s="68"/>
      <c r="D22" s="68"/>
      <c r="E22" s="68"/>
      <c r="F22" s="83" t="s">
        <v>17</v>
      </c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84">
        <f>'Položky všech ceníků'!AA72</f>
        <v>0</v>
      </c>
      <c r="V22" s="81"/>
      <c r="W22" s="84">
        <f t="shared" si="0"/>
        <v>0</v>
      </c>
      <c r="X22" s="81"/>
      <c r="Y22" s="81"/>
      <c r="Z22" s="81"/>
      <c r="AA22" s="81"/>
    </row>
    <row r="23" spans="2:27" ht="11.45" customHeight="1">
      <c r="B23" s="82" t="s">
        <v>18</v>
      </c>
      <c r="C23" s="68"/>
      <c r="D23" s="68"/>
      <c r="E23" s="68"/>
      <c r="F23" s="83" t="s">
        <v>19</v>
      </c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84">
        <f>'Položky všech ceníků'!AA132</f>
        <v>0</v>
      </c>
      <c r="V23" s="81"/>
      <c r="W23" s="84">
        <f t="shared" si="0"/>
        <v>0</v>
      </c>
      <c r="X23" s="81"/>
      <c r="Y23" s="81"/>
      <c r="Z23" s="81"/>
      <c r="AA23" s="81"/>
    </row>
    <row r="24" spans="2:27" ht="11.25" customHeight="1">
      <c r="B24" s="82" t="s">
        <v>20</v>
      </c>
      <c r="C24" s="68"/>
      <c r="D24" s="68"/>
      <c r="E24" s="68"/>
      <c r="F24" s="83" t="s">
        <v>21</v>
      </c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84">
        <f>U23*0.05</f>
        <v>0</v>
      </c>
      <c r="V24" s="81"/>
      <c r="W24" s="84">
        <f t="shared" si="0"/>
        <v>0</v>
      </c>
      <c r="X24" s="81"/>
      <c r="Y24" s="81"/>
      <c r="Z24" s="81"/>
      <c r="AA24" s="81"/>
    </row>
    <row r="25" spans="2:27" ht="11.45" customHeight="1">
      <c r="B25" s="78" t="s">
        <v>4</v>
      </c>
      <c r="C25" s="68"/>
      <c r="D25" s="68"/>
      <c r="E25" s="68"/>
      <c r="F25" s="79" t="s">
        <v>22</v>
      </c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80">
        <f>SUM(U20:V24)</f>
        <v>0</v>
      </c>
      <c r="V25" s="81"/>
      <c r="W25" s="80">
        <f t="shared" si="0"/>
        <v>0</v>
      </c>
      <c r="X25" s="81"/>
      <c r="Y25" s="81"/>
      <c r="Z25" s="81"/>
      <c r="AA25" s="81"/>
    </row>
    <row r="26" spans="2:27" ht="11.45" customHeight="1">
      <c r="B26" s="82" t="s">
        <v>4</v>
      </c>
      <c r="C26" s="68"/>
      <c r="D26" s="68"/>
      <c r="E26" s="68"/>
      <c r="F26" s="83" t="s">
        <v>4</v>
      </c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84" t="s">
        <v>4</v>
      </c>
      <c r="V26" s="81"/>
      <c r="W26" s="84" t="s">
        <v>4</v>
      </c>
      <c r="X26" s="81"/>
      <c r="Y26" s="81"/>
      <c r="Z26" s="81"/>
      <c r="AA26" s="81"/>
    </row>
    <row r="27" spans="2:27" ht="11.45" customHeight="1">
      <c r="B27" s="78" t="s">
        <v>23</v>
      </c>
      <c r="C27" s="68"/>
      <c r="D27" s="68"/>
      <c r="E27" s="68"/>
      <c r="F27" s="79" t="s">
        <v>24</v>
      </c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80" t="s">
        <v>4</v>
      </c>
      <c r="V27" s="81"/>
      <c r="W27" s="80" t="s">
        <v>4</v>
      </c>
      <c r="X27" s="81"/>
      <c r="Y27" s="81"/>
      <c r="Z27" s="81"/>
      <c r="AA27" s="81"/>
    </row>
    <row r="28" spans="2:27" ht="11.25" customHeight="1">
      <c r="B28" s="82" t="s">
        <v>25</v>
      </c>
      <c r="C28" s="68"/>
      <c r="D28" s="68"/>
      <c r="E28" s="68"/>
      <c r="F28" s="83" t="s">
        <v>26</v>
      </c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84">
        <f>U20*0.025</f>
        <v>0</v>
      </c>
      <c r="V28" s="81"/>
      <c r="W28" s="84">
        <f>U28</f>
        <v>0</v>
      </c>
      <c r="X28" s="81"/>
      <c r="Y28" s="81"/>
      <c r="Z28" s="81"/>
      <c r="AA28" s="81"/>
    </row>
    <row r="29" spans="2:27" ht="11.45" customHeight="1">
      <c r="B29" s="78" t="s">
        <v>4</v>
      </c>
      <c r="C29" s="68"/>
      <c r="D29" s="68"/>
      <c r="E29" s="68"/>
      <c r="F29" s="79" t="s">
        <v>27</v>
      </c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80">
        <f>U28</f>
        <v>0</v>
      </c>
      <c r="V29" s="81"/>
      <c r="W29" s="80">
        <f>U29</f>
        <v>0</v>
      </c>
      <c r="X29" s="81"/>
      <c r="Y29" s="81"/>
      <c r="Z29" s="81"/>
      <c r="AA29" s="81"/>
    </row>
    <row r="30" spans="2:27" ht="11.45" customHeight="1">
      <c r="B30" s="82" t="s">
        <v>4</v>
      </c>
      <c r="C30" s="68"/>
      <c r="D30" s="68"/>
      <c r="E30" s="68"/>
      <c r="F30" s="83" t="s">
        <v>4</v>
      </c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84" t="s">
        <v>4</v>
      </c>
      <c r="V30" s="81"/>
      <c r="W30" s="84" t="s">
        <v>4</v>
      </c>
      <c r="X30" s="81"/>
      <c r="Y30" s="81"/>
      <c r="Z30" s="81"/>
      <c r="AA30" s="81"/>
    </row>
    <row r="31" spans="2:27" ht="11.25" customHeight="1">
      <c r="B31" s="72" t="s">
        <v>28</v>
      </c>
      <c r="C31" s="73"/>
      <c r="D31" s="73"/>
      <c r="E31" s="73"/>
      <c r="F31" s="74" t="s">
        <v>29</v>
      </c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5">
        <f>U25+U29</f>
        <v>0</v>
      </c>
      <c r="V31" s="76"/>
      <c r="W31" s="75">
        <f>U31</f>
        <v>0</v>
      </c>
      <c r="X31" s="76"/>
      <c r="Y31" s="76"/>
      <c r="Z31" s="76"/>
      <c r="AA31" s="76"/>
    </row>
    <row r="32" ht="15" hidden="1"/>
    <row r="33" ht="14.1" customHeight="1"/>
    <row r="34" spans="2:17" ht="15">
      <c r="B34" s="77" t="s">
        <v>4</v>
      </c>
      <c r="C34" s="65"/>
      <c r="D34" s="65"/>
      <c r="E34" s="65"/>
      <c r="F34" s="65"/>
      <c r="G34" s="65"/>
      <c r="H34" s="65"/>
      <c r="I34" s="65"/>
      <c r="J34" s="64" t="s">
        <v>30</v>
      </c>
      <c r="K34" s="65"/>
      <c r="L34" s="65"/>
      <c r="M34" s="65"/>
      <c r="N34" s="65"/>
      <c r="O34" s="64" t="s">
        <v>31</v>
      </c>
      <c r="P34" s="65"/>
      <c r="Q34" s="15" t="s">
        <v>32</v>
      </c>
    </row>
    <row r="35" spans="2:17" ht="15">
      <c r="B35" s="64" t="s">
        <v>33</v>
      </c>
      <c r="C35" s="65"/>
      <c r="D35" s="65"/>
      <c r="E35" s="65"/>
      <c r="F35" s="65"/>
      <c r="G35" s="65"/>
      <c r="H35" s="65"/>
      <c r="I35" s="65"/>
      <c r="J35" s="66">
        <f>U31</f>
        <v>0</v>
      </c>
      <c r="K35" s="65"/>
      <c r="L35" s="65"/>
      <c r="M35" s="65"/>
      <c r="N35" s="65"/>
      <c r="O35" s="66">
        <f>(J35*1.21)-J35</f>
        <v>0</v>
      </c>
      <c r="P35" s="65"/>
      <c r="Q35" s="30">
        <f>J35+O35</f>
        <v>0</v>
      </c>
    </row>
    <row r="36" ht="15" hidden="1"/>
    <row r="37" ht="3" customHeight="1"/>
    <row r="38" spans="2:17" ht="15">
      <c r="B38" s="70" t="s">
        <v>34</v>
      </c>
      <c r="C38" s="68"/>
      <c r="D38" s="68"/>
      <c r="E38" s="68"/>
      <c r="F38" s="68"/>
      <c r="G38" s="68"/>
      <c r="H38" s="68"/>
      <c r="I38" s="68"/>
      <c r="K38" s="71">
        <f>J35</f>
        <v>0</v>
      </c>
      <c r="L38" s="68"/>
      <c r="M38" s="68"/>
      <c r="N38" s="68"/>
      <c r="O38" s="71">
        <f>O35</f>
        <v>0</v>
      </c>
      <c r="P38" s="68"/>
      <c r="Q38" s="31">
        <f>Q35</f>
        <v>0</v>
      </c>
    </row>
    <row r="39" ht="3.95" customHeight="1"/>
    <row r="40" ht="2.85" customHeight="1"/>
    <row r="41" spans="2:27" ht="11.25" customHeight="1">
      <c r="B41" s="67" t="s">
        <v>35</v>
      </c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ht="5.65" customHeight="1"/>
    <row r="43" ht="2.85" customHeight="1"/>
    <row r="44" ht="15" hidden="1"/>
    <row r="45" spans="2:15" ht="12.6" customHeight="1">
      <c r="B45" s="69" t="s">
        <v>36</v>
      </c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</row>
    <row r="46" ht="11.45" customHeight="1"/>
  </sheetData>
  <mergeCells count="75">
    <mergeCell ref="A3:AB3"/>
    <mergeCell ref="E7:H7"/>
    <mergeCell ref="I7:X7"/>
    <mergeCell ref="E8:H8"/>
    <mergeCell ref="I8:X8"/>
    <mergeCell ref="E9:H9"/>
    <mergeCell ref="I9:X9"/>
    <mergeCell ref="B16:AA16"/>
    <mergeCell ref="B18:E18"/>
    <mergeCell ref="F18:T18"/>
    <mergeCell ref="U18:V18"/>
    <mergeCell ref="W18:AA18"/>
    <mergeCell ref="B19:E19"/>
    <mergeCell ref="F19:T19"/>
    <mergeCell ref="U19:V19"/>
    <mergeCell ref="W19:AA19"/>
    <mergeCell ref="B20:E20"/>
    <mergeCell ref="F20:T20"/>
    <mergeCell ref="U20:V20"/>
    <mergeCell ref="W20:AA20"/>
    <mergeCell ref="B21:E21"/>
    <mergeCell ref="F21:T21"/>
    <mergeCell ref="U21:V21"/>
    <mergeCell ref="W21:AA21"/>
    <mergeCell ref="B22:E22"/>
    <mergeCell ref="F22:T22"/>
    <mergeCell ref="U22:V22"/>
    <mergeCell ref="W22:AA22"/>
    <mergeCell ref="B23:E23"/>
    <mergeCell ref="F23:T23"/>
    <mergeCell ref="U23:V23"/>
    <mergeCell ref="W23:AA23"/>
    <mergeCell ref="B24:E24"/>
    <mergeCell ref="F24:T24"/>
    <mergeCell ref="U24:V24"/>
    <mergeCell ref="W24:AA24"/>
    <mergeCell ref="B25:E25"/>
    <mergeCell ref="F25:T25"/>
    <mergeCell ref="U25:V25"/>
    <mergeCell ref="W25:AA25"/>
    <mergeCell ref="B26:E26"/>
    <mergeCell ref="F26:T26"/>
    <mergeCell ref="U26:V26"/>
    <mergeCell ref="W26:AA26"/>
    <mergeCell ref="B27:E27"/>
    <mergeCell ref="F27:T27"/>
    <mergeCell ref="U27:V27"/>
    <mergeCell ref="W27:AA27"/>
    <mergeCell ref="B28:E28"/>
    <mergeCell ref="F28:T28"/>
    <mergeCell ref="U28:V28"/>
    <mergeCell ref="W28:AA28"/>
    <mergeCell ref="B29:E29"/>
    <mergeCell ref="F29:T29"/>
    <mergeCell ref="U29:V29"/>
    <mergeCell ref="W29:AA29"/>
    <mergeCell ref="B30:E30"/>
    <mergeCell ref="F30:T30"/>
    <mergeCell ref="U30:V30"/>
    <mergeCell ref="W30:AA30"/>
    <mergeCell ref="B31:E31"/>
    <mergeCell ref="F31:T31"/>
    <mergeCell ref="U31:V31"/>
    <mergeCell ref="W31:AA31"/>
    <mergeCell ref="B34:I34"/>
    <mergeCell ref="J34:N34"/>
    <mergeCell ref="O34:P34"/>
    <mergeCell ref="B35:I35"/>
    <mergeCell ref="J35:N35"/>
    <mergeCell ref="O35:P35"/>
    <mergeCell ref="B41:AA41"/>
    <mergeCell ref="B45:O45"/>
    <mergeCell ref="B38:I38"/>
    <mergeCell ref="K38:N38"/>
    <mergeCell ref="O38:P38"/>
  </mergeCells>
  <printOptions/>
  <pageMargins left="0" right="0" top="0" bottom="0" header="0" footer="0"/>
  <pageSetup horizontalDpi="300" verticalDpi="300" orientation="portrait" paperSize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147"/>
  <sheetViews>
    <sheetView showGridLines="0" tabSelected="1" workbookViewId="0" topLeftCell="A1">
      <pane ySplit="4" topLeftCell="A5" activePane="bottomLeft" state="frozen"/>
      <selection pane="bottomLeft" activeCell="AE44" sqref="AE44"/>
    </sheetView>
  </sheetViews>
  <sheetFormatPr defaultColWidth="9.140625" defaultRowHeight="15"/>
  <cols>
    <col min="1" max="1" width="0.5625" style="0" customWidth="1"/>
    <col min="2" max="2" width="1.57421875" style="0" customWidth="1"/>
    <col min="3" max="3" width="4.7109375" style="0" customWidth="1"/>
    <col min="4" max="4" width="1.28515625" style="0" customWidth="1"/>
    <col min="5" max="5" width="9.140625" style="0" hidden="1" customWidth="1"/>
    <col min="6" max="6" width="3.8515625" style="0" customWidth="1"/>
    <col min="7" max="7" width="0.2890625" style="0" customWidth="1"/>
    <col min="8" max="8" width="3.140625" style="0" customWidth="1"/>
    <col min="9" max="9" width="9.140625" style="0" hidden="1" customWidth="1"/>
    <col min="10" max="10" width="4.7109375" style="0" customWidth="1"/>
    <col min="11" max="11" width="0.85546875" style="0" customWidth="1"/>
    <col min="12" max="12" width="9.140625" style="0" hidden="1" customWidth="1"/>
    <col min="13" max="13" width="1.57421875" style="0" customWidth="1"/>
    <col min="14" max="14" width="5.140625" style="0" customWidth="1"/>
    <col min="15" max="15" width="5.57421875" style="0" customWidth="1"/>
    <col min="16" max="16" width="0.9921875" style="0" customWidth="1"/>
    <col min="17" max="17" width="1.57421875" style="0" customWidth="1"/>
    <col min="18" max="18" width="5.57421875" style="0" customWidth="1"/>
    <col min="19" max="19" width="0.85546875" style="0" customWidth="1"/>
    <col min="20" max="20" width="20.57421875" style="0" customWidth="1"/>
    <col min="21" max="21" width="10.00390625" style="0" customWidth="1"/>
    <col min="22" max="22" width="2.57421875" style="0" customWidth="1"/>
    <col min="23" max="23" width="2.7109375" style="0" customWidth="1"/>
    <col min="24" max="24" width="9.00390625" style="0" customWidth="1"/>
    <col min="25" max="25" width="6.28125" style="0" customWidth="1"/>
    <col min="26" max="26" width="9.140625" style="0" hidden="1" customWidth="1"/>
    <col min="27" max="27" width="13.28125" style="0" customWidth="1"/>
    <col min="28" max="28" width="0.5625" style="0" customWidth="1"/>
    <col min="29" max="29" width="10.421875" style="0" bestFit="1" customWidth="1"/>
  </cols>
  <sheetData>
    <row r="1" ht="2.85" customHeight="1"/>
    <row r="2" spans="1:28" ht="1.3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11.25" customHeight="1">
      <c r="A3" s="92" t="s">
        <v>0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</row>
    <row r="4" ht="15" hidden="1"/>
    <row r="5" ht="2.85" customHeight="1"/>
    <row r="6" spans="2:27" ht="17.1" customHeight="1">
      <c r="B6" s="89" t="s">
        <v>37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</row>
    <row r="7" ht="2.85" customHeight="1"/>
    <row r="8" spans="2:27" ht="15">
      <c r="B8" s="103" t="s">
        <v>38</v>
      </c>
      <c r="C8" s="104"/>
      <c r="D8" s="105" t="s">
        <v>39</v>
      </c>
      <c r="E8" s="104"/>
      <c r="F8" s="104"/>
      <c r="G8" s="104"/>
      <c r="H8" s="104"/>
      <c r="I8" s="104"/>
      <c r="J8" s="104"/>
      <c r="K8" s="104"/>
      <c r="L8" s="104"/>
      <c r="M8" s="104"/>
      <c r="N8" s="105" t="s">
        <v>7</v>
      </c>
      <c r="O8" s="104"/>
      <c r="P8" s="104"/>
      <c r="Q8" s="104"/>
      <c r="R8" s="104"/>
      <c r="S8" s="104"/>
      <c r="T8" s="104"/>
      <c r="U8" s="103" t="s">
        <v>40</v>
      </c>
      <c r="V8" s="104"/>
      <c r="W8" s="104"/>
      <c r="X8" s="16" t="s">
        <v>41</v>
      </c>
      <c r="Y8" s="17" t="s">
        <v>42</v>
      </c>
      <c r="Z8" s="103" t="s">
        <v>43</v>
      </c>
      <c r="AA8" s="104"/>
    </row>
    <row r="9" spans="2:27" ht="15">
      <c r="B9" s="82">
        <v>1</v>
      </c>
      <c r="C9" s="68"/>
      <c r="D9" s="83" t="s">
        <v>44</v>
      </c>
      <c r="E9" s="68"/>
      <c r="F9" s="68"/>
      <c r="G9" s="68"/>
      <c r="H9" s="68"/>
      <c r="I9" s="68"/>
      <c r="J9" s="68"/>
      <c r="K9" s="68"/>
      <c r="L9" s="68"/>
      <c r="M9" s="68"/>
      <c r="N9" s="83" t="s">
        <v>45</v>
      </c>
      <c r="O9" s="68"/>
      <c r="P9" s="68"/>
      <c r="Q9" s="68"/>
      <c r="R9" s="68"/>
      <c r="S9" s="68"/>
      <c r="T9" s="68"/>
      <c r="U9" s="98"/>
      <c r="V9" s="68"/>
      <c r="W9" s="68"/>
      <c r="X9" s="12">
        <v>705</v>
      </c>
      <c r="Y9" s="13" t="s">
        <v>46</v>
      </c>
      <c r="Z9" s="98">
        <f>U9*X9</f>
        <v>0</v>
      </c>
      <c r="AA9" s="68"/>
    </row>
    <row r="10" spans="2:27" s="59" customFormat="1" ht="15">
      <c r="B10" s="82">
        <v>3</v>
      </c>
      <c r="C10" s="68"/>
      <c r="D10" s="83" t="s">
        <v>50</v>
      </c>
      <c r="E10" s="68"/>
      <c r="F10" s="68"/>
      <c r="G10" s="68"/>
      <c r="H10" s="68"/>
      <c r="I10" s="68"/>
      <c r="J10" s="68"/>
      <c r="K10" s="68"/>
      <c r="L10" s="68"/>
      <c r="M10" s="68"/>
      <c r="N10" s="83" t="s">
        <v>138</v>
      </c>
      <c r="O10" s="68"/>
      <c r="P10" s="68"/>
      <c r="Q10" s="68"/>
      <c r="R10" s="68"/>
      <c r="S10" s="68"/>
      <c r="T10" s="68"/>
      <c r="U10" s="98"/>
      <c r="V10" s="68"/>
      <c r="W10" s="68"/>
      <c r="X10" s="60">
        <v>3200</v>
      </c>
      <c r="Y10" s="61" t="s">
        <v>46</v>
      </c>
      <c r="Z10" s="98">
        <f aca="true" t="shared" si="0" ref="Z10">U10*X10</f>
        <v>0</v>
      </c>
      <c r="AA10" s="68"/>
    </row>
    <row r="11" spans="2:27" ht="15" customHeight="1">
      <c r="B11" s="82">
        <v>3</v>
      </c>
      <c r="C11" s="68"/>
      <c r="D11" s="83" t="s">
        <v>141</v>
      </c>
      <c r="E11" s="68"/>
      <c r="F11" s="68"/>
      <c r="G11" s="68"/>
      <c r="H11" s="68"/>
      <c r="I11" s="68"/>
      <c r="J11" s="68"/>
      <c r="K11" s="68"/>
      <c r="L11" s="68"/>
      <c r="M11" s="68"/>
      <c r="N11" s="83" t="s">
        <v>51</v>
      </c>
      <c r="O11" s="68"/>
      <c r="P11" s="68"/>
      <c r="Q11" s="68"/>
      <c r="R11" s="68"/>
      <c r="S11" s="68"/>
      <c r="T11" s="68"/>
      <c r="U11" s="98"/>
      <c r="V11" s="68"/>
      <c r="W11" s="68"/>
      <c r="X11" s="12">
        <v>3350</v>
      </c>
      <c r="Y11" s="13" t="s">
        <v>46</v>
      </c>
      <c r="Z11" s="98">
        <f aca="true" t="shared" si="1" ref="Z11:Z28">U11*X11</f>
        <v>0</v>
      </c>
      <c r="AA11" s="68"/>
    </row>
    <row r="12" spans="2:27" s="59" customFormat="1" ht="15" customHeight="1">
      <c r="B12" s="82">
        <v>3</v>
      </c>
      <c r="C12" s="68"/>
      <c r="D12" s="83" t="s">
        <v>142</v>
      </c>
      <c r="E12" s="68"/>
      <c r="F12" s="68"/>
      <c r="G12" s="68"/>
      <c r="H12" s="68"/>
      <c r="I12" s="68"/>
      <c r="J12" s="68"/>
      <c r="K12" s="68"/>
      <c r="L12" s="68"/>
      <c r="M12" s="68"/>
      <c r="N12" s="83" t="s">
        <v>139</v>
      </c>
      <c r="O12" s="68"/>
      <c r="P12" s="68"/>
      <c r="Q12" s="68"/>
      <c r="R12" s="68"/>
      <c r="S12" s="68"/>
      <c r="T12" s="68"/>
      <c r="U12" s="98"/>
      <c r="V12" s="68"/>
      <c r="W12" s="68"/>
      <c r="X12" s="60">
        <v>455</v>
      </c>
      <c r="Y12" s="61" t="s">
        <v>46</v>
      </c>
      <c r="Z12" s="98">
        <f aca="true" t="shared" si="2" ref="Z12:Z13">U12*X12</f>
        <v>0</v>
      </c>
      <c r="AA12" s="68"/>
    </row>
    <row r="13" spans="2:27" s="59" customFormat="1" ht="15" customHeight="1">
      <c r="B13" s="82">
        <v>3</v>
      </c>
      <c r="C13" s="68"/>
      <c r="D13" s="83" t="s">
        <v>143</v>
      </c>
      <c r="E13" s="68"/>
      <c r="F13" s="68"/>
      <c r="G13" s="68"/>
      <c r="H13" s="68"/>
      <c r="I13" s="68"/>
      <c r="J13" s="68"/>
      <c r="K13" s="68"/>
      <c r="L13" s="68"/>
      <c r="M13" s="68"/>
      <c r="N13" s="83" t="s">
        <v>140</v>
      </c>
      <c r="O13" s="68"/>
      <c r="P13" s="68"/>
      <c r="Q13" s="68"/>
      <c r="R13" s="68"/>
      <c r="S13" s="68"/>
      <c r="T13" s="68"/>
      <c r="U13" s="98"/>
      <c r="V13" s="68"/>
      <c r="W13" s="68"/>
      <c r="X13" s="60">
        <v>14</v>
      </c>
      <c r="Y13" s="61" t="s">
        <v>46</v>
      </c>
      <c r="Z13" s="98">
        <f t="shared" si="2"/>
        <v>0</v>
      </c>
      <c r="AA13" s="68"/>
    </row>
    <row r="14" spans="2:27" s="32" customFormat="1" ht="12.75" customHeight="1">
      <c r="B14" s="82">
        <v>4</v>
      </c>
      <c r="C14" s="68"/>
      <c r="D14" s="83" t="s">
        <v>52</v>
      </c>
      <c r="E14" s="68"/>
      <c r="F14" s="68"/>
      <c r="G14" s="68"/>
      <c r="H14" s="68"/>
      <c r="I14" s="68"/>
      <c r="J14" s="68"/>
      <c r="K14" s="68"/>
      <c r="L14" s="68"/>
      <c r="M14" s="68"/>
      <c r="N14" s="96" t="s">
        <v>86</v>
      </c>
      <c r="O14" s="68"/>
      <c r="P14" s="68"/>
      <c r="Q14" s="68"/>
      <c r="R14" s="68"/>
      <c r="S14" s="68"/>
      <c r="T14" s="68"/>
      <c r="U14" s="98"/>
      <c r="V14" s="68"/>
      <c r="W14" s="68"/>
      <c r="X14" s="33">
        <v>2</v>
      </c>
      <c r="Y14" s="34" t="s">
        <v>46</v>
      </c>
      <c r="Z14" s="98">
        <f aca="true" t="shared" si="3" ref="Z14">U14*X14</f>
        <v>0</v>
      </c>
      <c r="AA14" s="68"/>
    </row>
    <row r="15" spans="2:27" s="32" customFormat="1" ht="12.75" customHeight="1">
      <c r="B15" s="82">
        <v>5</v>
      </c>
      <c r="C15" s="68"/>
      <c r="D15" s="83" t="s">
        <v>52</v>
      </c>
      <c r="E15" s="68"/>
      <c r="F15" s="68"/>
      <c r="G15" s="68"/>
      <c r="H15" s="68"/>
      <c r="I15" s="68"/>
      <c r="J15" s="68"/>
      <c r="K15" s="68"/>
      <c r="L15" s="68"/>
      <c r="M15" s="68"/>
      <c r="N15" s="96" t="s">
        <v>80</v>
      </c>
      <c r="O15" s="68"/>
      <c r="P15" s="68"/>
      <c r="Q15" s="68"/>
      <c r="R15" s="68"/>
      <c r="S15" s="68"/>
      <c r="T15" s="68"/>
      <c r="U15" s="98"/>
      <c r="V15" s="68"/>
      <c r="W15" s="68"/>
      <c r="X15" s="33">
        <v>1</v>
      </c>
      <c r="Y15" s="34" t="s">
        <v>46</v>
      </c>
      <c r="Z15" s="98">
        <f t="shared" si="1"/>
        <v>0</v>
      </c>
      <c r="AA15" s="68"/>
    </row>
    <row r="16" spans="2:27" s="21" customFormat="1" ht="12.75" customHeight="1">
      <c r="B16" s="82">
        <v>6</v>
      </c>
      <c r="C16" s="68"/>
      <c r="D16" s="83" t="s">
        <v>52</v>
      </c>
      <c r="E16" s="68"/>
      <c r="F16" s="68"/>
      <c r="G16" s="68"/>
      <c r="H16" s="68"/>
      <c r="I16" s="68"/>
      <c r="J16" s="68"/>
      <c r="K16" s="68"/>
      <c r="L16" s="68"/>
      <c r="M16" s="68"/>
      <c r="N16" s="96" t="s">
        <v>73</v>
      </c>
      <c r="O16" s="68"/>
      <c r="P16" s="68"/>
      <c r="Q16" s="68"/>
      <c r="R16" s="68"/>
      <c r="S16" s="68"/>
      <c r="T16" s="68"/>
      <c r="U16" s="98"/>
      <c r="V16" s="68"/>
      <c r="W16" s="68"/>
      <c r="X16" s="22">
        <v>1</v>
      </c>
      <c r="Y16" s="23" t="s">
        <v>46</v>
      </c>
      <c r="Z16" s="98">
        <f aca="true" t="shared" si="4" ref="Z16:Z25">U16*X16</f>
        <v>0</v>
      </c>
      <c r="AA16" s="68"/>
    </row>
    <row r="17" spans="2:27" s="40" customFormat="1" ht="15">
      <c r="B17" s="82">
        <v>7</v>
      </c>
      <c r="C17" s="68"/>
      <c r="D17" s="96" t="s">
        <v>81</v>
      </c>
      <c r="E17" s="97"/>
      <c r="F17" s="97"/>
      <c r="G17" s="97"/>
      <c r="H17" s="97"/>
      <c r="I17" s="97"/>
      <c r="J17" s="97"/>
      <c r="K17" s="97"/>
      <c r="L17" s="97"/>
      <c r="M17" s="97"/>
      <c r="N17" s="96" t="s">
        <v>82</v>
      </c>
      <c r="O17" s="97"/>
      <c r="P17" s="97"/>
      <c r="Q17" s="97"/>
      <c r="R17" s="97"/>
      <c r="S17" s="97"/>
      <c r="T17" s="97"/>
      <c r="U17" s="99"/>
      <c r="V17" s="97"/>
      <c r="W17" s="97"/>
      <c r="X17" s="41">
        <v>1000</v>
      </c>
      <c r="Y17" s="39" t="s">
        <v>49</v>
      </c>
      <c r="Z17" s="99">
        <f t="shared" si="4"/>
        <v>0</v>
      </c>
      <c r="AA17" s="97"/>
    </row>
    <row r="18" spans="2:27" s="32" customFormat="1" ht="15">
      <c r="B18" s="82">
        <v>8</v>
      </c>
      <c r="C18" s="68"/>
      <c r="D18" s="69">
        <v>210010003</v>
      </c>
      <c r="E18" s="107"/>
      <c r="F18" s="107"/>
      <c r="G18" s="107"/>
      <c r="H18" s="107"/>
      <c r="I18" s="107"/>
      <c r="J18" s="107"/>
      <c r="K18" s="107"/>
      <c r="L18" s="107"/>
      <c r="M18" s="107"/>
      <c r="N18" s="83" t="s">
        <v>85</v>
      </c>
      <c r="O18" s="68"/>
      <c r="P18" s="68"/>
      <c r="Q18" s="68"/>
      <c r="R18" s="68"/>
      <c r="S18" s="68"/>
      <c r="T18" s="68"/>
      <c r="U18" s="98"/>
      <c r="V18" s="68"/>
      <c r="W18" s="68"/>
      <c r="X18" s="33">
        <v>1000</v>
      </c>
      <c r="Y18" s="34" t="s">
        <v>49</v>
      </c>
      <c r="Z18" s="98">
        <f t="shared" si="4"/>
        <v>0</v>
      </c>
      <c r="AA18" s="68"/>
    </row>
    <row r="19" spans="2:27" s="40" customFormat="1" ht="15">
      <c r="B19" s="92">
        <v>9</v>
      </c>
      <c r="C19" s="106"/>
      <c r="D19" s="96" t="s">
        <v>83</v>
      </c>
      <c r="E19" s="97"/>
      <c r="F19" s="97"/>
      <c r="G19" s="97"/>
      <c r="H19" s="97"/>
      <c r="I19" s="97"/>
      <c r="J19" s="97"/>
      <c r="K19" s="97"/>
      <c r="L19" s="97"/>
      <c r="M19" s="97"/>
      <c r="N19" s="96" t="s">
        <v>84</v>
      </c>
      <c r="O19" s="97"/>
      <c r="P19" s="97"/>
      <c r="Q19" s="97"/>
      <c r="R19" s="97"/>
      <c r="S19" s="97"/>
      <c r="T19" s="97"/>
      <c r="U19" s="99"/>
      <c r="V19" s="97"/>
      <c r="W19" s="97"/>
      <c r="X19" s="41">
        <v>1800</v>
      </c>
      <c r="Y19" s="39" t="s">
        <v>49</v>
      </c>
      <c r="Z19" s="99">
        <f t="shared" si="4"/>
        <v>0</v>
      </c>
      <c r="AA19" s="97"/>
    </row>
    <row r="20" spans="2:27" s="52" customFormat="1" ht="15">
      <c r="B20" s="48"/>
      <c r="C20" s="54">
        <v>10</v>
      </c>
      <c r="D20" s="96" t="s">
        <v>110</v>
      </c>
      <c r="E20" s="97"/>
      <c r="F20" s="97"/>
      <c r="G20" s="97"/>
      <c r="H20" s="97"/>
      <c r="I20" s="97"/>
      <c r="J20" s="97"/>
      <c r="K20" s="97"/>
      <c r="L20" s="97"/>
      <c r="M20" s="97"/>
      <c r="N20" s="69" t="s">
        <v>106</v>
      </c>
      <c r="O20" s="100"/>
      <c r="P20" s="100"/>
      <c r="Q20" s="100"/>
      <c r="R20" s="100"/>
      <c r="S20" s="100"/>
      <c r="T20" s="100"/>
      <c r="U20" s="99"/>
      <c r="V20" s="99"/>
      <c r="W20" s="99"/>
      <c r="X20" s="53">
        <v>30</v>
      </c>
      <c r="Y20" s="49" t="s">
        <v>49</v>
      </c>
      <c r="Z20" s="99">
        <f aca="true" t="shared" si="5" ref="Z20:Z22">U20*X20</f>
        <v>0</v>
      </c>
      <c r="AA20" s="97"/>
    </row>
    <row r="21" spans="2:27" s="52" customFormat="1" ht="15">
      <c r="B21" s="48"/>
      <c r="C21" s="54">
        <v>11</v>
      </c>
      <c r="D21" s="96" t="s">
        <v>111</v>
      </c>
      <c r="E21" s="97"/>
      <c r="F21" s="97"/>
      <c r="G21" s="97"/>
      <c r="H21" s="97"/>
      <c r="I21" s="97"/>
      <c r="J21" s="97"/>
      <c r="K21" s="97"/>
      <c r="L21" s="97"/>
      <c r="M21" s="97"/>
      <c r="N21" s="69" t="s">
        <v>107</v>
      </c>
      <c r="O21" s="100"/>
      <c r="P21" s="100"/>
      <c r="Q21" s="100"/>
      <c r="R21" s="100"/>
      <c r="S21" s="100"/>
      <c r="T21" s="100"/>
      <c r="U21" s="99"/>
      <c r="V21" s="99"/>
      <c r="W21" s="99"/>
      <c r="X21" s="53">
        <v>30</v>
      </c>
      <c r="Y21" s="49" t="s">
        <v>49</v>
      </c>
      <c r="Z21" s="99">
        <f t="shared" si="5"/>
        <v>0</v>
      </c>
      <c r="AA21" s="97"/>
    </row>
    <row r="22" spans="2:27" s="52" customFormat="1" ht="15">
      <c r="B22" s="48"/>
      <c r="C22" s="54">
        <v>12</v>
      </c>
      <c r="D22" s="96" t="s">
        <v>112</v>
      </c>
      <c r="E22" s="97"/>
      <c r="F22" s="97"/>
      <c r="G22" s="97"/>
      <c r="H22" s="97"/>
      <c r="I22" s="97"/>
      <c r="J22" s="97"/>
      <c r="K22" s="97"/>
      <c r="L22" s="97"/>
      <c r="M22" s="97"/>
      <c r="N22" s="69" t="s">
        <v>108</v>
      </c>
      <c r="O22" s="100"/>
      <c r="P22" s="100"/>
      <c r="Q22" s="100"/>
      <c r="R22" s="100"/>
      <c r="S22" s="100"/>
      <c r="T22" s="100"/>
      <c r="U22" s="99"/>
      <c r="V22" s="99"/>
      <c r="W22" s="99"/>
      <c r="X22" s="53">
        <v>300</v>
      </c>
      <c r="Y22" s="49" t="s">
        <v>49</v>
      </c>
      <c r="Z22" s="99">
        <f t="shared" si="5"/>
        <v>0</v>
      </c>
      <c r="AA22" s="97"/>
    </row>
    <row r="23" spans="2:27" s="40" customFormat="1" ht="15" customHeight="1">
      <c r="B23" s="92">
        <v>13</v>
      </c>
      <c r="C23" s="106"/>
      <c r="D23" s="96" t="s">
        <v>133</v>
      </c>
      <c r="E23" s="97"/>
      <c r="F23" s="97"/>
      <c r="G23" s="97"/>
      <c r="H23" s="97"/>
      <c r="I23" s="97"/>
      <c r="J23" s="97"/>
      <c r="K23" s="97"/>
      <c r="L23" s="97"/>
      <c r="M23" s="97"/>
      <c r="N23" s="69" t="s">
        <v>109</v>
      </c>
      <c r="O23" s="100"/>
      <c r="P23" s="100"/>
      <c r="Q23" s="100"/>
      <c r="R23" s="100"/>
      <c r="S23" s="100"/>
      <c r="T23" s="100"/>
      <c r="U23" s="99"/>
      <c r="V23" s="108"/>
      <c r="W23" s="108"/>
      <c r="X23" s="41">
        <v>300</v>
      </c>
      <c r="Y23" s="39" t="s">
        <v>49</v>
      </c>
      <c r="Z23" s="99">
        <f t="shared" si="4"/>
        <v>0</v>
      </c>
      <c r="AA23" s="97"/>
    </row>
    <row r="24" spans="2:27" s="40" customFormat="1" ht="15" customHeight="1">
      <c r="B24" s="92">
        <v>14</v>
      </c>
      <c r="C24" s="106"/>
      <c r="D24" s="96" t="s">
        <v>134</v>
      </c>
      <c r="E24" s="97"/>
      <c r="F24" s="97"/>
      <c r="G24" s="97"/>
      <c r="H24" s="97"/>
      <c r="I24" s="97"/>
      <c r="J24" s="97"/>
      <c r="K24" s="97"/>
      <c r="L24" s="97"/>
      <c r="M24" s="97"/>
      <c r="N24" s="83" t="s">
        <v>113</v>
      </c>
      <c r="O24" s="97"/>
      <c r="P24" s="97"/>
      <c r="Q24" s="97"/>
      <c r="R24" s="97"/>
      <c r="S24" s="97"/>
      <c r="T24" s="97"/>
      <c r="U24" s="99"/>
      <c r="V24" s="97"/>
      <c r="W24" s="97"/>
      <c r="X24" s="41">
        <v>50</v>
      </c>
      <c r="Y24" s="39" t="s">
        <v>49</v>
      </c>
      <c r="Z24" s="99">
        <f t="shared" si="4"/>
        <v>0</v>
      </c>
      <c r="AA24" s="97"/>
    </row>
    <row r="25" spans="2:27" s="40" customFormat="1" ht="28.5" customHeight="1">
      <c r="B25" s="82">
        <v>15</v>
      </c>
      <c r="C25" s="68"/>
      <c r="D25" s="96" t="s">
        <v>135</v>
      </c>
      <c r="E25" s="97"/>
      <c r="F25" s="97"/>
      <c r="G25" s="97"/>
      <c r="H25" s="97"/>
      <c r="I25" s="97"/>
      <c r="J25" s="97"/>
      <c r="K25" s="97"/>
      <c r="L25" s="97"/>
      <c r="M25" s="97"/>
      <c r="N25" s="83" t="s">
        <v>114</v>
      </c>
      <c r="O25" s="97"/>
      <c r="P25" s="97"/>
      <c r="Q25" s="97"/>
      <c r="R25" s="97"/>
      <c r="S25" s="97"/>
      <c r="T25" s="97"/>
      <c r="U25" s="99"/>
      <c r="V25" s="97"/>
      <c r="W25" s="97"/>
      <c r="X25" s="41">
        <v>4000</v>
      </c>
      <c r="Y25" s="39" t="s">
        <v>49</v>
      </c>
      <c r="Z25" s="99">
        <f t="shared" si="4"/>
        <v>0</v>
      </c>
      <c r="AA25" s="97"/>
    </row>
    <row r="26" spans="2:27" ht="15.75" customHeight="1">
      <c r="B26" s="82">
        <v>16</v>
      </c>
      <c r="C26" s="68"/>
      <c r="D26" s="83" t="s">
        <v>52</v>
      </c>
      <c r="E26" s="83"/>
      <c r="F26" s="83"/>
      <c r="G26" s="83"/>
      <c r="H26" s="83"/>
      <c r="I26" s="83"/>
      <c r="J26" s="83"/>
      <c r="K26" s="83"/>
      <c r="L26" s="83"/>
      <c r="M26" s="83"/>
      <c r="N26" s="83" t="s">
        <v>53</v>
      </c>
      <c r="O26" s="68"/>
      <c r="P26" s="68"/>
      <c r="Q26" s="68"/>
      <c r="R26" s="68"/>
      <c r="S26" s="68"/>
      <c r="T26" s="68"/>
      <c r="U26" s="98"/>
      <c r="V26" s="68"/>
      <c r="W26" s="68"/>
      <c r="X26" s="12">
        <v>39</v>
      </c>
      <c r="Y26" s="13" t="s">
        <v>46</v>
      </c>
      <c r="Z26" s="98">
        <f t="shared" si="1"/>
        <v>0</v>
      </c>
      <c r="AA26" s="68"/>
    </row>
    <row r="27" spans="2:27" s="32" customFormat="1" ht="15" customHeight="1">
      <c r="B27" s="82">
        <v>17</v>
      </c>
      <c r="C27" s="68"/>
      <c r="D27" s="83" t="s">
        <v>44</v>
      </c>
      <c r="E27" s="68"/>
      <c r="F27" s="68"/>
      <c r="G27" s="68"/>
      <c r="H27" s="68"/>
      <c r="I27" s="68"/>
      <c r="J27" s="68"/>
      <c r="K27" s="68"/>
      <c r="L27" s="68"/>
      <c r="M27" s="68"/>
      <c r="N27" s="83" t="s">
        <v>101</v>
      </c>
      <c r="O27" s="68"/>
      <c r="P27" s="68"/>
      <c r="Q27" s="68"/>
      <c r="R27" s="68"/>
      <c r="S27" s="68"/>
      <c r="T27" s="68"/>
      <c r="U27" s="98"/>
      <c r="V27" s="68"/>
      <c r="W27" s="68"/>
      <c r="X27" s="33">
        <v>1</v>
      </c>
      <c r="Y27" s="39" t="s">
        <v>70</v>
      </c>
      <c r="Z27" s="98">
        <f>U27*X27</f>
        <v>0</v>
      </c>
      <c r="AA27" s="68"/>
    </row>
    <row r="28" spans="2:27" ht="15">
      <c r="B28" s="82">
        <v>18</v>
      </c>
      <c r="C28" s="68"/>
      <c r="D28" s="83" t="s">
        <v>55</v>
      </c>
      <c r="E28" s="68"/>
      <c r="F28" s="68"/>
      <c r="G28" s="68"/>
      <c r="H28" s="68"/>
      <c r="I28" s="68"/>
      <c r="J28" s="68"/>
      <c r="K28" s="68"/>
      <c r="L28" s="68"/>
      <c r="M28" s="68"/>
      <c r="N28" s="83" t="s">
        <v>56</v>
      </c>
      <c r="O28" s="68"/>
      <c r="P28" s="68"/>
      <c r="Q28" s="68"/>
      <c r="R28" s="68"/>
      <c r="S28" s="68"/>
      <c r="T28" s="68"/>
      <c r="U28" s="98"/>
      <c r="V28" s="68"/>
      <c r="W28" s="68"/>
      <c r="X28" s="12">
        <v>3200</v>
      </c>
      <c r="Y28" s="13" t="s">
        <v>46</v>
      </c>
      <c r="Z28" s="98">
        <f t="shared" si="1"/>
        <v>0</v>
      </c>
      <c r="AA28" s="68"/>
    </row>
    <row r="29" spans="2:29" ht="11.25" customHeight="1">
      <c r="B29" s="102" t="s">
        <v>69</v>
      </c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26"/>
      <c r="AA29" s="27">
        <f>SUM(Z9:AA28)</f>
        <v>0</v>
      </c>
      <c r="AC29" s="55"/>
    </row>
    <row r="30" ht="15" hidden="1"/>
    <row r="31" ht="2.85" customHeight="1"/>
    <row r="32" spans="2:27" ht="11.25" customHeight="1">
      <c r="B32" s="79" t="s">
        <v>57</v>
      </c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</row>
    <row r="33" ht="1.5" customHeight="1"/>
    <row r="34" spans="3:18" ht="11.25" customHeight="1">
      <c r="C34" s="82" t="s">
        <v>58</v>
      </c>
      <c r="D34" s="68"/>
      <c r="F34" s="84">
        <f>AA29</f>
        <v>0</v>
      </c>
      <c r="G34" s="68"/>
      <c r="H34" s="68"/>
      <c r="I34" s="68"/>
      <c r="J34" s="68"/>
      <c r="K34" s="83"/>
      <c r="L34" s="68"/>
      <c r="M34" s="68"/>
      <c r="N34" s="68"/>
      <c r="O34" s="68"/>
      <c r="P34" s="68"/>
      <c r="Q34" s="68"/>
      <c r="R34" s="68"/>
    </row>
    <row r="35" ht="9.95" customHeight="1"/>
    <row r="36" spans="2:16" ht="11.45" customHeight="1">
      <c r="B36" s="77" t="s">
        <v>4</v>
      </c>
      <c r="C36" s="65"/>
      <c r="D36" s="65"/>
      <c r="E36" s="65"/>
      <c r="F36" s="65"/>
      <c r="G36" s="65"/>
      <c r="H36" s="65"/>
      <c r="J36" s="64" t="s">
        <v>8</v>
      </c>
      <c r="K36" s="65"/>
      <c r="L36" s="65"/>
      <c r="M36" s="65"/>
      <c r="N36" s="65"/>
      <c r="O36" s="65"/>
      <c r="P36" s="65"/>
    </row>
    <row r="37" spans="2:16" ht="11.25" customHeight="1">
      <c r="B37" s="64" t="s">
        <v>9</v>
      </c>
      <c r="C37" s="65"/>
      <c r="D37" s="65"/>
      <c r="E37" s="65"/>
      <c r="F37" s="65"/>
      <c r="G37" s="65"/>
      <c r="H37" s="65"/>
      <c r="I37" s="14"/>
      <c r="J37" s="66">
        <f>F34</f>
        <v>0</v>
      </c>
      <c r="K37" s="65"/>
      <c r="L37" s="65"/>
      <c r="M37" s="65"/>
      <c r="N37" s="65"/>
      <c r="O37" s="65"/>
      <c r="P37" s="65"/>
    </row>
    <row r="38" ht="15" hidden="1"/>
    <row r="39" ht="3" customHeight="1"/>
    <row r="40" spans="2:16" ht="11.25" customHeight="1">
      <c r="B40" s="70" t="s">
        <v>34</v>
      </c>
      <c r="C40" s="68"/>
      <c r="D40" s="68"/>
      <c r="E40" s="68"/>
      <c r="F40" s="68"/>
      <c r="G40" s="68"/>
      <c r="H40" s="68"/>
      <c r="J40" s="71">
        <f>F34</f>
        <v>0</v>
      </c>
      <c r="K40" s="68"/>
      <c r="L40" s="68"/>
      <c r="M40" s="68"/>
      <c r="N40" s="68"/>
      <c r="O40" s="68"/>
      <c r="P40" s="68"/>
    </row>
    <row r="41" ht="5.65" customHeight="1"/>
    <row r="42" spans="2:27" s="32" customFormat="1" ht="17.1" customHeight="1">
      <c r="B42" s="89" t="s">
        <v>87</v>
      </c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="32" customFormat="1" ht="2.85" customHeight="1"/>
    <row r="44" spans="2:27" s="32" customFormat="1" ht="15">
      <c r="B44" s="103" t="s">
        <v>38</v>
      </c>
      <c r="C44" s="104"/>
      <c r="D44" s="105" t="s">
        <v>39</v>
      </c>
      <c r="E44" s="104"/>
      <c r="F44" s="104"/>
      <c r="G44" s="104"/>
      <c r="H44" s="104"/>
      <c r="I44" s="104"/>
      <c r="J44" s="104"/>
      <c r="K44" s="104"/>
      <c r="L44" s="104"/>
      <c r="M44" s="104"/>
      <c r="N44" s="105" t="s">
        <v>7</v>
      </c>
      <c r="O44" s="104"/>
      <c r="P44" s="104"/>
      <c r="Q44" s="104"/>
      <c r="R44" s="104"/>
      <c r="S44" s="104"/>
      <c r="T44" s="104"/>
      <c r="U44" s="103" t="s">
        <v>40</v>
      </c>
      <c r="V44" s="104"/>
      <c r="W44" s="104"/>
      <c r="X44" s="36" t="s">
        <v>41</v>
      </c>
      <c r="Y44" s="38" t="s">
        <v>42</v>
      </c>
      <c r="Z44" s="103" t="s">
        <v>43</v>
      </c>
      <c r="AA44" s="104"/>
    </row>
    <row r="45" spans="2:27" s="32" customFormat="1" ht="15">
      <c r="B45" s="82">
        <v>1</v>
      </c>
      <c r="C45" s="68"/>
      <c r="D45" s="83" t="s">
        <v>88</v>
      </c>
      <c r="E45" s="68"/>
      <c r="F45" s="68"/>
      <c r="G45" s="68"/>
      <c r="H45" s="68"/>
      <c r="I45" s="68"/>
      <c r="J45" s="68"/>
      <c r="K45" s="68"/>
      <c r="L45" s="68"/>
      <c r="M45" s="68"/>
      <c r="N45" s="83" t="s">
        <v>144</v>
      </c>
      <c r="O45" s="68"/>
      <c r="P45" s="68"/>
      <c r="Q45" s="68"/>
      <c r="R45" s="68"/>
      <c r="S45" s="68"/>
      <c r="T45" s="68"/>
      <c r="U45" s="98"/>
      <c r="V45" s="68"/>
      <c r="W45" s="68"/>
      <c r="X45" s="33">
        <v>1000</v>
      </c>
      <c r="Y45" s="34" t="s">
        <v>49</v>
      </c>
      <c r="Z45" s="98">
        <f>U45*X45</f>
        <v>0</v>
      </c>
      <c r="AA45" s="68"/>
    </row>
    <row r="46" spans="2:27" s="40" customFormat="1" ht="15">
      <c r="B46" s="109">
        <v>3</v>
      </c>
      <c r="C46" s="97"/>
      <c r="D46" s="100">
        <v>360020592</v>
      </c>
      <c r="E46" s="110"/>
      <c r="F46" s="110"/>
      <c r="G46" s="110"/>
      <c r="H46" s="110"/>
      <c r="I46" s="110"/>
      <c r="J46" s="110"/>
      <c r="K46" s="110"/>
      <c r="L46" s="110"/>
      <c r="M46" s="110"/>
      <c r="N46" s="96" t="s">
        <v>89</v>
      </c>
      <c r="O46" s="97"/>
      <c r="P46" s="97"/>
      <c r="Q46" s="97"/>
      <c r="R46" s="97"/>
      <c r="S46" s="97"/>
      <c r="T46" s="97"/>
      <c r="U46" s="99"/>
      <c r="V46" s="97"/>
      <c r="W46" s="97"/>
      <c r="X46" s="41">
        <v>250</v>
      </c>
      <c r="Y46" s="39" t="s">
        <v>46</v>
      </c>
      <c r="Z46" s="99">
        <f aca="true" t="shared" si="6" ref="Z46:Z48">U46*X46</f>
        <v>0</v>
      </c>
      <c r="AA46" s="97"/>
    </row>
    <row r="47" spans="2:27" s="32" customFormat="1" ht="15">
      <c r="B47" s="82">
        <v>2</v>
      </c>
      <c r="C47" s="68"/>
      <c r="D47" s="83" t="s">
        <v>88</v>
      </c>
      <c r="E47" s="68"/>
      <c r="F47" s="68"/>
      <c r="G47" s="68"/>
      <c r="H47" s="68"/>
      <c r="I47" s="68"/>
      <c r="J47" s="68"/>
      <c r="K47" s="68"/>
      <c r="L47" s="68"/>
      <c r="M47" s="68"/>
      <c r="N47" s="83" t="s">
        <v>90</v>
      </c>
      <c r="O47" s="68"/>
      <c r="P47" s="68"/>
      <c r="Q47" s="68"/>
      <c r="R47" s="68"/>
      <c r="S47" s="68"/>
      <c r="T47" s="68"/>
      <c r="U47" s="98"/>
      <c r="V47" s="68"/>
      <c r="W47" s="68"/>
      <c r="X47" s="33">
        <v>19</v>
      </c>
      <c r="Y47" s="34" t="s">
        <v>46</v>
      </c>
      <c r="Z47" s="98">
        <f t="shared" si="6"/>
        <v>0</v>
      </c>
      <c r="AA47" s="68"/>
    </row>
    <row r="48" spans="2:27" s="32" customFormat="1" ht="15">
      <c r="B48" s="82">
        <v>3</v>
      </c>
      <c r="C48" s="68"/>
      <c r="D48" s="83" t="s">
        <v>88</v>
      </c>
      <c r="E48" s="68"/>
      <c r="F48" s="68"/>
      <c r="G48" s="68"/>
      <c r="H48" s="68"/>
      <c r="I48" s="68"/>
      <c r="J48" s="68"/>
      <c r="K48" s="68"/>
      <c r="L48" s="68"/>
      <c r="M48" s="68"/>
      <c r="N48" s="83" t="s">
        <v>91</v>
      </c>
      <c r="O48" s="68"/>
      <c r="P48" s="68"/>
      <c r="Q48" s="68"/>
      <c r="R48" s="68"/>
      <c r="S48" s="68"/>
      <c r="T48" s="68"/>
      <c r="U48" s="98"/>
      <c r="V48" s="68"/>
      <c r="W48" s="68"/>
      <c r="X48" s="33">
        <v>60</v>
      </c>
      <c r="Y48" s="34" t="s">
        <v>46</v>
      </c>
      <c r="Z48" s="98">
        <f t="shared" si="6"/>
        <v>0</v>
      </c>
      <c r="AA48" s="68"/>
    </row>
    <row r="49" spans="2:27" s="32" customFormat="1" ht="15">
      <c r="B49" s="82">
        <v>4</v>
      </c>
      <c r="C49" s="68"/>
      <c r="D49" s="83" t="s">
        <v>88</v>
      </c>
      <c r="E49" s="68"/>
      <c r="F49" s="68"/>
      <c r="G49" s="68"/>
      <c r="H49" s="68"/>
      <c r="I49" s="68"/>
      <c r="J49" s="68"/>
      <c r="K49" s="68"/>
      <c r="L49" s="68"/>
      <c r="M49" s="68"/>
      <c r="N49" s="83" t="s">
        <v>92</v>
      </c>
      <c r="O49" s="68"/>
      <c r="P49" s="68"/>
      <c r="Q49" s="68"/>
      <c r="R49" s="68"/>
      <c r="S49" s="68"/>
      <c r="T49" s="68"/>
      <c r="U49" s="98"/>
      <c r="V49" s="68"/>
      <c r="W49" s="68"/>
      <c r="X49" s="33">
        <v>2</v>
      </c>
      <c r="Y49" s="34" t="s">
        <v>46</v>
      </c>
      <c r="Z49" s="98">
        <f>U49*X49</f>
        <v>0</v>
      </c>
      <c r="AA49" s="68"/>
    </row>
    <row r="50" spans="2:27" s="32" customFormat="1" ht="16.5" customHeight="1">
      <c r="B50" s="102" t="s">
        <v>69</v>
      </c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37"/>
      <c r="AA50" s="28">
        <f>SUM(Z45:AA49)</f>
        <v>0</v>
      </c>
    </row>
    <row r="51" spans="2:27" s="40" customFormat="1" ht="11.25" customHeight="1">
      <c r="B51" s="113" t="s">
        <v>57</v>
      </c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</row>
    <row r="52" s="40" customFormat="1" ht="1.5" customHeight="1"/>
    <row r="53" spans="3:18" s="40" customFormat="1" ht="11.25" customHeight="1">
      <c r="C53" s="109" t="s">
        <v>58</v>
      </c>
      <c r="D53" s="97"/>
      <c r="F53" s="114">
        <f>AA50</f>
        <v>0</v>
      </c>
      <c r="G53" s="97"/>
      <c r="H53" s="97"/>
      <c r="I53" s="97"/>
      <c r="J53" s="97"/>
      <c r="K53" s="96"/>
      <c r="L53" s="97"/>
      <c r="M53" s="97"/>
      <c r="N53" s="97"/>
      <c r="O53" s="97"/>
      <c r="P53" s="97"/>
      <c r="Q53" s="97"/>
      <c r="R53" s="97"/>
    </row>
    <row r="54" s="40" customFormat="1" ht="9.95" customHeight="1"/>
    <row r="55" spans="2:16" s="40" customFormat="1" ht="11.45" customHeight="1">
      <c r="B55" s="115" t="s">
        <v>4</v>
      </c>
      <c r="C55" s="116"/>
      <c r="D55" s="116"/>
      <c r="E55" s="116"/>
      <c r="F55" s="116"/>
      <c r="G55" s="116"/>
      <c r="H55" s="116"/>
      <c r="J55" s="117" t="s">
        <v>8</v>
      </c>
      <c r="K55" s="116"/>
      <c r="L55" s="116"/>
      <c r="M55" s="116"/>
      <c r="N55" s="116"/>
      <c r="O55" s="116"/>
      <c r="P55" s="116"/>
    </row>
    <row r="56" spans="2:16" s="40" customFormat="1" ht="11.25" customHeight="1">
      <c r="B56" s="117" t="s">
        <v>9</v>
      </c>
      <c r="C56" s="116"/>
      <c r="D56" s="116"/>
      <c r="E56" s="116"/>
      <c r="F56" s="116"/>
      <c r="G56" s="116"/>
      <c r="H56" s="116"/>
      <c r="I56" s="43"/>
      <c r="J56" s="118">
        <f>F53</f>
        <v>0</v>
      </c>
      <c r="K56" s="116"/>
      <c r="L56" s="116"/>
      <c r="M56" s="116"/>
      <c r="N56" s="116"/>
      <c r="O56" s="116"/>
      <c r="P56" s="116"/>
    </row>
    <row r="57" s="40" customFormat="1" ht="15" hidden="1"/>
    <row r="58" s="40" customFormat="1" ht="3" customHeight="1"/>
    <row r="59" spans="2:16" s="40" customFormat="1" ht="11.25" customHeight="1">
      <c r="B59" s="119" t="s">
        <v>34</v>
      </c>
      <c r="C59" s="97"/>
      <c r="D59" s="97"/>
      <c r="E59" s="97"/>
      <c r="F59" s="97"/>
      <c r="G59" s="97"/>
      <c r="H59" s="97"/>
      <c r="J59" s="120">
        <f>F53</f>
        <v>0</v>
      </c>
      <c r="K59" s="97"/>
      <c r="L59" s="97"/>
      <c r="M59" s="97"/>
      <c r="N59" s="97"/>
      <c r="O59" s="97"/>
      <c r="P59" s="97"/>
    </row>
    <row r="60" spans="2:10" s="40" customFormat="1" ht="11.25" customHeight="1">
      <c r="B60" s="44"/>
      <c r="J60" s="45"/>
    </row>
    <row r="61" spans="2:10" s="40" customFormat="1" ht="11.25" customHeight="1">
      <c r="B61" s="44"/>
      <c r="J61" s="45"/>
    </row>
    <row r="62" ht="2.85" customHeight="1"/>
    <row r="63" ht="15" hidden="1"/>
    <row r="64" s="32" customFormat="1" ht="15" hidden="1"/>
    <row r="65" s="32" customFormat="1" ht="15" hidden="1"/>
    <row r="66" spans="2:27" ht="17.1" customHeight="1">
      <c r="B66" s="89" t="s">
        <v>60</v>
      </c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</row>
    <row r="67" ht="2.85" customHeight="1"/>
    <row r="68" spans="2:27" ht="15">
      <c r="B68" s="103" t="s">
        <v>38</v>
      </c>
      <c r="C68" s="104"/>
      <c r="D68" s="105" t="s">
        <v>39</v>
      </c>
      <c r="E68" s="104"/>
      <c r="F68" s="104"/>
      <c r="G68" s="104"/>
      <c r="H68" s="104"/>
      <c r="I68" s="104"/>
      <c r="J68" s="104"/>
      <c r="K68" s="104"/>
      <c r="L68" s="104"/>
      <c r="M68" s="104"/>
      <c r="N68" s="105" t="s">
        <v>7</v>
      </c>
      <c r="O68" s="104"/>
      <c r="P68" s="104"/>
      <c r="Q68" s="104"/>
      <c r="R68" s="104"/>
      <c r="S68" s="104"/>
      <c r="T68" s="104"/>
      <c r="U68" s="103" t="s">
        <v>40</v>
      </c>
      <c r="V68" s="104"/>
      <c r="W68" s="104"/>
      <c r="X68" s="16" t="s">
        <v>41</v>
      </c>
      <c r="Y68" s="17" t="s">
        <v>42</v>
      </c>
      <c r="Z68" s="103" t="s">
        <v>43</v>
      </c>
      <c r="AA68" s="104"/>
    </row>
    <row r="69" spans="2:27" ht="15">
      <c r="B69" s="82">
        <v>1</v>
      </c>
      <c r="C69" s="68"/>
      <c r="D69" s="83" t="s">
        <v>54</v>
      </c>
      <c r="E69" s="68"/>
      <c r="F69" s="68"/>
      <c r="G69" s="68"/>
      <c r="H69" s="68"/>
      <c r="I69" s="68"/>
      <c r="J69" s="68"/>
      <c r="K69" s="68"/>
      <c r="L69" s="68"/>
      <c r="M69" s="68"/>
      <c r="N69" s="83" t="s">
        <v>61</v>
      </c>
      <c r="O69" s="68"/>
      <c r="P69" s="68"/>
      <c r="Q69" s="68"/>
      <c r="R69" s="68"/>
      <c r="S69" s="68"/>
      <c r="T69" s="68"/>
      <c r="U69" s="98"/>
      <c r="V69" s="68"/>
      <c r="W69" s="68"/>
      <c r="X69" s="12" t="s">
        <v>47</v>
      </c>
      <c r="Y69" s="13" t="s">
        <v>70</v>
      </c>
      <c r="Z69" s="98">
        <f>U69</f>
        <v>0</v>
      </c>
      <c r="AA69" s="68"/>
    </row>
    <row r="70" spans="2:27" ht="15">
      <c r="B70" s="82">
        <v>2</v>
      </c>
      <c r="C70" s="68"/>
      <c r="D70" s="83" t="s">
        <v>54</v>
      </c>
      <c r="E70" s="68"/>
      <c r="F70" s="68"/>
      <c r="G70" s="68"/>
      <c r="H70" s="68"/>
      <c r="I70" s="68"/>
      <c r="J70" s="68"/>
      <c r="K70" s="68"/>
      <c r="L70" s="68"/>
      <c r="M70" s="68"/>
      <c r="N70" s="83" t="s">
        <v>62</v>
      </c>
      <c r="O70" s="68"/>
      <c r="P70" s="68"/>
      <c r="Q70" s="68"/>
      <c r="R70" s="68"/>
      <c r="S70" s="68"/>
      <c r="T70" s="68"/>
      <c r="U70" s="98"/>
      <c r="V70" s="68"/>
      <c r="W70" s="68"/>
      <c r="X70" s="12" t="s">
        <v>47</v>
      </c>
      <c r="Y70" s="13" t="s">
        <v>70</v>
      </c>
      <c r="Z70" s="98">
        <f>U70</f>
        <v>0</v>
      </c>
      <c r="AA70" s="68"/>
    </row>
    <row r="71" spans="2:27" s="56" customFormat="1" ht="15">
      <c r="B71" s="82">
        <v>3</v>
      </c>
      <c r="C71" s="68"/>
      <c r="D71" s="83" t="s">
        <v>54</v>
      </c>
      <c r="E71" s="68"/>
      <c r="F71" s="68"/>
      <c r="G71" s="68"/>
      <c r="H71" s="68"/>
      <c r="I71" s="68"/>
      <c r="J71" s="68"/>
      <c r="K71" s="68"/>
      <c r="L71" s="68"/>
      <c r="M71" s="68"/>
      <c r="N71" s="83" t="s">
        <v>137</v>
      </c>
      <c r="O71" s="68"/>
      <c r="P71" s="68"/>
      <c r="Q71" s="68"/>
      <c r="R71" s="68"/>
      <c r="S71" s="68"/>
      <c r="T71" s="68"/>
      <c r="U71" s="98"/>
      <c r="V71" s="68"/>
      <c r="W71" s="68"/>
      <c r="X71" s="57" t="s">
        <v>47</v>
      </c>
      <c r="Y71" s="58" t="s">
        <v>70</v>
      </c>
      <c r="Z71" s="98">
        <f>U71</f>
        <v>0</v>
      </c>
      <c r="AA71" s="68"/>
    </row>
    <row r="72" spans="1:27" ht="11.45" customHeight="1">
      <c r="A72" s="112" t="s">
        <v>69</v>
      </c>
      <c r="B72" s="112"/>
      <c r="C72" s="112"/>
      <c r="D72" s="112"/>
      <c r="E72" s="112"/>
      <c r="F72" s="112"/>
      <c r="G72" s="112"/>
      <c r="H72" s="112"/>
      <c r="I72" s="112"/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12"/>
      <c r="U72" s="112"/>
      <c r="V72" s="112"/>
      <c r="W72" s="112"/>
      <c r="X72" s="112"/>
      <c r="Y72" s="112"/>
      <c r="Z72" s="24"/>
      <c r="AA72" s="28">
        <f>SUM(Z69:AA71)</f>
        <v>0</v>
      </c>
    </row>
    <row r="73" ht="2.85" customHeight="1"/>
    <row r="74" spans="2:27" ht="11.25" customHeight="1">
      <c r="B74" s="79" t="s">
        <v>57</v>
      </c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</row>
    <row r="75" ht="1.5" customHeight="1"/>
    <row r="76" spans="3:18" ht="11.25" customHeight="1">
      <c r="C76" s="82" t="s">
        <v>58</v>
      </c>
      <c r="D76" s="68"/>
      <c r="F76" s="84">
        <f>AA72</f>
        <v>0</v>
      </c>
      <c r="G76" s="68"/>
      <c r="H76" s="68"/>
      <c r="I76" s="68"/>
      <c r="J76" s="68"/>
      <c r="K76" s="83" t="s">
        <v>59</v>
      </c>
      <c r="L76" s="68"/>
      <c r="M76" s="68"/>
      <c r="N76" s="68"/>
      <c r="O76" s="68"/>
      <c r="P76" s="68"/>
      <c r="Q76" s="68"/>
      <c r="R76" s="68"/>
    </row>
    <row r="77" ht="9.95" customHeight="1"/>
    <row r="78" spans="2:16" ht="11.45" customHeight="1">
      <c r="B78" s="77" t="s">
        <v>4</v>
      </c>
      <c r="C78" s="65"/>
      <c r="D78" s="65"/>
      <c r="E78" s="65"/>
      <c r="F78" s="65"/>
      <c r="G78" s="65"/>
      <c r="H78" s="65"/>
      <c r="J78" s="64" t="s">
        <v>8</v>
      </c>
      <c r="K78" s="65"/>
      <c r="L78" s="65"/>
      <c r="M78" s="65"/>
      <c r="N78" s="65"/>
      <c r="O78" s="65"/>
      <c r="P78" s="65"/>
    </row>
    <row r="79" spans="2:16" ht="11.25" customHeight="1">
      <c r="B79" s="64" t="s">
        <v>9</v>
      </c>
      <c r="C79" s="65"/>
      <c r="D79" s="65"/>
      <c r="E79" s="65"/>
      <c r="F79" s="65"/>
      <c r="G79" s="65"/>
      <c r="H79" s="65"/>
      <c r="I79" s="14"/>
      <c r="J79" s="66">
        <f>AA72</f>
        <v>0</v>
      </c>
      <c r="K79" s="65"/>
      <c r="L79" s="65"/>
      <c r="M79" s="65"/>
      <c r="N79" s="65"/>
      <c r="O79" s="65"/>
      <c r="P79" s="65"/>
    </row>
    <row r="80" ht="15" hidden="1"/>
    <row r="81" ht="3" customHeight="1"/>
    <row r="82" spans="2:16" ht="11.25" customHeight="1">
      <c r="B82" s="70" t="s">
        <v>34</v>
      </c>
      <c r="C82" s="68"/>
      <c r="D82" s="68"/>
      <c r="E82" s="68"/>
      <c r="F82" s="68"/>
      <c r="G82" s="68"/>
      <c r="H82" s="68"/>
      <c r="J82" s="71">
        <f>AA72</f>
        <v>0</v>
      </c>
      <c r="K82" s="68"/>
      <c r="L82" s="68"/>
      <c r="M82" s="68"/>
      <c r="N82" s="68"/>
      <c r="O82" s="68"/>
      <c r="P82" s="68"/>
    </row>
    <row r="83" ht="11.45" customHeight="1"/>
    <row r="84" ht="2.85" customHeight="1"/>
    <row r="85" ht="15" hidden="1"/>
    <row r="86" spans="2:27" ht="17.1" customHeight="1">
      <c r="B86" s="89" t="s">
        <v>63</v>
      </c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8"/>
      <c r="X86" s="68"/>
      <c r="Y86" s="68"/>
      <c r="Z86" s="68"/>
      <c r="AA86" s="68"/>
    </row>
    <row r="87" ht="2.85" customHeight="1"/>
    <row r="88" spans="2:27" ht="15">
      <c r="B88" s="102" t="s">
        <v>38</v>
      </c>
      <c r="C88" s="104"/>
      <c r="D88" s="111" t="s">
        <v>39</v>
      </c>
      <c r="E88" s="104"/>
      <c r="F88" s="104"/>
      <c r="G88" s="104"/>
      <c r="H88" s="104"/>
      <c r="I88" s="104"/>
      <c r="J88" s="104"/>
      <c r="K88" s="104"/>
      <c r="L88" s="104"/>
      <c r="M88" s="104"/>
      <c r="N88" s="111" t="s">
        <v>7</v>
      </c>
      <c r="O88" s="104"/>
      <c r="P88" s="104"/>
      <c r="Q88" s="104"/>
      <c r="R88" s="104"/>
      <c r="S88" s="104"/>
      <c r="T88" s="104"/>
      <c r="U88" s="102" t="s">
        <v>40</v>
      </c>
      <c r="V88" s="104"/>
      <c r="W88" s="104"/>
      <c r="X88" s="19" t="s">
        <v>41</v>
      </c>
      <c r="Y88" s="20" t="s">
        <v>42</v>
      </c>
      <c r="Z88" s="102" t="s">
        <v>43</v>
      </c>
      <c r="AA88" s="104"/>
    </row>
    <row r="89" spans="2:27" ht="15">
      <c r="B89" s="82">
        <v>1</v>
      </c>
      <c r="C89" s="68"/>
      <c r="D89" s="83" t="s">
        <v>64</v>
      </c>
      <c r="E89" s="68"/>
      <c r="F89" s="68"/>
      <c r="G89" s="68"/>
      <c r="H89" s="68"/>
      <c r="I89" s="68"/>
      <c r="J89" s="68"/>
      <c r="K89" s="68"/>
      <c r="L89" s="68"/>
      <c r="M89" s="68"/>
      <c r="N89" s="83" t="s">
        <v>116</v>
      </c>
      <c r="O89" s="68"/>
      <c r="P89" s="68"/>
      <c r="Q89" s="68"/>
      <c r="R89" s="68"/>
      <c r="S89" s="68"/>
      <c r="T89" s="68"/>
      <c r="U89" s="98"/>
      <c r="V89" s="68"/>
      <c r="W89" s="68"/>
      <c r="X89" s="18">
        <v>1</v>
      </c>
      <c r="Y89" s="13" t="s">
        <v>46</v>
      </c>
      <c r="Z89" s="98">
        <f>U89*X89</f>
        <v>0</v>
      </c>
      <c r="AA89" s="68"/>
    </row>
    <row r="90" spans="2:27" s="21" customFormat="1" ht="15">
      <c r="B90" s="82">
        <v>2</v>
      </c>
      <c r="C90" s="68"/>
      <c r="D90" s="83" t="s">
        <v>64</v>
      </c>
      <c r="E90" s="68"/>
      <c r="F90" s="68"/>
      <c r="G90" s="68"/>
      <c r="H90" s="68"/>
      <c r="I90" s="68"/>
      <c r="J90" s="68"/>
      <c r="K90" s="68"/>
      <c r="L90" s="68"/>
      <c r="M90" s="68"/>
      <c r="N90" s="83" t="s">
        <v>115</v>
      </c>
      <c r="O90" s="68"/>
      <c r="P90" s="68"/>
      <c r="Q90" s="68"/>
      <c r="R90" s="68"/>
      <c r="S90" s="68"/>
      <c r="T90" s="68"/>
      <c r="U90" s="98"/>
      <c r="V90" s="68"/>
      <c r="W90" s="68"/>
      <c r="X90" s="25">
        <v>662</v>
      </c>
      <c r="Y90" s="23" t="s">
        <v>46</v>
      </c>
      <c r="Z90" s="98">
        <f aca="true" t="shared" si="7" ref="Z90">U90*X90</f>
        <v>0</v>
      </c>
      <c r="AA90" s="68"/>
    </row>
    <row r="91" spans="2:27" s="46" customFormat="1" ht="15">
      <c r="B91" s="82">
        <v>3</v>
      </c>
      <c r="C91" s="68"/>
      <c r="D91" s="83" t="s">
        <v>64</v>
      </c>
      <c r="E91" s="68"/>
      <c r="F91" s="68"/>
      <c r="G91" s="68"/>
      <c r="H91" s="68"/>
      <c r="I91" s="68"/>
      <c r="J91" s="68"/>
      <c r="K91" s="68"/>
      <c r="L91" s="68"/>
      <c r="M91" s="68"/>
      <c r="N91" s="83" t="s">
        <v>117</v>
      </c>
      <c r="O91" s="68"/>
      <c r="P91" s="68"/>
      <c r="Q91" s="68"/>
      <c r="R91" s="68"/>
      <c r="S91" s="68"/>
      <c r="T91" s="68"/>
      <c r="U91" s="98"/>
      <c r="V91" s="68"/>
      <c r="W91" s="68"/>
      <c r="X91" s="50">
        <v>662</v>
      </c>
      <c r="Y91" s="47" t="s">
        <v>46</v>
      </c>
      <c r="Z91" s="98">
        <f aca="true" t="shared" si="8" ref="Z91">U91*X91</f>
        <v>0</v>
      </c>
      <c r="AA91" s="68"/>
    </row>
    <row r="92" spans="2:27" ht="15">
      <c r="B92" s="82">
        <v>4</v>
      </c>
      <c r="C92" s="68"/>
      <c r="D92" s="83" t="s">
        <v>64</v>
      </c>
      <c r="E92" s="68"/>
      <c r="F92" s="68"/>
      <c r="G92" s="68"/>
      <c r="H92" s="68"/>
      <c r="I92" s="68"/>
      <c r="J92" s="68"/>
      <c r="K92" s="68"/>
      <c r="L92" s="68"/>
      <c r="M92" s="68"/>
      <c r="N92" s="96" t="s">
        <v>72</v>
      </c>
      <c r="O92" s="68"/>
      <c r="P92" s="68"/>
      <c r="Q92" s="68"/>
      <c r="R92" s="68"/>
      <c r="S92" s="68"/>
      <c r="T92" s="68"/>
      <c r="U92" s="98"/>
      <c r="V92" s="68"/>
      <c r="W92" s="68"/>
      <c r="X92" s="18">
        <v>39</v>
      </c>
      <c r="Y92" s="13" t="s">
        <v>46</v>
      </c>
      <c r="Z92" s="98">
        <f aca="true" t="shared" si="9" ref="Z92:Z100">U92*X92</f>
        <v>0</v>
      </c>
      <c r="AA92" s="68"/>
    </row>
    <row r="93" spans="2:27" s="46" customFormat="1" ht="15">
      <c r="B93" s="82">
        <v>5</v>
      </c>
      <c r="C93" s="68"/>
      <c r="D93" s="83" t="s">
        <v>64</v>
      </c>
      <c r="E93" s="68"/>
      <c r="F93" s="68"/>
      <c r="G93" s="68"/>
      <c r="H93" s="68"/>
      <c r="I93" s="68"/>
      <c r="J93" s="68"/>
      <c r="K93" s="68"/>
      <c r="L93" s="68"/>
      <c r="M93" s="68"/>
      <c r="N93" s="83" t="s">
        <v>118</v>
      </c>
      <c r="O93" s="68"/>
      <c r="P93" s="68"/>
      <c r="Q93" s="68"/>
      <c r="R93" s="68"/>
      <c r="S93" s="68"/>
      <c r="T93" s="68"/>
      <c r="U93" s="98"/>
      <c r="V93" s="68"/>
      <c r="W93" s="68"/>
      <c r="X93" s="50">
        <v>39</v>
      </c>
      <c r="Y93" s="47" t="s">
        <v>46</v>
      </c>
      <c r="Z93" s="98">
        <f t="shared" si="9"/>
        <v>0</v>
      </c>
      <c r="AA93" s="68"/>
    </row>
    <row r="94" spans="2:27" ht="15">
      <c r="B94" s="82">
        <v>6</v>
      </c>
      <c r="C94" s="68"/>
      <c r="D94" s="83" t="s">
        <v>65</v>
      </c>
      <c r="E94" s="68"/>
      <c r="F94" s="68"/>
      <c r="G94" s="68"/>
      <c r="H94" s="68"/>
      <c r="I94" s="68"/>
      <c r="J94" s="68"/>
      <c r="K94" s="68"/>
      <c r="L94" s="68"/>
      <c r="M94" s="68"/>
      <c r="N94" s="83" t="s">
        <v>48</v>
      </c>
      <c r="O94" s="68"/>
      <c r="P94" s="68"/>
      <c r="Q94" s="68"/>
      <c r="R94" s="68"/>
      <c r="S94" s="68"/>
      <c r="T94" s="68"/>
      <c r="U94" s="98"/>
      <c r="V94" s="68"/>
      <c r="W94" s="68"/>
      <c r="X94" s="18">
        <v>39</v>
      </c>
      <c r="Y94" s="13" t="s">
        <v>46</v>
      </c>
      <c r="Z94" s="98">
        <f t="shared" si="9"/>
        <v>0</v>
      </c>
      <c r="AA94" s="68"/>
    </row>
    <row r="95" spans="2:27" s="21" customFormat="1" ht="15">
      <c r="B95" s="82">
        <v>7</v>
      </c>
      <c r="C95" s="68"/>
      <c r="D95" s="83" t="s">
        <v>65</v>
      </c>
      <c r="E95" s="68"/>
      <c r="F95" s="68"/>
      <c r="G95" s="68"/>
      <c r="H95" s="68"/>
      <c r="I95" s="68"/>
      <c r="J95" s="68"/>
      <c r="K95" s="68"/>
      <c r="L95" s="68"/>
      <c r="M95" s="68"/>
      <c r="N95" s="83" t="s">
        <v>120</v>
      </c>
      <c r="O95" s="68"/>
      <c r="P95" s="68"/>
      <c r="Q95" s="68"/>
      <c r="R95" s="68"/>
      <c r="S95" s="68"/>
      <c r="T95" s="68"/>
      <c r="U95" s="98"/>
      <c r="V95" s="68"/>
      <c r="W95" s="68"/>
      <c r="X95" s="25">
        <v>2</v>
      </c>
      <c r="Y95" s="23" t="s">
        <v>46</v>
      </c>
      <c r="Z95" s="98">
        <f t="shared" si="9"/>
        <v>0</v>
      </c>
      <c r="AA95" s="68"/>
    </row>
    <row r="96" spans="2:27" s="21" customFormat="1" ht="15">
      <c r="B96" s="82">
        <v>8</v>
      </c>
      <c r="C96" s="68"/>
      <c r="D96" s="83" t="s">
        <v>65</v>
      </c>
      <c r="E96" s="68"/>
      <c r="F96" s="68"/>
      <c r="G96" s="68"/>
      <c r="H96" s="68"/>
      <c r="I96" s="68"/>
      <c r="J96" s="68"/>
      <c r="K96" s="68"/>
      <c r="L96" s="68"/>
      <c r="M96" s="68"/>
      <c r="N96" s="83" t="s">
        <v>119</v>
      </c>
      <c r="O96" s="68"/>
      <c r="P96" s="68"/>
      <c r="Q96" s="68"/>
      <c r="R96" s="68"/>
      <c r="S96" s="68"/>
      <c r="T96" s="68"/>
      <c r="U96" s="98"/>
      <c r="V96" s="68"/>
      <c r="W96" s="68"/>
      <c r="X96" s="25">
        <v>14</v>
      </c>
      <c r="Y96" s="23" t="s">
        <v>46</v>
      </c>
      <c r="Z96" s="98">
        <f aca="true" t="shared" si="10" ref="Z96:Z99">U96*X96</f>
        <v>0</v>
      </c>
      <c r="AA96" s="68"/>
    </row>
    <row r="97" spans="2:27" s="21" customFormat="1" ht="24.75" customHeight="1">
      <c r="B97" s="82">
        <v>9</v>
      </c>
      <c r="C97" s="68"/>
      <c r="D97" s="83" t="s">
        <v>65</v>
      </c>
      <c r="E97" s="68"/>
      <c r="F97" s="68"/>
      <c r="G97" s="68"/>
      <c r="H97" s="68"/>
      <c r="I97" s="68"/>
      <c r="J97" s="68"/>
      <c r="K97" s="68"/>
      <c r="L97" s="68"/>
      <c r="M97" s="68"/>
      <c r="N97" s="83" t="s">
        <v>77</v>
      </c>
      <c r="O97" s="68"/>
      <c r="P97" s="68"/>
      <c r="Q97" s="68"/>
      <c r="R97" s="68"/>
      <c r="S97" s="68"/>
      <c r="T97" s="68"/>
      <c r="U97" s="98"/>
      <c r="V97" s="68"/>
      <c r="W97" s="68"/>
      <c r="X97" s="25">
        <v>455</v>
      </c>
      <c r="Y97" s="23" t="s">
        <v>46</v>
      </c>
      <c r="Z97" s="98">
        <f aca="true" t="shared" si="11" ref="Z97">U97*X97</f>
        <v>0</v>
      </c>
      <c r="AA97" s="68"/>
    </row>
    <row r="98" spans="2:27" s="21" customFormat="1" ht="15">
      <c r="B98" s="82">
        <v>10</v>
      </c>
      <c r="C98" s="68"/>
      <c r="D98" s="83" t="s">
        <v>65</v>
      </c>
      <c r="E98" s="68"/>
      <c r="F98" s="68"/>
      <c r="G98" s="68"/>
      <c r="H98" s="68"/>
      <c r="I98" s="68"/>
      <c r="J98" s="68"/>
      <c r="K98" s="68"/>
      <c r="L98" s="68"/>
      <c r="M98" s="68"/>
      <c r="N98" s="96" t="s">
        <v>76</v>
      </c>
      <c r="O98" s="68"/>
      <c r="P98" s="68"/>
      <c r="Q98" s="68"/>
      <c r="R98" s="68"/>
      <c r="S98" s="68"/>
      <c r="T98" s="68"/>
      <c r="U98" s="98"/>
      <c r="V98" s="68"/>
      <c r="W98" s="68"/>
      <c r="X98" s="25">
        <v>4</v>
      </c>
      <c r="Y98" s="23" t="s">
        <v>46</v>
      </c>
      <c r="Z98" s="98">
        <f aca="true" t="shared" si="12" ref="Z98">U98*X98</f>
        <v>0</v>
      </c>
      <c r="AA98" s="68"/>
    </row>
    <row r="99" spans="2:27" s="21" customFormat="1" ht="15">
      <c r="B99" s="82">
        <v>11</v>
      </c>
      <c r="C99" s="68"/>
      <c r="D99" s="83" t="s">
        <v>65</v>
      </c>
      <c r="E99" s="68"/>
      <c r="F99" s="68"/>
      <c r="G99" s="68"/>
      <c r="H99" s="68"/>
      <c r="I99" s="68"/>
      <c r="J99" s="68"/>
      <c r="K99" s="68"/>
      <c r="L99" s="68"/>
      <c r="M99" s="68"/>
      <c r="N99" s="83" t="s">
        <v>121</v>
      </c>
      <c r="O99" s="68"/>
      <c r="P99" s="68"/>
      <c r="Q99" s="68"/>
      <c r="R99" s="68"/>
      <c r="S99" s="68"/>
      <c r="T99" s="68"/>
      <c r="U99" s="98"/>
      <c r="V99" s="68"/>
      <c r="W99" s="68"/>
      <c r="X99" s="25">
        <v>2</v>
      </c>
      <c r="Y99" s="23" t="s">
        <v>46</v>
      </c>
      <c r="Z99" s="98">
        <f t="shared" si="10"/>
        <v>0</v>
      </c>
      <c r="AA99" s="68"/>
    </row>
    <row r="100" spans="2:27" s="21" customFormat="1" ht="15">
      <c r="B100" s="82">
        <v>12</v>
      </c>
      <c r="C100" s="68"/>
      <c r="D100" s="83" t="s">
        <v>65</v>
      </c>
      <c r="E100" s="68"/>
      <c r="F100" s="68"/>
      <c r="G100" s="68"/>
      <c r="H100" s="68"/>
      <c r="I100" s="68"/>
      <c r="J100" s="68"/>
      <c r="K100" s="68"/>
      <c r="L100" s="68"/>
      <c r="M100" s="68"/>
      <c r="N100" s="96" t="s">
        <v>75</v>
      </c>
      <c r="O100" s="68"/>
      <c r="P100" s="68"/>
      <c r="Q100" s="68"/>
      <c r="R100" s="68"/>
      <c r="S100" s="68"/>
      <c r="T100" s="68"/>
      <c r="U100" s="98"/>
      <c r="V100" s="68"/>
      <c r="W100" s="68"/>
      <c r="X100" s="25">
        <v>14</v>
      </c>
      <c r="Y100" s="23" t="s">
        <v>46</v>
      </c>
      <c r="Z100" s="98">
        <f t="shared" si="9"/>
        <v>0</v>
      </c>
      <c r="AA100" s="68"/>
    </row>
    <row r="101" spans="2:27" s="21" customFormat="1" ht="15">
      <c r="B101" s="82">
        <v>13</v>
      </c>
      <c r="C101" s="68"/>
      <c r="D101" s="83" t="s">
        <v>65</v>
      </c>
      <c r="E101" s="68"/>
      <c r="F101" s="68"/>
      <c r="G101" s="68"/>
      <c r="H101" s="68"/>
      <c r="I101" s="68"/>
      <c r="J101" s="68"/>
      <c r="K101" s="68"/>
      <c r="L101" s="68"/>
      <c r="M101" s="68"/>
      <c r="N101" s="96" t="s">
        <v>78</v>
      </c>
      <c r="O101" s="68"/>
      <c r="P101" s="68"/>
      <c r="Q101" s="68"/>
      <c r="R101" s="68"/>
      <c r="S101" s="68"/>
      <c r="T101" s="68"/>
      <c r="U101" s="98"/>
      <c r="V101" s="68"/>
      <c r="W101" s="68"/>
      <c r="X101" s="25">
        <v>1</v>
      </c>
      <c r="Y101" s="23" t="s">
        <v>46</v>
      </c>
      <c r="Z101" s="98">
        <f aca="true" t="shared" si="13" ref="Z101">U101*X101</f>
        <v>0</v>
      </c>
      <c r="AA101" s="68"/>
    </row>
    <row r="102" spans="2:27" s="32" customFormat="1" ht="15">
      <c r="B102" s="82">
        <v>14</v>
      </c>
      <c r="C102" s="68"/>
      <c r="D102" s="83" t="s">
        <v>65</v>
      </c>
      <c r="E102" s="68"/>
      <c r="F102" s="68"/>
      <c r="G102" s="68"/>
      <c r="H102" s="68"/>
      <c r="I102" s="68"/>
      <c r="J102" s="68"/>
      <c r="K102" s="68"/>
      <c r="L102" s="68"/>
      <c r="M102" s="68"/>
      <c r="N102" s="96" t="s">
        <v>93</v>
      </c>
      <c r="O102" s="68"/>
      <c r="P102" s="68"/>
      <c r="Q102" s="68"/>
      <c r="R102" s="68"/>
      <c r="S102" s="68"/>
      <c r="T102" s="68"/>
      <c r="U102" s="98"/>
      <c r="V102" s="68"/>
      <c r="W102" s="68"/>
      <c r="X102" s="35">
        <v>1</v>
      </c>
      <c r="Y102" s="34" t="s">
        <v>46</v>
      </c>
      <c r="Z102" s="98">
        <f aca="true" t="shared" si="14" ref="Z102">U102*X102</f>
        <v>0</v>
      </c>
      <c r="AA102" s="68"/>
    </row>
    <row r="103" spans="2:27" s="21" customFormat="1" ht="15">
      <c r="B103" s="82">
        <v>15</v>
      </c>
      <c r="C103" s="68"/>
      <c r="D103" s="83" t="s">
        <v>65</v>
      </c>
      <c r="E103" s="68"/>
      <c r="F103" s="68"/>
      <c r="G103" s="68"/>
      <c r="H103" s="68"/>
      <c r="I103" s="68"/>
      <c r="J103" s="68"/>
      <c r="K103" s="68"/>
      <c r="L103" s="68"/>
      <c r="M103" s="68"/>
      <c r="N103" s="96" t="s">
        <v>74</v>
      </c>
      <c r="O103" s="68"/>
      <c r="P103" s="68"/>
      <c r="Q103" s="68"/>
      <c r="R103" s="68"/>
      <c r="S103" s="68"/>
      <c r="T103" s="68"/>
      <c r="U103" s="98"/>
      <c r="V103" s="68"/>
      <c r="W103" s="68"/>
      <c r="X103" s="25">
        <v>1</v>
      </c>
      <c r="Y103" s="23" t="s">
        <v>46</v>
      </c>
      <c r="Z103" s="98">
        <f aca="true" t="shared" si="15" ref="Z103:Z120">U103*X103</f>
        <v>0</v>
      </c>
      <c r="AA103" s="68"/>
    </row>
    <row r="104" spans="2:27" s="46" customFormat="1" ht="15">
      <c r="B104" s="82">
        <v>16</v>
      </c>
      <c r="C104" s="68"/>
      <c r="D104" s="83" t="s">
        <v>65</v>
      </c>
      <c r="E104" s="68"/>
      <c r="F104" s="68"/>
      <c r="G104" s="68"/>
      <c r="H104" s="68"/>
      <c r="I104" s="68"/>
      <c r="J104" s="68"/>
      <c r="K104" s="68"/>
      <c r="L104" s="68"/>
      <c r="M104" s="68"/>
      <c r="N104" s="83" t="s">
        <v>122</v>
      </c>
      <c r="O104" s="68"/>
      <c r="P104" s="68"/>
      <c r="Q104" s="68"/>
      <c r="R104" s="68"/>
      <c r="S104" s="68"/>
      <c r="T104" s="68"/>
      <c r="U104" s="98"/>
      <c r="V104" s="68"/>
      <c r="W104" s="68"/>
      <c r="X104" s="50">
        <v>1</v>
      </c>
      <c r="Y104" s="47" t="s">
        <v>46</v>
      </c>
      <c r="Z104" s="98">
        <f aca="true" t="shared" si="16" ref="Z104">U104*X104</f>
        <v>0</v>
      </c>
      <c r="AA104" s="68"/>
    </row>
    <row r="105" spans="2:27" s="40" customFormat="1" ht="26.25" customHeight="1">
      <c r="B105" s="82">
        <v>18</v>
      </c>
      <c r="C105" s="68"/>
      <c r="D105" s="96" t="s">
        <v>94</v>
      </c>
      <c r="E105" s="97"/>
      <c r="F105" s="97"/>
      <c r="G105" s="97"/>
      <c r="H105" s="97"/>
      <c r="I105" s="97"/>
      <c r="J105" s="97"/>
      <c r="K105" s="97"/>
      <c r="L105" s="97"/>
      <c r="M105" s="97"/>
      <c r="N105" s="83" t="s">
        <v>114</v>
      </c>
      <c r="O105" s="97"/>
      <c r="P105" s="97"/>
      <c r="Q105" s="97"/>
      <c r="R105" s="97"/>
      <c r="S105" s="97"/>
      <c r="T105" s="97"/>
      <c r="U105" s="99"/>
      <c r="V105" s="97"/>
      <c r="W105" s="97"/>
      <c r="X105" s="42">
        <v>3500</v>
      </c>
      <c r="Y105" s="39" t="s">
        <v>49</v>
      </c>
      <c r="Z105" s="99">
        <f t="shared" si="15"/>
        <v>0</v>
      </c>
      <c r="AA105" s="97"/>
    </row>
    <row r="106" spans="2:27" s="52" customFormat="1" ht="15">
      <c r="B106" s="82">
        <v>19</v>
      </c>
      <c r="C106" s="68"/>
      <c r="D106" s="96" t="s">
        <v>94</v>
      </c>
      <c r="E106" s="97"/>
      <c r="F106" s="97"/>
      <c r="G106" s="97"/>
      <c r="H106" s="97"/>
      <c r="I106" s="97"/>
      <c r="J106" s="97"/>
      <c r="K106" s="97"/>
      <c r="L106" s="97"/>
      <c r="M106" s="97"/>
      <c r="N106" s="83" t="s">
        <v>106</v>
      </c>
      <c r="O106" s="83"/>
      <c r="P106" s="83"/>
      <c r="Q106" s="83"/>
      <c r="R106" s="83"/>
      <c r="S106" s="83"/>
      <c r="T106" s="83"/>
      <c r="U106" s="99"/>
      <c r="V106" s="99"/>
      <c r="W106" s="99"/>
      <c r="X106" s="51">
        <v>30</v>
      </c>
      <c r="Y106" s="49" t="s">
        <v>49</v>
      </c>
      <c r="Z106" s="99">
        <f aca="true" t="shared" si="17" ref="Z106:Z110">U106*X106</f>
        <v>0</v>
      </c>
      <c r="AA106" s="97"/>
    </row>
    <row r="107" spans="2:27" s="52" customFormat="1" ht="15">
      <c r="B107" s="82">
        <v>20</v>
      </c>
      <c r="C107" s="68"/>
      <c r="D107" s="96" t="s">
        <v>94</v>
      </c>
      <c r="E107" s="97"/>
      <c r="F107" s="97"/>
      <c r="G107" s="97"/>
      <c r="H107" s="97"/>
      <c r="I107" s="97"/>
      <c r="J107" s="97"/>
      <c r="K107" s="97"/>
      <c r="L107" s="97"/>
      <c r="M107" s="97"/>
      <c r="N107" s="83" t="s">
        <v>107</v>
      </c>
      <c r="O107" s="83"/>
      <c r="P107" s="83"/>
      <c r="Q107" s="83"/>
      <c r="R107" s="83"/>
      <c r="S107" s="83"/>
      <c r="T107" s="83"/>
      <c r="U107" s="99"/>
      <c r="V107" s="99"/>
      <c r="W107" s="99"/>
      <c r="X107" s="51">
        <v>30</v>
      </c>
      <c r="Y107" s="49" t="s">
        <v>49</v>
      </c>
      <c r="Z107" s="99">
        <f t="shared" si="17"/>
        <v>0</v>
      </c>
      <c r="AA107" s="97"/>
    </row>
    <row r="108" spans="2:27" s="52" customFormat="1" ht="15">
      <c r="B108" s="82">
        <v>21</v>
      </c>
      <c r="C108" s="68"/>
      <c r="D108" s="96" t="s">
        <v>94</v>
      </c>
      <c r="E108" s="97"/>
      <c r="F108" s="97"/>
      <c r="G108" s="97"/>
      <c r="H108" s="97"/>
      <c r="I108" s="97"/>
      <c r="J108" s="97"/>
      <c r="K108" s="97"/>
      <c r="L108" s="97"/>
      <c r="M108" s="97"/>
      <c r="N108" s="83" t="s">
        <v>108</v>
      </c>
      <c r="O108" s="83"/>
      <c r="P108" s="83"/>
      <c r="Q108" s="83"/>
      <c r="R108" s="83"/>
      <c r="S108" s="83"/>
      <c r="T108" s="83"/>
      <c r="U108" s="99"/>
      <c r="V108" s="99"/>
      <c r="W108" s="99"/>
      <c r="X108" s="51">
        <v>300</v>
      </c>
      <c r="Y108" s="49" t="s">
        <v>49</v>
      </c>
      <c r="Z108" s="99">
        <f t="shared" si="17"/>
        <v>0</v>
      </c>
      <c r="AA108" s="97"/>
    </row>
    <row r="109" spans="2:27" s="52" customFormat="1" ht="15">
      <c r="B109" s="82">
        <v>22</v>
      </c>
      <c r="C109" s="68"/>
      <c r="D109" s="96" t="s">
        <v>94</v>
      </c>
      <c r="E109" s="97"/>
      <c r="F109" s="97"/>
      <c r="G109" s="97"/>
      <c r="H109" s="97"/>
      <c r="I109" s="97"/>
      <c r="J109" s="97"/>
      <c r="K109" s="97"/>
      <c r="L109" s="97"/>
      <c r="M109" s="97"/>
      <c r="N109" s="83" t="s">
        <v>109</v>
      </c>
      <c r="O109" s="83"/>
      <c r="P109" s="83"/>
      <c r="Q109" s="83"/>
      <c r="R109" s="83"/>
      <c r="S109" s="83"/>
      <c r="T109" s="83"/>
      <c r="U109" s="99"/>
      <c r="V109" s="99"/>
      <c r="W109" s="99"/>
      <c r="X109" s="51">
        <v>300</v>
      </c>
      <c r="Y109" s="49" t="s">
        <v>49</v>
      </c>
      <c r="Z109" s="99">
        <f t="shared" si="17"/>
        <v>0</v>
      </c>
      <c r="AA109" s="97"/>
    </row>
    <row r="110" spans="2:27" s="52" customFormat="1" ht="15">
      <c r="B110" s="82">
        <v>23</v>
      </c>
      <c r="C110" s="68"/>
      <c r="D110" s="96" t="s">
        <v>94</v>
      </c>
      <c r="E110" s="97"/>
      <c r="F110" s="97"/>
      <c r="G110" s="97"/>
      <c r="H110" s="97"/>
      <c r="I110" s="97"/>
      <c r="J110" s="97"/>
      <c r="K110" s="97"/>
      <c r="L110" s="97"/>
      <c r="M110" s="97"/>
      <c r="N110" s="83" t="s">
        <v>113</v>
      </c>
      <c r="O110" s="97"/>
      <c r="P110" s="97"/>
      <c r="Q110" s="97"/>
      <c r="R110" s="97"/>
      <c r="S110" s="97"/>
      <c r="T110" s="97"/>
      <c r="U110" s="99"/>
      <c r="V110" s="97"/>
      <c r="W110" s="97"/>
      <c r="X110" s="51">
        <v>50</v>
      </c>
      <c r="Y110" s="49" t="s">
        <v>49</v>
      </c>
      <c r="Z110" s="99">
        <f t="shared" si="17"/>
        <v>0</v>
      </c>
      <c r="AA110" s="97"/>
    </row>
    <row r="111" spans="2:27" s="40" customFormat="1" ht="15">
      <c r="B111" s="82">
        <v>24</v>
      </c>
      <c r="C111" s="68"/>
      <c r="D111" s="96" t="s">
        <v>94</v>
      </c>
      <c r="E111" s="97"/>
      <c r="F111" s="97"/>
      <c r="G111" s="97"/>
      <c r="H111" s="97"/>
      <c r="I111" s="97"/>
      <c r="J111" s="97"/>
      <c r="K111" s="97"/>
      <c r="L111" s="97"/>
      <c r="M111" s="97"/>
      <c r="N111" s="96" t="s">
        <v>84</v>
      </c>
      <c r="O111" s="97"/>
      <c r="P111" s="97"/>
      <c r="Q111" s="97"/>
      <c r="R111" s="97"/>
      <c r="S111" s="97"/>
      <c r="T111" s="97"/>
      <c r="U111" s="99"/>
      <c r="V111" s="97"/>
      <c r="W111" s="97"/>
      <c r="X111" s="42">
        <v>1800</v>
      </c>
      <c r="Y111" s="39" t="s">
        <v>49</v>
      </c>
      <c r="Z111" s="99">
        <f t="shared" si="15"/>
        <v>0</v>
      </c>
      <c r="AA111" s="97"/>
    </row>
    <row r="112" spans="2:27" s="40" customFormat="1" ht="15">
      <c r="B112" s="82">
        <v>25</v>
      </c>
      <c r="C112" s="68"/>
      <c r="D112" s="96" t="s">
        <v>94</v>
      </c>
      <c r="E112" s="97"/>
      <c r="F112" s="97"/>
      <c r="G112" s="97"/>
      <c r="H112" s="97"/>
      <c r="I112" s="97"/>
      <c r="J112" s="97"/>
      <c r="K112" s="97"/>
      <c r="L112" s="97"/>
      <c r="M112" s="97"/>
      <c r="N112" s="96" t="s">
        <v>95</v>
      </c>
      <c r="O112" s="97"/>
      <c r="P112" s="97"/>
      <c r="Q112" s="97"/>
      <c r="R112" s="97"/>
      <c r="S112" s="97"/>
      <c r="T112" s="97"/>
      <c r="U112" s="99"/>
      <c r="V112" s="97"/>
      <c r="W112" s="97"/>
      <c r="X112" s="42">
        <v>3200</v>
      </c>
      <c r="Y112" s="39" t="s">
        <v>46</v>
      </c>
      <c r="Z112" s="99">
        <f t="shared" si="15"/>
        <v>0</v>
      </c>
      <c r="AA112" s="97"/>
    </row>
    <row r="113" spans="2:27" s="40" customFormat="1" ht="15">
      <c r="B113" s="82">
        <v>26</v>
      </c>
      <c r="C113" s="68"/>
      <c r="D113" s="96" t="s">
        <v>94</v>
      </c>
      <c r="E113" s="97"/>
      <c r="F113" s="97"/>
      <c r="G113" s="97"/>
      <c r="H113" s="97"/>
      <c r="I113" s="97"/>
      <c r="J113" s="97"/>
      <c r="K113" s="97"/>
      <c r="L113" s="97"/>
      <c r="M113" s="97"/>
      <c r="N113" s="96" t="s">
        <v>96</v>
      </c>
      <c r="O113" s="97"/>
      <c r="P113" s="97"/>
      <c r="Q113" s="97"/>
      <c r="R113" s="97"/>
      <c r="S113" s="97"/>
      <c r="T113" s="97"/>
      <c r="U113" s="99"/>
      <c r="V113" s="97"/>
      <c r="W113" s="97"/>
      <c r="X113" s="42">
        <v>3200</v>
      </c>
      <c r="Y113" s="39" t="s">
        <v>46</v>
      </c>
      <c r="Z113" s="99">
        <f t="shared" si="15"/>
        <v>0</v>
      </c>
      <c r="AA113" s="97"/>
    </row>
    <row r="114" spans="2:27" s="40" customFormat="1" ht="15">
      <c r="B114" s="82">
        <v>27</v>
      </c>
      <c r="C114" s="68"/>
      <c r="D114" s="96" t="s">
        <v>97</v>
      </c>
      <c r="E114" s="97"/>
      <c r="F114" s="97"/>
      <c r="G114" s="97"/>
      <c r="H114" s="97"/>
      <c r="I114" s="97"/>
      <c r="J114" s="97"/>
      <c r="K114" s="97"/>
      <c r="L114" s="97"/>
      <c r="M114" s="97"/>
      <c r="N114" s="96" t="s">
        <v>98</v>
      </c>
      <c r="O114" s="97"/>
      <c r="P114" s="97"/>
      <c r="Q114" s="97"/>
      <c r="R114" s="97"/>
      <c r="S114" s="97"/>
      <c r="T114" s="97"/>
      <c r="U114" s="99"/>
      <c r="V114" s="97"/>
      <c r="W114" s="97"/>
      <c r="X114" s="42">
        <v>1000</v>
      </c>
      <c r="Y114" s="39" t="s">
        <v>49</v>
      </c>
      <c r="Z114" s="99">
        <f t="shared" si="15"/>
        <v>0</v>
      </c>
      <c r="AA114" s="97"/>
    </row>
    <row r="115" spans="2:27" s="40" customFormat="1" ht="15">
      <c r="B115" s="82">
        <v>28</v>
      </c>
      <c r="C115" s="68"/>
      <c r="D115" s="96" t="s">
        <v>99</v>
      </c>
      <c r="E115" s="97"/>
      <c r="F115" s="97"/>
      <c r="G115" s="97"/>
      <c r="H115" s="97"/>
      <c r="I115" s="97"/>
      <c r="J115" s="97"/>
      <c r="K115" s="97"/>
      <c r="L115" s="97"/>
      <c r="M115" s="97"/>
      <c r="N115" s="96" t="s">
        <v>100</v>
      </c>
      <c r="O115" s="97"/>
      <c r="P115" s="97"/>
      <c r="Q115" s="97"/>
      <c r="R115" s="97"/>
      <c r="S115" s="97"/>
      <c r="T115" s="97"/>
      <c r="U115" s="99"/>
      <c r="V115" s="97"/>
      <c r="W115" s="97"/>
      <c r="X115" s="42">
        <v>1000</v>
      </c>
      <c r="Y115" s="39" t="s">
        <v>49</v>
      </c>
      <c r="Z115" s="99">
        <f t="shared" si="15"/>
        <v>0</v>
      </c>
      <c r="AA115" s="97"/>
    </row>
    <row r="116" spans="2:27" s="40" customFormat="1" ht="15">
      <c r="B116" s="82">
        <v>29</v>
      </c>
      <c r="C116" s="68"/>
      <c r="D116" s="96" t="s">
        <v>94</v>
      </c>
      <c r="E116" s="97"/>
      <c r="F116" s="97"/>
      <c r="G116" s="97"/>
      <c r="H116" s="97"/>
      <c r="I116" s="97"/>
      <c r="J116" s="97"/>
      <c r="K116" s="97"/>
      <c r="L116" s="97"/>
      <c r="M116" s="97"/>
      <c r="N116" s="96" t="s">
        <v>104</v>
      </c>
      <c r="O116" s="97"/>
      <c r="P116" s="97"/>
      <c r="Q116" s="97"/>
      <c r="R116" s="97"/>
      <c r="S116" s="97"/>
      <c r="T116" s="97"/>
      <c r="U116" s="99"/>
      <c r="V116" s="97"/>
      <c r="W116" s="97"/>
      <c r="X116" s="42">
        <v>1</v>
      </c>
      <c r="Y116" s="39" t="s">
        <v>46</v>
      </c>
      <c r="Z116" s="99">
        <f aca="true" t="shared" si="18" ref="Z116:Z117">U116*X116</f>
        <v>0</v>
      </c>
      <c r="AA116" s="97"/>
    </row>
    <row r="117" spans="2:27" s="40" customFormat="1" ht="15">
      <c r="B117" s="82">
        <v>30</v>
      </c>
      <c r="C117" s="68"/>
      <c r="D117" s="96" t="s">
        <v>94</v>
      </c>
      <c r="E117" s="97"/>
      <c r="F117" s="97"/>
      <c r="G117" s="97"/>
      <c r="H117" s="97"/>
      <c r="I117" s="97"/>
      <c r="J117" s="97"/>
      <c r="K117" s="97"/>
      <c r="L117" s="97"/>
      <c r="M117" s="97"/>
      <c r="N117" s="96" t="s">
        <v>103</v>
      </c>
      <c r="O117" s="97"/>
      <c r="P117" s="97"/>
      <c r="Q117" s="97"/>
      <c r="R117" s="97"/>
      <c r="S117" s="97"/>
      <c r="T117" s="97"/>
      <c r="U117" s="99"/>
      <c r="V117" s="97"/>
      <c r="W117" s="97"/>
      <c r="X117" s="42">
        <v>1</v>
      </c>
      <c r="Y117" s="39" t="s">
        <v>46</v>
      </c>
      <c r="Z117" s="99">
        <f t="shared" si="18"/>
        <v>0</v>
      </c>
      <c r="AA117" s="97"/>
    </row>
    <row r="118" spans="2:27" s="40" customFormat="1" ht="15">
      <c r="B118" s="82">
        <v>31</v>
      </c>
      <c r="C118" s="68"/>
      <c r="D118" s="96" t="s">
        <v>94</v>
      </c>
      <c r="E118" s="97"/>
      <c r="F118" s="97"/>
      <c r="G118" s="97"/>
      <c r="H118" s="97"/>
      <c r="I118" s="97"/>
      <c r="J118" s="97"/>
      <c r="K118" s="97"/>
      <c r="L118" s="97"/>
      <c r="M118" s="97"/>
      <c r="N118" s="96" t="s">
        <v>105</v>
      </c>
      <c r="O118" s="97"/>
      <c r="P118" s="97"/>
      <c r="Q118" s="97"/>
      <c r="R118" s="97"/>
      <c r="S118" s="97"/>
      <c r="T118" s="97"/>
      <c r="U118" s="99"/>
      <c r="V118" s="97"/>
      <c r="W118" s="97"/>
      <c r="X118" s="42">
        <v>1</v>
      </c>
      <c r="Y118" s="39" t="s">
        <v>46</v>
      </c>
      <c r="Z118" s="99">
        <f t="shared" si="15"/>
        <v>0</v>
      </c>
      <c r="AA118" s="97"/>
    </row>
    <row r="119" spans="2:27" s="32" customFormat="1" ht="14.25" customHeight="1">
      <c r="B119" s="82">
        <v>32</v>
      </c>
      <c r="C119" s="68"/>
      <c r="D119" s="96" t="s">
        <v>94</v>
      </c>
      <c r="E119" s="97"/>
      <c r="F119" s="97"/>
      <c r="G119" s="97"/>
      <c r="H119" s="97"/>
      <c r="I119" s="97"/>
      <c r="J119" s="97"/>
      <c r="K119" s="97"/>
      <c r="L119" s="97"/>
      <c r="M119" s="97"/>
      <c r="N119" s="96" t="s">
        <v>102</v>
      </c>
      <c r="O119" s="83"/>
      <c r="P119" s="83"/>
      <c r="Q119" s="83"/>
      <c r="R119" s="83"/>
      <c r="S119" s="83"/>
      <c r="T119" s="83"/>
      <c r="U119" s="98"/>
      <c r="V119" s="98"/>
      <c r="W119" s="98"/>
      <c r="X119" s="35">
        <v>2</v>
      </c>
      <c r="Y119" s="34" t="s">
        <v>46</v>
      </c>
      <c r="Z119" s="98">
        <f aca="true" t="shared" si="19" ref="Z119">U119*X119</f>
        <v>0</v>
      </c>
      <c r="AA119" s="98"/>
    </row>
    <row r="120" spans="2:27" s="46" customFormat="1" ht="15" customHeight="1">
      <c r="B120" s="82">
        <v>33</v>
      </c>
      <c r="C120" s="68"/>
      <c r="D120" s="96" t="s">
        <v>94</v>
      </c>
      <c r="E120" s="97"/>
      <c r="F120" s="97"/>
      <c r="G120" s="97"/>
      <c r="H120" s="97"/>
      <c r="I120" s="97"/>
      <c r="J120" s="97"/>
      <c r="K120" s="97"/>
      <c r="L120" s="97"/>
      <c r="M120" s="97"/>
      <c r="N120" s="83" t="s">
        <v>123</v>
      </c>
      <c r="O120" s="83"/>
      <c r="P120" s="83"/>
      <c r="Q120" s="83"/>
      <c r="R120" s="83"/>
      <c r="S120" s="83"/>
      <c r="T120" s="83"/>
      <c r="U120" s="98"/>
      <c r="V120" s="98"/>
      <c r="W120" s="98"/>
      <c r="X120" s="50">
        <v>1</v>
      </c>
      <c r="Y120" s="47" t="s">
        <v>46</v>
      </c>
      <c r="Z120" s="98">
        <f t="shared" si="15"/>
        <v>0</v>
      </c>
      <c r="AA120" s="98"/>
    </row>
    <row r="121" spans="2:27" s="46" customFormat="1" ht="15" customHeight="1">
      <c r="B121" s="82">
        <v>34</v>
      </c>
      <c r="C121" s="68"/>
      <c r="D121" s="96" t="s">
        <v>94</v>
      </c>
      <c r="E121" s="97"/>
      <c r="F121" s="97"/>
      <c r="G121" s="97"/>
      <c r="H121" s="97"/>
      <c r="I121" s="97"/>
      <c r="J121" s="97"/>
      <c r="K121" s="97"/>
      <c r="L121" s="97"/>
      <c r="M121" s="97"/>
      <c r="N121" s="83" t="s">
        <v>124</v>
      </c>
      <c r="O121" s="83"/>
      <c r="P121" s="83"/>
      <c r="Q121" s="83"/>
      <c r="R121" s="83"/>
      <c r="S121" s="83"/>
      <c r="T121" s="83"/>
      <c r="U121" s="98"/>
      <c r="V121" s="98"/>
      <c r="W121" s="98"/>
      <c r="X121" s="50">
        <v>3</v>
      </c>
      <c r="Y121" s="47" t="s">
        <v>46</v>
      </c>
      <c r="Z121" s="98">
        <f aca="true" t="shared" si="20" ref="Z121">U121*X121</f>
        <v>0</v>
      </c>
      <c r="AA121" s="98"/>
    </row>
    <row r="122" spans="2:27" s="46" customFormat="1" ht="15" customHeight="1">
      <c r="B122" s="82">
        <v>35</v>
      </c>
      <c r="C122" s="68"/>
      <c r="D122" s="96" t="s">
        <v>94</v>
      </c>
      <c r="E122" s="97"/>
      <c r="F122" s="97"/>
      <c r="G122" s="97"/>
      <c r="H122" s="97"/>
      <c r="I122" s="97"/>
      <c r="J122" s="97"/>
      <c r="K122" s="97"/>
      <c r="L122" s="97"/>
      <c r="M122" s="97"/>
      <c r="N122" s="83" t="s">
        <v>125</v>
      </c>
      <c r="O122" s="83"/>
      <c r="P122" s="83"/>
      <c r="Q122" s="83"/>
      <c r="R122" s="83"/>
      <c r="S122" s="83"/>
      <c r="T122" s="83"/>
      <c r="U122" s="98"/>
      <c r="V122" s="98"/>
      <c r="W122" s="98"/>
      <c r="X122" s="50">
        <v>1</v>
      </c>
      <c r="Y122" s="47" t="s">
        <v>46</v>
      </c>
      <c r="Z122" s="98">
        <f aca="true" t="shared" si="21" ref="Z122">U122*X122</f>
        <v>0</v>
      </c>
      <c r="AA122" s="98"/>
    </row>
    <row r="123" spans="2:27" s="46" customFormat="1" ht="15" customHeight="1">
      <c r="B123" s="82">
        <v>36</v>
      </c>
      <c r="C123" s="68"/>
      <c r="D123" s="96" t="s">
        <v>94</v>
      </c>
      <c r="E123" s="97"/>
      <c r="F123" s="97"/>
      <c r="G123" s="97"/>
      <c r="H123" s="97"/>
      <c r="I123" s="97"/>
      <c r="J123" s="97"/>
      <c r="K123" s="97"/>
      <c r="L123" s="97"/>
      <c r="M123" s="97"/>
      <c r="N123" s="83" t="s">
        <v>126</v>
      </c>
      <c r="O123" s="83"/>
      <c r="P123" s="83"/>
      <c r="Q123" s="83"/>
      <c r="R123" s="83"/>
      <c r="S123" s="83"/>
      <c r="T123" s="83"/>
      <c r="U123" s="98"/>
      <c r="V123" s="98"/>
      <c r="W123" s="98"/>
      <c r="X123" s="50">
        <v>1</v>
      </c>
      <c r="Y123" s="47" t="s">
        <v>46</v>
      </c>
      <c r="Z123" s="98">
        <f aca="true" t="shared" si="22" ref="Z123">U123*X123</f>
        <v>0</v>
      </c>
      <c r="AA123" s="98"/>
    </row>
    <row r="124" spans="2:27" s="46" customFormat="1" ht="15" customHeight="1">
      <c r="B124" s="82">
        <v>37</v>
      </c>
      <c r="C124" s="68"/>
      <c r="D124" s="96" t="s">
        <v>94</v>
      </c>
      <c r="E124" s="97"/>
      <c r="F124" s="97"/>
      <c r="G124" s="97"/>
      <c r="H124" s="97"/>
      <c r="I124" s="97"/>
      <c r="J124" s="97"/>
      <c r="K124" s="97"/>
      <c r="L124" s="97"/>
      <c r="M124" s="97"/>
      <c r="N124" s="83" t="s">
        <v>127</v>
      </c>
      <c r="O124" s="83"/>
      <c r="P124" s="83"/>
      <c r="Q124" s="83"/>
      <c r="R124" s="83"/>
      <c r="S124" s="83"/>
      <c r="T124" s="83"/>
      <c r="U124" s="98"/>
      <c r="V124" s="98"/>
      <c r="W124" s="98"/>
      <c r="X124" s="50">
        <v>1</v>
      </c>
      <c r="Y124" s="47" t="s">
        <v>46</v>
      </c>
      <c r="Z124" s="98">
        <f aca="true" t="shared" si="23" ref="Z124">U124*X124</f>
        <v>0</v>
      </c>
      <c r="AA124" s="98"/>
    </row>
    <row r="125" spans="2:27" s="46" customFormat="1" ht="15" customHeight="1">
      <c r="B125" s="82">
        <v>38</v>
      </c>
      <c r="C125" s="68"/>
      <c r="D125" s="96" t="s">
        <v>94</v>
      </c>
      <c r="E125" s="97"/>
      <c r="F125" s="97"/>
      <c r="G125" s="97"/>
      <c r="H125" s="97"/>
      <c r="I125" s="97"/>
      <c r="J125" s="97"/>
      <c r="K125" s="97"/>
      <c r="L125" s="97"/>
      <c r="M125" s="97"/>
      <c r="N125" s="83" t="s">
        <v>128</v>
      </c>
      <c r="O125" s="83"/>
      <c r="P125" s="83"/>
      <c r="Q125" s="83"/>
      <c r="R125" s="83"/>
      <c r="S125" s="83"/>
      <c r="T125" s="83"/>
      <c r="U125" s="98"/>
      <c r="V125" s="98"/>
      <c r="W125" s="98"/>
      <c r="X125" s="50">
        <v>1</v>
      </c>
      <c r="Y125" s="47" t="s">
        <v>46</v>
      </c>
      <c r="Z125" s="98">
        <f aca="true" t="shared" si="24" ref="Z125">U125*X125</f>
        <v>0</v>
      </c>
      <c r="AA125" s="98"/>
    </row>
    <row r="126" spans="2:27" s="46" customFormat="1" ht="15" customHeight="1">
      <c r="B126" s="82">
        <v>39</v>
      </c>
      <c r="C126" s="68"/>
      <c r="D126" s="96" t="s">
        <v>94</v>
      </c>
      <c r="E126" s="97"/>
      <c r="F126" s="97"/>
      <c r="G126" s="97"/>
      <c r="H126" s="97"/>
      <c r="I126" s="97"/>
      <c r="J126" s="97"/>
      <c r="K126" s="97"/>
      <c r="L126" s="97"/>
      <c r="M126" s="97"/>
      <c r="N126" s="83" t="s">
        <v>129</v>
      </c>
      <c r="O126" s="83"/>
      <c r="P126" s="83"/>
      <c r="Q126" s="83"/>
      <c r="R126" s="83"/>
      <c r="S126" s="83"/>
      <c r="T126" s="83"/>
      <c r="U126" s="98"/>
      <c r="V126" s="98"/>
      <c r="W126" s="98"/>
      <c r="X126" s="50">
        <v>1</v>
      </c>
      <c r="Y126" s="47" t="s">
        <v>46</v>
      </c>
      <c r="Z126" s="98">
        <f aca="true" t="shared" si="25" ref="Z126">U126*X126</f>
        <v>0</v>
      </c>
      <c r="AA126" s="98"/>
    </row>
    <row r="127" spans="2:27" s="46" customFormat="1" ht="15" customHeight="1">
      <c r="B127" s="82">
        <v>40</v>
      </c>
      <c r="C127" s="68"/>
      <c r="D127" s="96" t="s">
        <v>94</v>
      </c>
      <c r="E127" s="97"/>
      <c r="F127" s="97"/>
      <c r="G127" s="97"/>
      <c r="H127" s="97"/>
      <c r="I127" s="97"/>
      <c r="J127" s="97"/>
      <c r="K127" s="97"/>
      <c r="L127" s="97"/>
      <c r="M127" s="97"/>
      <c r="N127" s="83" t="s">
        <v>130</v>
      </c>
      <c r="O127" s="83"/>
      <c r="P127" s="83"/>
      <c r="Q127" s="83"/>
      <c r="R127" s="83"/>
      <c r="S127" s="83"/>
      <c r="T127" s="83"/>
      <c r="U127" s="98"/>
      <c r="V127" s="98"/>
      <c r="W127" s="98"/>
      <c r="X127" s="50">
        <v>5</v>
      </c>
      <c r="Y127" s="47" t="s">
        <v>46</v>
      </c>
      <c r="Z127" s="98">
        <f aca="true" t="shared" si="26" ref="Z127">U127*X127</f>
        <v>0</v>
      </c>
      <c r="AA127" s="98"/>
    </row>
    <row r="128" spans="2:27" s="46" customFormat="1" ht="15" customHeight="1">
      <c r="B128" s="82">
        <v>41</v>
      </c>
      <c r="C128" s="68"/>
      <c r="D128" s="96" t="s">
        <v>94</v>
      </c>
      <c r="E128" s="97"/>
      <c r="F128" s="97"/>
      <c r="G128" s="97"/>
      <c r="H128" s="97"/>
      <c r="I128" s="97"/>
      <c r="J128" s="97"/>
      <c r="K128" s="97"/>
      <c r="L128" s="97"/>
      <c r="M128" s="97"/>
      <c r="N128" s="83" t="s">
        <v>131</v>
      </c>
      <c r="O128" s="83"/>
      <c r="P128" s="83"/>
      <c r="Q128" s="83"/>
      <c r="R128" s="83"/>
      <c r="S128" s="83"/>
      <c r="T128" s="83"/>
      <c r="U128" s="98"/>
      <c r="V128" s="98"/>
      <c r="W128" s="98"/>
      <c r="X128" s="50">
        <v>2</v>
      </c>
      <c r="Y128" s="47" t="s">
        <v>46</v>
      </c>
      <c r="Z128" s="98">
        <f aca="true" t="shared" si="27" ref="Z128">U128*X128</f>
        <v>0</v>
      </c>
      <c r="AA128" s="98"/>
    </row>
    <row r="129" spans="2:27" s="46" customFormat="1" ht="15" customHeight="1">
      <c r="B129" s="82">
        <v>42</v>
      </c>
      <c r="C129" s="68"/>
      <c r="D129" s="96" t="s">
        <v>94</v>
      </c>
      <c r="E129" s="97"/>
      <c r="F129" s="97"/>
      <c r="G129" s="97"/>
      <c r="H129" s="97"/>
      <c r="I129" s="97"/>
      <c r="J129" s="97"/>
      <c r="K129" s="97"/>
      <c r="L129" s="97"/>
      <c r="M129" s="97"/>
      <c r="N129" s="83" t="s">
        <v>132</v>
      </c>
      <c r="O129" s="83"/>
      <c r="P129" s="83"/>
      <c r="Q129" s="83"/>
      <c r="R129" s="83"/>
      <c r="S129" s="83"/>
      <c r="T129" s="83"/>
      <c r="U129" s="98"/>
      <c r="V129" s="98"/>
      <c r="W129" s="98"/>
      <c r="X129" s="50">
        <v>10</v>
      </c>
      <c r="Y129" s="47" t="s">
        <v>46</v>
      </c>
      <c r="Z129" s="98">
        <f aca="true" t="shared" si="28" ref="Z129:Z130">U129*X129</f>
        <v>0</v>
      </c>
      <c r="AA129" s="98"/>
    </row>
    <row r="130" spans="2:27" s="59" customFormat="1" ht="15" customHeight="1">
      <c r="B130" s="82">
        <v>43</v>
      </c>
      <c r="C130" s="68"/>
      <c r="D130" s="94" t="s">
        <v>66</v>
      </c>
      <c r="E130" s="94"/>
      <c r="F130" s="94"/>
      <c r="G130" s="94"/>
      <c r="H130" s="94"/>
      <c r="I130" s="94"/>
      <c r="J130" s="94"/>
      <c r="K130" s="94"/>
      <c r="L130" s="94"/>
      <c r="M130" s="94"/>
      <c r="N130" s="94" t="s">
        <v>67</v>
      </c>
      <c r="O130" s="94"/>
      <c r="P130" s="94"/>
      <c r="Q130" s="94"/>
      <c r="R130" s="94"/>
      <c r="S130" s="94"/>
      <c r="T130" s="94"/>
      <c r="U130" s="95"/>
      <c r="V130" s="95"/>
      <c r="W130" s="95"/>
      <c r="X130" s="62">
        <v>150</v>
      </c>
      <c r="Y130" s="61" t="s">
        <v>46</v>
      </c>
      <c r="Z130" s="95">
        <f t="shared" si="28"/>
        <v>0</v>
      </c>
      <c r="AA130" s="95"/>
    </row>
    <row r="131" spans="2:27" s="59" customFormat="1" ht="15" customHeight="1">
      <c r="B131" s="82">
        <v>17</v>
      </c>
      <c r="C131" s="68"/>
      <c r="D131" s="83" t="s">
        <v>44</v>
      </c>
      <c r="E131" s="68"/>
      <c r="F131" s="68"/>
      <c r="G131" s="68"/>
      <c r="H131" s="68"/>
      <c r="I131" s="68"/>
      <c r="J131" s="68"/>
      <c r="K131" s="68"/>
      <c r="L131" s="68"/>
      <c r="M131" s="68"/>
      <c r="N131" s="83" t="s">
        <v>101</v>
      </c>
      <c r="O131" s="68"/>
      <c r="P131" s="68"/>
      <c r="Q131" s="68"/>
      <c r="R131" s="68"/>
      <c r="S131" s="68"/>
      <c r="T131" s="68"/>
      <c r="U131" s="98"/>
      <c r="V131" s="68"/>
      <c r="W131" s="68"/>
      <c r="X131" s="60">
        <v>1</v>
      </c>
      <c r="Y131" s="63" t="s">
        <v>70</v>
      </c>
      <c r="Z131" s="98">
        <f>U131*X131</f>
        <v>0</v>
      </c>
      <c r="AA131" s="68"/>
    </row>
    <row r="132" spans="2:27" ht="11.25" customHeight="1">
      <c r="B132" s="101" t="s">
        <v>71</v>
      </c>
      <c r="C132" s="102"/>
      <c r="D132" s="102"/>
      <c r="E132" s="102"/>
      <c r="F132" s="102"/>
      <c r="G132" s="102"/>
      <c r="H132" s="102"/>
      <c r="I132" s="102"/>
      <c r="J132" s="102"/>
      <c r="K132" s="102"/>
      <c r="L132" s="102"/>
      <c r="M132" s="102"/>
      <c r="N132" s="102"/>
      <c r="O132" s="102"/>
      <c r="P132" s="102"/>
      <c r="Q132" s="102"/>
      <c r="R132" s="102"/>
      <c r="S132" s="102"/>
      <c r="T132" s="102"/>
      <c r="U132" s="102"/>
      <c r="V132" s="102"/>
      <c r="W132" s="102"/>
      <c r="X132" s="102"/>
      <c r="Y132" s="102"/>
      <c r="Z132" s="24"/>
      <c r="AA132" s="29">
        <f>SUM(Z89:AA131)</f>
        <v>0</v>
      </c>
    </row>
    <row r="133" ht="15" hidden="1"/>
    <row r="134" ht="2.85" customHeight="1"/>
    <row r="135" spans="2:27" ht="11.25" customHeight="1">
      <c r="B135" s="79" t="s">
        <v>68</v>
      </c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  <c r="O135" s="68"/>
      <c r="P135" s="68"/>
      <c r="Q135" s="68"/>
      <c r="R135" s="68"/>
      <c r="S135" s="68"/>
      <c r="T135" s="68"/>
      <c r="U135" s="68"/>
      <c r="V135" s="68"/>
      <c r="W135" s="68"/>
      <c r="X135" s="68"/>
      <c r="Y135" s="68"/>
      <c r="Z135" s="68"/>
      <c r="AA135" s="68"/>
    </row>
    <row r="136" ht="1.5" customHeight="1"/>
    <row r="137" spans="3:19" ht="11.25" customHeight="1">
      <c r="C137" s="82" t="s">
        <v>58</v>
      </c>
      <c r="D137" s="68"/>
      <c r="F137" s="84">
        <f>AA132</f>
        <v>0</v>
      </c>
      <c r="G137" s="68"/>
      <c r="H137" s="68"/>
      <c r="I137" s="68"/>
      <c r="J137" s="68"/>
      <c r="K137" s="68"/>
      <c r="M137" s="83"/>
      <c r="N137" s="68"/>
      <c r="O137" s="68"/>
      <c r="P137" s="68"/>
      <c r="Q137" s="68"/>
      <c r="R137" s="68"/>
      <c r="S137" s="68"/>
    </row>
    <row r="138" ht="12.75" customHeight="1"/>
    <row r="139" spans="2:14" ht="11.45" customHeight="1">
      <c r="B139" s="83"/>
      <c r="C139" s="68"/>
      <c r="D139" s="68"/>
      <c r="E139" s="68"/>
      <c r="F139" s="68"/>
      <c r="G139" s="85"/>
      <c r="H139" s="68"/>
      <c r="I139" s="68"/>
      <c r="J139" s="68"/>
      <c r="K139" s="68"/>
      <c r="L139" s="68"/>
      <c r="M139" s="68"/>
      <c r="N139" s="68"/>
    </row>
    <row r="140" spans="2:14" ht="11.25" customHeight="1">
      <c r="B140" s="83"/>
      <c r="C140" s="68"/>
      <c r="D140" s="68"/>
      <c r="E140" s="68"/>
      <c r="F140" s="68"/>
      <c r="G140" s="82"/>
      <c r="H140" s="68"/>
      <c r="I140" s="68"/>
      <c r="J140" s="68"/>
      <c r="K140" s="68"/>
      <c r="L140" s="68"/>
      <c r="M140" s="68"/>
      <c r="N140" s="68"/>
    </row>
    <row r="141" ht="15" hidden="1"/>
    <row r="142" ht="14.1" customHeight="1"/>
    <row r="143" spans="2:16" ht="11.45" customHeight="1">
      <c r="B143" s="77" t="s">
        <v>4</v>
      </c>
      <c r="C143" s="65"/>
      <c r="D143" s="65"/>
      <c r="E143" s="65"/>
      <c r="F143" s="65"/>
      <c r="G143" s="65"/>
      <c r="H143" s="65"/>
      <c r="J143" s="64" t="s">
        <v>8</v>
      </c>
      <c r="K143" s="65"/>
      <c r="L143" s="65"/>
      <c r="M143" s="65"/>
      <c r="N143" s="65"/>
      <c r="O143" s="65"/>
      <c r="P143" s="65"/>
    </row>
    <row r="144" spans="2:16" ht="11.25" customHeight="1">
      <c r="B144" s="64" t="s">
        <v>9</v>
      </c>
      <c r="C144" s="65"/>
      <c r="D144" s="65"/>
      <c r="E144" s="65"/>
      <c r="F144" s="65"/>
      <c r="G144" s="65"/>
      <c r="H144" s="65"/>
      <c r="I144" s="14"/>
      <c r="J144" s="66">
        <f>AA132</f>
        <v>0</v>
      </c>
      <c r="K144" s="65"/>
      <c r="L144" s="65"/>
      <c r="M144" s="65"/>
      <c r="N144" s="65"/>
      <c r="O144" s="65"/>
      <c r="P144" s="65"/>
    </row>
    <row r="145" ht="15" hidden="1"/>
    <row r="146" ht="3" customHeight="1"/>
    <row r="147" spans="2:16" ht="11.25" customHeight="1">
      <c r="B147" s="70" t="s">
        <v>34</v>
      </c>
      <c r="C147" s="68"/>
      <c r="D147" s="68"/>
      <c r="E147" s="68"/>
      <c r="F147" s="68"/>
      <c r="G147" s="68"/>
      <c r="H147" s="68"/>
      <c r="J147" s="71">
        <f>AA132</f>
        <v>0</v>
      </c>
      <c r="K147" s="68"/>
      <c r="L147" s="68"/>
      <c r="M147" s="68"/>
      <c r="N147" s="68"/>
      <c r="O147" s="68"/>
      <c r="P147" s="68"/>
    </row>
    <row r="148" ht="15" hidden="1"/>
  </sheetData>
  <mergeCells count="425">
    <mergeCell ref="D116:M116"/>
    <mergeCell ref="N116:T116"/>
    <mergeCell ref="U116:W116"/>
    <mergeCell ref="Z116:AA116"/>
    <mergeCell ref="B117:C117"/>
    <mergeCell ref="D117:M117"/>
    <mergeCell ref="N117:T117"/>
    <mergeCell ref="U117:W117"/>
    <mergeCell ref="Z117:AA117"/>
    <mergeCell ref="B116:C116"/>
    <mergeCell ref="N120:T120"/>
    <mergeCell ref="U120:W120"/>
    <mergeCell ref="Z120:AA120"/>
    <mergeCell ref="B119:C119"/>
    <mergeCell ref="D119:M119"/>
    <mergeCell ref="N119:T119"/>
    <mergeCell ref="U119:W119"/>
    <mergeCell ref="Z119:AA119"/>
    <mergeCell ref="B118:C118"/>
    <mergeCell ref="D118:M118"/>
    <mergeCell ref="N118:T118"/>
    <mergeCell ref="U118:W118"/>
    <mergeCell ref="Z118:AA118"/>
    <mergeCell ref="B102:C102"/>
    <mergeCell ref="D102:M102"/>
    <mergeCell ref="N102:T102"/>
    <mergeCell ref="B104:C104"/>
    <mergeCell ref="D104:M104"/>
    <mergeCell ref="N104:T104"/>
    <mergeCell ref="U104:W104"/>
    <mergeCell ref="Z104:AA104"/>
    <mergeCell ref="B103:C103"/>
    <mergeCell ref="D103:M103"/>
    <mergeCell ref="N103:T103"/>
    <mergeCell ref="U103:W103"/>
    <mergeCell ref="Z103:AA103"/>
    <mergeCell ref="U102:W102"/>
    <mergeCell ref="Z102:AA102"/>
    <mergeCell ref="B107:C107"/>
    <mergeCell ref="D107:M107"/>
    <mergeCell ref="N107:T107"/>
    <mergeCell ref="U107:W107"/>
    <mergeCell ref="Z107:AA107"/>
    <mergeCell ref="N111:T111"/>
    <mergeCell ref="U111:W111"/>
    <mergeCell ref="Z111:AA111"/>
    <mergeCell ref="B112:C112"/>
    <mergeCell ref="D112:M112"/>
    <mergeCell ref="Z108:AA108"/>
    <mergeCell ref="B109:C109"/>
    <mergeCell ref="D109:M109"/>
    <mergeCell ref="N109:T109"/>
    <mergeCell ref="U109:W109"/>
    <mergeCell ref="Z109:AA109"/>
    <mergeCell ref="B105:C105"/>
    <mergeCell ref="D105:M105"/>
    <mergeCell ref="N105:T105"/>
    <mergeCell ref="U105:W105"/>
    <mergeCell ref="Z105:AA105"/>
    <mergeCell ref="B106:C106"/>
    <mergeCell ref="D106:M106"/>
    <mergeCell ref="N106:T106"/>
    <mergeCell ref="U106:W106"/>
    <mergeCell ref="Z106:AA106"/>
    <mergeCell ref="B51:AA51"/>
    <mergeCell ref="C53:D53"/>
    <mergeCell ref="F53:J53"/>
    <mergeCell ref="K53:R53"/>
    <mergeCell ref="B55:H55"/>
    <mergeCell ref="J55:P55"/>
    <mergeCell ref="B56:H56"/>
    <mergeCell ref="J56:P56"/>
    <mergeCell ref="B59:H59"/>
    <mergeCell ref="J59:P59"/>
    <mergeCell ref="B90:C90"/>
    <mergeCell ref="D90:M90"/>
    <mergeCell ref="N90:T90"/>
    <mergeCell ref="U90:W90"/>
    <mergeCell ref="Z90:AA90"/>
    <mergeCell ref="B70:C70"/>
    <mergeCell ref="B78:H78"/>
    <mergeCell ref="J78:P78"/>
    <mergeCell ref="B79:H79"/>
    <mergeCell ref="J79:P79"/>
    <mergeCell ref="B82:H82"/>
    <mergeCell ref="J82:P82"/>
    <mergeCell ref="B74:AA74"/>
    <mergeCell ref="C76:D76"/>
    <mergeCell ref="F76:J76"/>
    <mergeCell ref="K76:R76"/>
    <mergeCell ref="B66:AA66"/>
    <mergeCell ref="B68:C68"/>
    <mergeCell ref="D68:M68"/>
    <mergeCell ref="Z88:AA88"/>
    <mergeCell ref="N68:T68"/>
    <mergeCell ref="U68:W68"/>
    <mergeCell ref="Z68:AA68"/>
    <mergeCell ref="B89:C89"/>
    <mergeCell ref="D89:M89"/>
    <mergeCell ref="N89:T89"/>
    <mergeCell ref="U89:W89"/>
    <mergeCell ref="Z89:AA89"/>
    <mergeCell ref="D70:M70"/>
    <mergeCell ref="N70:T70"/>
    <mergeCell ref="U70:W70"/>
    <mergeCell ref="Z70:AA70"/>
    <mergeCell ref="A72:Y72"/>
    <mergeCell ref="D69:M69"/>
    <mergeCell ref="N69:T69"/>
    <mergeCell ref="U69:W69"/>
    <mergeCell ref="Z69:AA69"/>
    <mergeCell ref="N23:T23"/>
    <mergeCell ref="U23:W23"/>
    <mergeCell ref="B46:C46"/>
    <mergeCell ref="D46:M46"/>
    <mergeCell ref="N46:T46"/>
    <mergeCell ref="U46:W46"/>
    <mergeCell ref="Z46:AA46"/>
    <mergeCell ref="B42:AA42"/>
    <mergeCell ref="B44:C44"/>
    <mergeCell ref="D44:M44"/>
    <mergeCell ref="N44:T44"/>
    <mergeCell ref="U44:W44"/>
    <mergeCell ref="Z44:AA44"/>
    <mergeCell ref="B45:C45"/>
    <mergeCell ref="D45:M45"/>
    <mergeCell ref="N45:T45"/>
    <mergeCell ref="U45:W45"/>
    <mergeCell ref="Z45:AA45"/>
    <mergeCell ref="B29:Y29"/>
    <mergeCell ref="B27:C27"/>
    <mergeCell ref="D27:M27"/>
    <mergeCell ref="N27:T27"/>
    <mergeCell ref="U27:W27"/>
    <mergeCell ref="Z27:AA27"/>
    <mergeCell ref="U17:W17"/>
    <mergeCell ref="Z17:AA17"/>
    <mergeCell ref="B19:C19"/>
    <mergeCell ref="D19:M19"/>
    <mergeCell ref="N19:T19"/>
    <mergeCell ref="U19:W19"/>
    <mergeCell ref="Z19:AA19"/>
    <mergeCell ref="B25:C25"/>
    <mergeCell ref="D25:M25"/>
    <mergeCell ref="N25:T25"/>
    <mergeCell ref="U25:W25"/>
    <mergeCell ref="Z25:AA25"/>
    <mergeCell ref="B18:C18"/>
    <mergeCell ref="D18:M18"/>
    <mergeCell ref="N18:T18"/>
    <mergeCell ref="U18:W18"/>
    <mergeCell ref="Z18:AA18"/>
    <mergeCell ref="B24:C24"/>
    <mergeCell ref="D24:M24"/>
    <mergeCell ref="N24:T24"/>
    <mergeCell ref="U24:W24"/>
    <mergeCell ref="Z24:AA24"/>
    <mergeCell ref="B23:C23"/>
    <mergeCell ref="D23:M23"/>
    <mergeCell ref="A3:AB3"/>
    <mergeCell ref="B6:AA6"/>
    <mergeCell ref="B9:C9"/>
    <mergeCell ref="D9:M9"/>
    <mergeCell ref="N9:T9"/>
    <mergeCell ref="U9:W9"/>
    <mergeCell ref="Z9:AA9"/>
    <mergeCell ref="B8:C8"/>
    <mergeCell ref="D8:M8"/>
    <mergeCell ref="N8:T8"/>
    <mergeCell ref="U8:W8"/>
    <mergeCell ref="Z8:AA8"/>
    <mergeCell ref="B14:C14"/>
    <mergeCell ref="D14:M14"/>
    <mergeCell ref="N14:T14"/>
    <mergeCell ref="U14:W14"/>
    <mergeCell ref="Z14:AA14"/>
    <mergeCell ref="B28:C28"/>
    <mergeCell ref="D28:M28"/>
    <mergeCell ref="N28:T28"/>
    <mergeCell ref="U28:W28"/>
    <mergeCell ref="Z28:AA28"/>
    <mergeCell ref="B16:C16"/>
    <mergeCell ref="D16:M16"/>
    <mergeCell ref="N16:T16"/>
    <mergeCell ref="U16:W16"/>
    <mergeCell ref="Z16:AA16"/>
    <mergeCell ref="B15:C15"/>
    <mergeCell ref="D15:M15"/>
    <mergeCell ref="N15:T15"/>
    <mergeCell ref="U15:W15"/>
    <mergeCell ref="Z15:AA15"/>
    <mergeCell ref="Z23:AA23"/>
    <mergeCell ref="B17:C17"/>
    <mergeCell ref="D17:M17"/>
    <mergeCell ref="N17:T17"/>
    <mergeCell ref="D26:M26"/>
    <mergeCell ref="N26:T26"/>
    <mergeCell ref="U26:W26"/>
    <mergeCell ref="Z26:AA26"/>
    <mergeCell ref="B36:H36"/>
    <mergeCell ref="J36:P36"/>
    <mergeCell ref="B37:H37"/>
    <mergeCell ref="J37:P37"/>
    <mergeCell ref="N48:T48"/>
    <mergeCell ref="U48:W48"/>
    <mergeCell ref="Z48:AA48"/>
    <mergeCell ref="Z71:AA71"/>
    <mergeCell ref="B91:C91"/>
    <mergeCell ref="D91:M91"/>
    <mergeCell ref="N91:T91"/>
    <mergeCell ref="U91:W91"/>
    <mergeCell ref="Z91:AA91"/>
    <mergeCell ref="B47:C47"/>
    <mergeCell ref="D47:M47"/>
    <mergeCell ref="N47:T47"/>
    <mergeCell ref="U47:W47"/>
    <mergeCell ref="Z47:AA47"/>
    <mergeCell ref="B48:C48"/>
    <mergeCell ref="D48:M48"/>
    <mergeCell ref="B49:C49"/>
    <mergeCell ref="D49:M49"/>
    <mergeCell ref="N49:T49"/>
    <mergeCell ref="U49:W49"/>
    <mergeCell ref="Z49:AA49"/>
    <mergeCell ref="B50:Y50"/>
    <mergeCell ref="B86:AA86"/>
    <mergeCell ref="B88:C88"/>
    <mergeCell ref="D88:M88"/>
    <mergeCell ref="N88:T88"/>
    <mergeCell ref="U88:W88"/>
    <mergeCell ref="Z93:AA93"/>
    <mergeCell ref="B97:C97"/>
    <mergeCell ref="B94:C94"/>
    <mergeCell ref="D94:M94"/>
    <mergeCell ref="N94:T94"/>
    <mergeCell ref="U94:W94"/>
    <mergeCell ref="Z94:AA94"/>
    <mergeCell ref="U97:W97"/>
    <mergeCell ref="Z97:AA97"/>
    <mergeCell ref="B95:C95"/>
    <mergeCell ref="D95:M95"/>
    <mergeCell ref="N95:T95"/>
    <mergeCell ref="U95:W95"/>
    <mergeCell ref="Z95:AA95"/>
    <mergeCell ref="B96:C96"/>
    <mergeCell ref="D96:M96"/>
    <mergeCell ref="D97:M97"/>
    <mergeCell ref="Z101:AA101"/>
    <mergeCell ref="N99:T99"/>
    <mergeCell ref="U99:W99"/>
    <mergeCell ref="Z99:AA99"/>
    <mergeCell ref="D98:M98"/>
    <mergeCell ref="N98:T98"/>
    <mergeCell ref="U98:W98"/>
    <mergeCell ref="Z98:AA98"/>
    <mergeCell ref="B100:C100"/>
    <mergeCell ref="D100:M100"/>
    <mergeCell ref="N100:T100"/>
    <mergeCell ref="B99:C99"/>
    <mergeCell ref="D99:M99"/>
    <mergeCell ref="B135:AA135"/>
    <mergeCell ref="C137:D137"/>
    <mergeCell ref="F137:K137"/>
    <mergeCell ref="M137:S137"/>
    <mergeCell ref="B131:C131"/>
    <mergeCell ref="D131:M131"/>
    <mergeCell ref="N131:T131"/>
    <mergeCell ref="U131:W131"/>
    <mergeCell ref="Z131:AA131"/>
    <mergeCell ref="B132:Y132"/>
    <mergeCell ref="B144:H144"/>
    <mergeCell ref="J144:P144"/>
    <mergeCell ref="B147:H147"/>
    <mergeCell ref="J147:P147"/>
    <mergeCell ref="B139:F139"/>
    <mergeCell ref="G139:N139"/>
    <mergeCell ref="B140:F140"/>
    <mergeCell ref="G140:N140"/>
    <mergeCell ref="B143:H143"/>
    <mergeCell ref="J143:P143"/>
    <mergeCell ref="Z100:AA100"/>
    <mergeCell ref="Z20:AA20"/>
    <mergeCell ref="Z21:AA21"/>
    <mergeCell ref="Z22:AA22"/>
    <mergeCell ref="N96:T96"/>
    <mergeCell ref="U96:W96"/>
    <mergeCell ref="Z96:AA96"/>
    <mergeCell ref="B40:H40"/>
    <mergeCell ref="J40:P40"/>
    <mergeCell ref="B32:AA32"/>
    <mergeCell ref="C34:D34"/>
    <mergeCell ref="F34:J34"/>
    <mergeCell ref="K34:R34"/>
    <mergeCell ref="B69:C69"/>
    <mergeCell ref="N22:T22"/>
    <mergeCell ref="N21:T21"/>
    <mergeCell ref="N20:T20"/>
    <mergeCell ref="D20:M20"/>
    <mergeCell ref="N97:T97"/>
    <mergeCell ref="B92:C92"/>
    <mergeCell ref="D92:M92"/>
    <mergeCell ref="N92:T92"/>
    <mergeCell ref="U92:W92"/>
    <mergeCell ref="Z92:AA92"/>
    <mergeCell ref="D21:M21"/>
    <mergeCell ref="D22:M22"/>
    <mergeCell ref="U20:W20"/>
    <mergeCell ref="U21:W21"/>
    <mergeCell ref="U22:W22"/>
    <mergeCell ref="B93:C93"/>
    <mergeCell ref="D93:M93"/>
    <mergeCell ref="B108:C108"/>
    <mergeCell ref="D108:M108"/>
    <mergeCell ref="N108:T108"/>
    <mergeCell ref="U108:W108"/>
    <mergeCell ref="B98:C98"/>
    <mergeCell ref="B101:C101"/>
    <mergeCell ref="D101:M101"/>
    <mergeCell ref="N101:T101"/>
    <mergeCell ref="U101:W101"/>
    <mergeCell ref="U100:W100"/>
    <mergeCell ref="N93:T93"/>
    <mergeCell ref="U93:W93"/>
    <mergeCell ref="B71:C71"/>
    <mergeCell ref="D71:M71"/>
    <mergeCell ref="N71:T71"/>
    <mergeCell ref="U71:W71"/>
    <mergeCell ref="B26:C26"/>
    <mergeCell ref="U121:W121"/>
    <mergeCell ref="Z121:AA121"/>
    <mergeCell ref="Z115:AA115"/>
    <mergeCell ref="B113:C113"/>
    <mergeCell ref="D113:M113"/>
    <mergeCell ref="N113:T113"/>
    <mergeCell ref="U113:W113"/>
    <mergeCell ref="Z113:AA113"/>
    <mergeCell ref="B111:C111"/>
    <mergeCell ref="D111:M111"/>
    <mergeCell ref="N112:T112"/>
    <mergeCell ref="U112:W112"/>
    <mergeCell ref="Z112:AA112"/>
    <mergeCell ref="B115:C115"/>
    <mergeCell ref="D115:M115"/>
    <mergeCell ref="N115:T115"/>
    <mergeCell ref="U115:W115"/>
    <mergeCell ref="B114:C114"/>
    <mergeCell ref="D114:M114"/>
    <mergeCell ref="N114:T114"/>
    <mergeCell ref="U114:W114"/>
    <mergeCell ref="Z114:AA114"/>
    <mergeCell ref="B120:C120"/>
    <mergeCell ref="D120:M120"/>
    <mergeCell ref="B127:C127"/>
    <mergeCell ref="D127:M127"/>
    <mergeCell ref="N127:T127"/>
    <mergeCell ref="U127:W127"/>
    <mergeCell ref="Z127:AA127"/>
    <mergeCell ref="B128:C128"/>
    <mergeCell ref="D128:M128"/>
    <mergeCell ref="N128:T128"/>
    <mergeCell ref="U128:W128"/>
    <mergeCell ref="Z128:AA128"/>
    <mergeCell ref="B13:C13"/>
    <mergeCell ref="D13:M13"/>
    <mergeCell ref="N13:T13"/>
    <mergeCell ref="U13:W13"/>
    <mergeCell ref="Z13:AA13"/>
    <mergeCell ref="B124:C124"/>
    <mergeCell ref="D124:M124"/>
    <mergeCell ref="N124:T124"/>
    <mergeCell ref="U124:W124"/>
    <mergeCell ref="Z124:AA124"/>
    <mergeCell ref="Z122:AA122"/>
    <mergeCell ref="B123:C123"/>
    <mergeCell ref="D123:M123"/>
    <mergeCell ref="N123:T123"/>
    <mergeCell ref="U123:W123"/>
    <mergeCell ref="Z123:AA123"/>
    <mergeCell ref="B110:C110"/>
    <mergeCell ref="D110:M110"/>
    <mergeCell ref="N110:T110"/>
    <mergeCell ref="U110:W110"/>
    <mergeCell ref="Z110:AA110"/>
    <mergeCell ref="B121:C121"/>
    <mergeCell ref="D121:M121"/>
    <mergeCell ref="N121:T121"/>
    <mergeCell ref="B10:C10"/>
    <mergeCell ref="D10:M10"/>
    <mergeCell ref="N10:T10"/>
    <mergeCell ref="U10:W10"/>
    <mergeCell ref="Z10:AA10"/>
    <mergeCell ref="B12:C12"/>
    <mergeCell ref="D12:M12"/>
    <mergeCell ref="N12:T12"/>
    <mergeCell ref="U12:W12"/>
    <mergeCell ref="Z12:AA12"/>
    <mergeCell ref="B11:C11"/>
    <mergeCell ref="D11:M11"/>
    <mergeCell ref="N11:T11"/>
    <mergeCell ref="U11:W11"/>
    <mergeCell ref="Z11:AA11"/>
    <mergeCell ref="B130:C130"/>
    <mergeCell ref="D130:M130"/>
    <mergeCell ref="N130:T130"/>
    <mergeCell ref="U130:W130"/>
    <mergeCell ref="Z130:AA130"/>
    <mergeCell ref="B122:C122"/>
    <mergeCell ref="D122:M122"/>
    <mergeCell ref="N122:T122"/>
    <mergeCell ref="U122:W122"/>
    <mergeCell ref="B125:C125"/>
    <mergeCell ref="D125:M125"/>
    <mergeCell ref="N125:T125"/>
    <mergeCell ref="U125:W125"/>
    <mergeCell ref="Z125:AA125"/>
    <mergeCell ref="B129:C129"/>
    <mergeCell ref="D129:M129"/>
    <mergeCell ref="N129:T129"/>
    <mergeCell ref="U129:W129"/>
    <mergeCell ref="Z129:AA129"/>
    <mergeCell ref="B126:C126"/>
    <mergeCell ref="D126:M126"/>
    <mergeCell ref="N126:T126"/>
    <mergeCell ref="U126:W126"/>
    <mergeCell ref="Z126:AA126"/>
  </mergeCells>
  <printOptions/>
  <pageMargins left="0" right="0" top="0" bottom="0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Zuček</dc:creator>
  <cp:keywords/>
  <dc:description/>
  <cp:lastModifiedBy>eisl</cp:lastModifiedBy>
  <dcterms:created xsi:type="dcterms:W3CDTF">2021-03-14T19:20:14Z</dcterms:created>
  <dcterms:modified xsi:type="dcterms:W3CDTF">2021-05-07T08:31:47Z</dcterms:modified>
  <cp:category/>
  <cp:version/>
  <cp:contentType/>
  <cp:contentStatus/>
</cp:coreProperties>
</file>