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sklep/_po revizi PK 2025-04-3/Priloha 4 - Souhrnny vykaz vymer/"/>
    </mc:Choice>
  </mc:AlternateContent>
  <xr:revisionPtr revIDLastSave="3" documentId="8_{58E80A8B-7964-473D-B5FA-5DE195D91144}" xr6:coauthVersionLast="47" xr6:coauthVersionMax="47" xr10:uidLastSave="{2EC451DC-E78E-449C-A67E-5B75910F43AE}"/>
  <bookViews>
    <workbookView xWindow="-120" yWindow="-120" windowWidth="38640" windowHeight="20625" xr2:uid="{8530915A-5708-4A3B-B1B6-D8FC90D59685}"/>
  </bookViews>
  <sheets>
    <sheet name="Rekapitulace stavby" sheetId="1" r:id="rId1"/>
    <sheet name="01 - Bourání a stavební p..." sheetId="2" r:id="rId2"/>
  </sheets>
  <definedNames>
    <definedName name="_xlnm._FilterDatabase" localSheetId="1" hidden="1">'01 - Bourání a stavební p...'!$C$92:$J$92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6" i="1" l="1"/>
  <c r="E43" i="2"/>
  <c r="E83" i="2" s="1"/>
  <c r="AM43" i="1"/>
  <c r="L40" i="1"/>
  <c r="L41" i="1"/>
  <c r="J218" i="2"/>
  <c r="J217" i="2" s="1"/>
  <c r="J73" i="2" s="1"/>
  <c r="J216" i="2"/>
  <c r="J215" i="2" s="1"/>
  <c r="J72" i="2" s="1"/>
  <c r="J214" i="2"/>
  <c r="J213" i="2" s="1"/>
  <c r="J211" i="2"/>
  <c r="J210" i="2"/>
  <c r="J208" i="2"/>
  <c r="J207" i="2"/>
  <c r="J205" i="2"/>
  <c r="J204" i="2"/>
  <c r="J203" i="2"/>
  <c r="J202" i="2"/>
  <c r="J201" i="2"/>
  <c r="J200" i="2"/>
  <c r="J199" i="2"/>
  <c r="J198" i="2"/>
  <c r="J197" i="2"/>
  <c r="J195" i="2"/>
  <c r="J194" i="2"/>
  <c r="J193" i="2"/>
  <c r="J192" i="2"/>
  <c r="J191" i="2"/>
  <c r="J190" i="2"/>
  <c r="J189" i="2"/>
  <c r="J188" i="2"/>
  <c r="J187" i="2"/>
  <c r="J186" i="2"/>
  <c r="J185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0" i="2"/>
  <c r="J159" i="2"/>
  <c r="J157" i="2"/>
  <c r="J156" i="2"/>
  <c r="J154" i="2"/>
  <c r="J153" i="2"/>
  <c r="J152" i="2"/>
  <c r="J151" i="2"/>
  <c r="J148" i="2"/>
  <c r="J147" i="2"/>
  <c r="J145" i="2"/>
  <c r="J144" i="2"/>
  <c r="J143" i="2"/>
  <c r="J142" i="2"/>
  <c r="J141" i="2"/>
  <c r="J140" i="2"/>
  <c r="J138" i="2"/>
  <c r="J137" i="2"/>
  <c r="J136" i="2"/>
  <c r="J135" i="2"/>
  <c r="J134" i="2"/>
  <c r="J133" i="2"/>
  <c r="J132" i="2"/>
  <c r="J131" i="2"/>
  <c r="J130" i="2"/>
  <c r="J129" i="2"/>
  <c r="J128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3" i="2"/>
  <c r="J102" i="2"/>
  <c r="J101" i="2"/>
  <c r="J100" i="2"/>
  <c r="J99" i="2"/>
  <c r="J98" i="2"/>
  <c r="J97" i="2"/>
  <c r="J96" i="2"/>
  <c r="J209" i="2" l="1"/>
  <c r="J69" i="2" s="1"/>
  <c r="J206" i="2"/>
  <c r="J68" i="2" s="1"/>
  <c r="J196" i="2"/>
  <c r="J67" i="2" s="1"/>
  <c r="J184" i="2"/>
  <c r="J66" i="2" s="1"/>
  <c r="J161" i="2"/>
  <c r="J158" i="2"/>
  <c r="J155" i="2"/>
  <c r="J63" i="2" s="1"/>
  <c r="J150" i="2"/>
  <c r="J62" i="2" s="1"/>
  <c r="J146" i="2"/>
  <c r="J139" i="2"/>
  <c r="J59" i="2" s="1"/>
  <c r="J127" i="2"/>
  <c r="J58" i="2" s="1"/>
  <c r="J104" i="2"/>
  <c r="J57" i="2" s="1"/>
  <c r="J95" i="2"/>
  <c r="J64" i="2"/>
  <c r="J60" i="2"/>
  <c r="J212" i="2"/>
  <c r="J70" i="2" s="1"/>
  <c r="J71" i="2"/>
  <c r="E6" i="2"/>
  <c r="J149" i="2" l="1"/>
  <c r="J61" i="2" s="1"/>
  <c r="J65" i="2"/>
  <c r="J94" i="2"/>
  <c r="J55" i="2" s="1"/>
  <c r="J56" i="2"/>
  <c r="J11" i="2"/>
  <c r="J93" i="2" l="1"/>
  <c r="J54" i="2" s="1"/>
  <c r="J17" i="2"/>
  <c r="J16" i="2"/>
  <c r="E17" i="2"/>
  <c r="F32" i="2" l="1"/>
  <c r="AG51" i="1" s="1"/>
  <c r="AG50" i="1" s="1"/>
  <c r="W28" i="1" l="1"/>
  <c r="J32" i="2"/>
  <c r="J35" i="2" s="1"/>
  <c r="AN51" i="1" s="1"/>
  <c r="AN50" i="1" s="1"/>
  <c r="J29" i="2"/>
  <c r="AK25" i="1" l="1"/>
  <c r="AK28" i="1" l="1"/>
  <c r="AK31" i="1" s="1"/>
</calcChain>
</file>

<file path=xl/sharedStrings.xml><?xml version="1.0" encoding="utf-8"?>
<sst xmlns="http://schemas.openxmlformats.org/spreadsheetml/2006/main" count="747" uniqueCount="437">
  <si>
    <t>REKAPITULACE STAVBY</t>
  </si>
  <si>
    <t>Kód: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</si>
  <si>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</si>
  <si>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</si>
  <si>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</si>
  <si>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</si>
  <si>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</si>
  <si>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</si>
  <si>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</si>
  <si>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</si>
  <si>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</si>
  <si>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</si>
  <si>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</si>
  <si>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</si>
  <si>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</si>
  <si>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</si>
  <si>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</si>
  <si>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 xml:space="preserve">Při použití této dokumentace se předpokládá, že účastníci výběrového řízení budou na potřebné odborné úrovni, nezbytné k dopracování nezbytné prováděcí, realizační, výrobní a dílenské dokumentace, či jejich zajištění, stejně jako k následné realizaci díla, a budou plně zodpovědní za odborné stanovení celkového rozsahu činností a prací včetně potřebného materiálu, nezbytných ke zhotovení díla, na základě údajů definovaných v této projektové dokumentaci. Účastníci výběrového řízení jsou při tvorbě cenové nabídky povinni zohlednit všechny další nezbytné náklady spojené s realizací díla, a to včetně těch, které nejsou přímo uvedeny, či přímo nevyplývají z této projektové dokumentace. Za případné chybějící položky v cenové nabídce, které budou potřebné pro realizaci díla, plně odpovídá účastník výběrového řízení. Souhlas s výše uvedeným vyjadřuje každý účastník výběrového řízení podáním cenové nabídky.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</si>
  <si>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</si>
  <si>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</si>
  <si>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</si>
  <si>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</si>
  <si>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</si>
  <si>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</si>
  <si>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</si>
  <si>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</si>
  <si>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</si>
  <si>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</si>
  <si>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</si>
  <si>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</si>
  <si>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</si>
  <si>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</si>
  <si>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</si>
  <si>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</si>
  <si>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KRYCÍ LIST SOUPISU PRACÍ</t>
  </si>
  <si>
    <t>Objekt:</t>
  </si>
  <si>
    <t>SOUPIS PRACÍ</t>
  </si>
  <si>
    <t>PČ</t>
  </si>
  <si>
    <t>MJ</t>
  </si>
  <si>
    <t>Množství</t>
  </si>
  <si>
    <t>J.cena [CZK]</t>
  </si>
  <si>
    <t>Cena celkem [CZK]</t>
  </si>
  <si>
    <t>Náklady soupisu celkem</t>
  </si>
  <si>
    <t>D</t>
  </si>
  <si>
    <t>K</t>
  </si>
  <si>
    <t>kus</t>
  </si>
  <si>
    <t>3</t>
  </si>
  <si>
    <t>m</t>
  </si>
  <si>
    <t>M</t>
  </si>
  <si>
    <t>6</t>
  </si>
  <si>
    <t>7</t>
  </si>
  <si>
    <t>9</t>
  </si>
  <si>
    <t>11</t>
  </si>
  <si>
    <t>12</t>
  </si>
  <si>
    <t>17</t>
  </si>
  <si>
    <t>21</t>
  </si>
  <si>
    <t>25</t>
  </si>
  <si>
    <t>m2</t>
  </si>
  <si>
    <t>26</t>
  </si>
  <si>
    <t>29</t>
  </si>
  <si>
    <t>48</t>
  </si>
  <si>
    <t>49</t>
  </si>
  <si>
    <t>54</t>
  </si>
  <si>
    <t>55</t>
  </si>
  <si>
    <t>62</t>
  </si>
  <si>
    <t>HSV</t>
  </si>
  <si>
    <t>Ostatní konstrukce a práce, bourání</t>
  </si>
  <si>
    <t>PSV</t>
  </si>
  <si>
    <t>Práce a dodávky PSV</t>
  </si>
  <si>
    <t>152</t>
  </si>
  <si>
    <t>VRN</t>
  </si>
  <si>
    <t>Vedlejší rozpočtové náklady</t>
  </si>
  <si>
    <t>VRN1</t>
  </si>
  <si>
    <t>VRN9</t>
  </si>
  <si>
    <t>Ostatní náklady</t>
  </si>
  <si>
    <t>hod</t>
  </si>
  <si>
    <t>t</t>
  </si>
  <si>
    <t>52</t>
  </si>
  <si>
    <t>53</t>
  </si>
  <si>
    <t>63</t>
  </si>
  <si>
    <t>64</t>
  </si>
  <si>
    <t>VRN3</t>
  </si>
  <si>
    <t>Zařízení staveniště</t>
  </si>
  <si>
    <t>030001000</t>
  </si>
  <si>
    <t>REKAPITULACE ČLENĚNÍ SOUPISU PRACÍ</t>
  </si>
  <si>
    <t>Kód dílu - Popis</t>
  </si>
  <si>
    <t>Náklady ze soupisu prací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</si>
  <si>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</si>
  <si>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</si>
  <si>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</si>
  <si>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</si>
  <si>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</si>
  <si>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</si>
  <si>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</si>
  <si>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</si>
  <si>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</si>
  <si>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</si>
  <si>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</si>
  <si>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</si>
  <si>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</si>
  <si>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</si>
  <si>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</si>
  <si>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</si>
  <si>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Inženýrská činnost, projektové práce a ZS</t>
  </si>
  <si>
    <t xml:space="preserve">    VRN3 - Zařízení staveniště</t>
  </si>
  <si>
    <t xml:space="preserve">    VRN9 - Ostatní náklady</t>
  </si>
  <si>
    <t>Práce a dodávky HSV</t>
  </si>
  <si>
    <t>Svislé a kompletní konstrukce</t>
  </si>
  <si>
    <t>317142422</t>
  </si>
  <si>
    <t>Překlad nenosný pórobetonový š 100 mm v do 250 mm na tenkovrstvou maltu dl do 1250 mm</t>
  </si>
  <si>
    <t>136</t>
  </si>
  <si>
    <t>317168012</t>
  </si>
  <si>
    <t>Překlad keramický plochý š 115 mm dl 1250 mm</t>
  </si>
  <si>
    <t>137</t>
  </si>
  <si>
    <t>317168015</t>
  </si>
  <si>
    <t>Překlad keramický plochý š 115 mm dl 2000 mm</t>
  </si>
  <si>
    <t>138</t>
  </si>
  <si>
    <t>317168022</t>
  </si>
  <si>
    <t>Překlad keramický plochý š 145 mm dl 1250 mm</t>
  </si>
  <si>
    <t>139</t>
  </si>
  <si>
    <t>317168025</t>
  </si>
  <si>
    <t>Překlad keramický plochý š 145 mm dl 2000 mm</t>
  </si>
  <si>
    <t>342272225</t>
  </si>
  <si>
    <t>Příčka z pórobetonových hladkých tvárnic na tenkovrstvou maltu tl 100 mm</t>
  </si>
  <si>
    <t>342272245</t>
  </si>
  <si>
    <t>Příčka z pórobetonových hladkých tvárnic na tenkovrstvou maltu tl 150 mm</t>
  </si>
  <si>
    <t>176</t>
  </si>
  <si>
    <t>346272246</t>
  </si>
  <si>
    <t>Obezdívka závěsného modulu WC z pórobetonových tvárnic tl 125 mm</t>
  </si>
  <si>
    <t>Úpravy povrchů, podlahy a osazování výplní</t>
  </si>
  <si>
    <t>60000002R</t>
  </si>
  <si>
    <t>Zednická úprava pod parapety</t>
  </si>
  <si>
    <t>98</t>
  </si>
  <si>
    <t>R002</t>
  </si>
  <si>
    <t>Zednické přípomoce k EI a ZTI</t>
  </si>
  <si>
    <t>74</t>
  </si>
  <si>
    <t>611142001</t>
  </si>
  <si>
    <t>Potažení vnitřních stropů sklovláknitým pletivem vtlačeným do tenkovrstvé hmoty</t>
  </si>
  <si>
    <t>79</t>
  </si>
  <si>
    <t>611311131</t>
  </si>
  <si>
    <t>Potažení vnitřních rovných stropů vápenným štukem tloušťky do 3 mm</t>
  </si>
  <si>
    <t>76</t>
  </si>
  <si>
    <t>612142001</t>
  </si>
  <si>
    <t>Potažení vnitřních překladů, rohů u oken, stěn a komína sklovláknitým pletivem vtlačeným do tenkovrstvé hmoty</t>
  </si>
  <si>
    <t>80</t>
  </si>
  <si>
    <t>612311132</t>
  </si>
  <si>
    <t>Potažení vnitřních překladů, rohů u oken a stěn vápenným štukem tloušťky do 3 mm</t>
  </si>
  <si>
    <t>612321141</t>
  </si>
  <si>
    <t>Vápenocementová omítka štuková dvouvrstvá vnitřních stěn nanášená ručně - na původních stěnách</t>
  </si>
  <si>
    <t>181</t>
  </si>
  <si>
    <t>622252002</t>
  </si>
  <si>
    <t xml:space="preserve">Montáž rohových profilů </t>
  </si>
  <si>
    <t>182</t>
  </si>
  <si>
    <t>59051486</t>
  </si>
  <si>
    <t>lišta rohová PVC 10/10cm s tkaninou</t>
  </si>
  <si>
    <t>619991011</t>
  </si>
  <si>
    <t>Obalení konstrukcí a prvků fólií přilepenou lepící páskou</t>
  </si>
  <si>
    <t>619991021</t>
  </si>
  <si>
    <t>Oblepení rámů lepící páskou</t>
  </si>
  <si>
    <t>622143004</t>
  </si>
  <si>
    <t>Montáž omítkových samolepících začišťovacích profilů pro spojení s okenním rámem</t>
  </si>
  <si>
    <t>59051476</t>
  </si>
  <si>
    <t>profil okenní začišťovací se sklovláknitou armovací tkaninou 9mm/2,4m</t>
  </si>
  <si>
    <t>631311115</t>
  </si>
  <si>
    <t>Vrchní mazanina tl do 80 mm z betonu prostého bez zvýšených nároků na prostředí tř. C 20/25</t>
  </si>
  <si>
    <t>m3</t>
  </si>
  <si>
    <t>631319211</t>
  </si>
  <si>
    <t>Příplatek k mazaninám za přidání PP mikrovláken pro objemové vyztužení 0,9 kg/m3</t>
  </si>
  <si>
    <t>68</t>
  </si>
  <si>
    <t>642942111</t>
  </si>
  <si>
    <t>Osazování zárubní nebo rámů dveřních kovových do 2,5 m2 na MC</t>
  </si>
  <si>
    <t>142</t>
  </si>
  <si>
    <t>55331346</t>
  </si>
  <si>
    <t>zárubeň ocelová pro porobeton 100 levá/pravá 600 s těsněním a stavitelným pantem</t>
  </si>
  <si>
    <t>140</t>
  </si>
  <si>
    <t>55331350</t>
  </si>
  <si>
    <t>zárubeň ocelová pro běžné zdění 100 levá/pravá 800 s těsněním a stavitelným pantem</t>
  </si>
  <si>
    <t>141</t>
  </si>
  <si>
    <t>55331352</t>
  </si>
  <si>
    <t>zárubeň ocelová pro běžné zdění 100 levá/pravá 900 protipožární s drážkou a stavitelným pantem</t>
  </si>
  <si>
    <t>71</t>
  </si>
  <si>
    <t>642942221</t>
  </si>
  <si>
    <t>Osazování zárubní nebo rámů dveřních kovových do 4 m2 na MC</t>
  </si>
  <si>
    <t>143</t>
  </si>
  <si>
    <t>55331357</t>
  </si>
  <si>
    <t>zárubeň ocelová pro běžné zdění  100 dvoukřídlá 1450 s těsněním a stavitelným pantem</t>
  </si>
  <si>
    <t>72</t>
  </si>
  <si>
    <t>55331426</t>
  </si>
  <si>
    <t>zárubeň ocelová pro běžné zdění 150 dvoukřídlá 1450 protipožární s drážkou a stavitelným pantem</t>
  </si>
  <si>
    <t>949101111</t>
  </si>
  <si>
    <t>Lešení pomocné pro objekty pozemních staveb s lešeňovou podlahou v do 1,9 m zatížení do 150 kg/m2</t>
  </si>
  <si>
    <t>186</t>
  </si>
  <si>
    <t>953943212</t>
  </si>
  <si>
    <t>Osazování držáků pro hasicí přístroj</t>
  </si>
  <si>
    <t>187</t>
  </si>
  <si>
    <t>44932410</t>
  </si>
  <si>
    <t>přenosný přístroj hasicí ruční práškový 6kg s hasící schopností 21A, včetně držáku na zeď</t>
  </si>
  <si>
    <t>115</t>
  </si>
  <si>
    <t>962031133</t>
  </si>
  <si>
    <t>Bourání příček z cihel pálených na MVC tl do 150 mm</t>
  </si>
  <si>
    <t>119</t>
  </si>
  <si>
    <t>965042241</t>
  </si>
  <si>
    <t>Bourání podkladů pod dlažby nebo mazanin betonových nebo z litého asfaltu tl přes 100 mm pl pře 4 m2</t>
  </si>
  <si>
    <t>121</t>
  </si>
  <si>
    <t>965049112</t>
  </si>
  <si>
    <t>Příplatek k bourání betonových mazanin za bourání mazanin se svařovanou sítí tl přes 100 mm</t>
  </si>
  <si>
    <t>118</t>
  </si>
  <si>
    <t>965046111</t>
  </si>
  <si>
    <t>Broušení stávajících betonových podlah úběr do 3 mm</t>
  </si>
  <si>
    <t>161</t>
  </si>
  <si>
    <t>968072455</t>
  </si>
  <si>
    <t>Vybourání kovových dveřních zárubní pl do 2 m2</t>
  </si>
  <si>
    <t>160</t>
  </si>
  <si>
    <t>968072456</t>
  </si>
  <si>
    <t>Vybourání kovových dveřních zárubní pl přes 2 m2</t>
  </si>
  <si>
    <t>971035661</t>
  </si>
  <si>
    <t>Vybourání otvorů ve zdivu cihelném pl do 4 m2 na MC tl do 600 mm</t>
  </si>
  <si>
    <t>978015391</t>
  </si>
  <si>
    <t>Otlučení (osekání) vnitřní vápenné nebo vápenocementové omítky stupně členitosti 1 a 2 do 100%</t>
  </si>
  <si>
    <t>997</t>
  </si>
  <si>
    <t>Přesun sutě</t>
  </si>
  <si>
    <t>122</t>
  </si>
  <si>
    <t>997013211</t>
  </si>
  <si>
    <t>Vnitrostaveništní doprava suti a vybouraných hmot pro budovy v do 6 m ručně</t>
  </si>
  <si>
    <t>123</t>
  </si>
  <si>
    <t>997013219</t>
  </si>
  <si>
    <t>Příplatek k vnitrostaveništní dopravě suti a vybouraných hmot za zvětšenou dopravu suti ZKD 10 m</t>
  </si>
  <si>
    <t>124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</si>
  <si>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</si>
  <si>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</si>
  <si>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</si>
  <si>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</si>
  <si>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126</t>
  </si>
  <si>
    <t>997013803</t>
  </si>
  <si>
    <t>Poplatek za uložení na skládce (skládkovné) stavebního odpadu cihelného kód odpadu 170 102</t>
  </si>
  <si>
    <t>128</t>
  </si>
  <si>
    <t>997013831</t>
  </si>
  <si>
    <t>Poplatek za uložení na skládce (skládkovné) stavebního odpadu směsného kód odpadu 170 904</t>
  </si>
  <si>
    <t>998</t>
  </si>
  <si>
    <t>Přesun hmot</t>
  </si>
  <si>
    <t>113</t>
  </si>
  <si>
    <t>998018001</t>
  </si>
  <si>
    <t>Přesun hmot ruční pro budovy v do 6 m</t>
  </si>
  <si>
    <t>114</t>
  </si>
  <si>
    <t>998018011</t>
  </si>
  <si>
    <t>Příplatek k ručnímu přesunu hmot pro budovy zděné za zvětšený přesun ZKD 100 m</t>
  </si>
  <si>
    <t>711</t>
  </si>
  <si>
    <t>Izolace proti vodě, vlhkosti a plynům</t>
  </si>
  <si>
    <t>85</t>
  </si>
  <si>
    <t>711191001</t>
  </si>
  <si>
    <t>Provedení adhezního můstku na vodorovné ploše</t>
  </si>
  <si>
    <t>86</t>
  </si>
  <si>
    <t>58585114</t>
  </si>
  <si>
    <t>hmota nátěrová adhezní můstek pro nenasákavé podklady</t>
  </si>
  <si>
    <t>kg</t>
  </si>
  <si>
    <t>111</t>
  </si>
  <si>
    <t>998711101</t>
  </si>
  <si>
    <t>Přesun hmot tonážní pro izolace proti vodě, vlhkosti a plynům v objektech výšky do 6 m</t>
  </si>
  <si>
    <t>112</t>
  </si>
  <si>
    <t>998711181</t>
  </si>
  <si>
    <t>Příplatek k přesunu hmot tonážní 711 prováděný bez použití mechanizace</t>
  </si>
  <si>
    <t>714</t>
  </si>
  <si>
    <t>Akustická a protiotřesová opatření</t>
  </si>
  <si>
    <t>158</t>
  </si>
  <si>
    <t>714451001</t>
  </si>
  <si>
    <t xml:space="preserve">Montáž tlumících desek z recyklované pryže volně položených vodorovně </t>
  </si>
  <si>
    <t>159</t>
  </si>
  <si>
    <t>27342004</t>
  </si>
  <si>
    <t>desky mikroporézní EPDM tl 10,0mm</t>
  </si>
  <si>
    <t>763</t>
  </si>
  <si>
    <t>Konstrukce suché výstavby</t>
  </si>
  <si>
    <t>178</t>
  </si>
  <si>
    <t>763431001</t>
  </si>
  <si>
    <t>Montáž minerálního podhledu s vyjímatelnými panely vel. do 0,36 m2 na zavěšený viditelný rošt</t>
  </si>
  <si>
    <t>179</t>
  </si>
  <si>
    <t>59036510</t>
  </si>
  <si>
    <t>deska podhledová minerální rovná jemná hladká perforovaná bílá 15x600x600mm</t>
  </si>
  <si>
    <t>766</t>
  </si>
  <si>
    <t>Konstrukce truhlářské</t>
  </si>
  <si>
    <t>148</t>
  </si>
  <si>
    <t>766660001</t>
  </si>
  <si>
    <t>Montáž dveřních křídel otvíravých jednokřídlových š do 0,8 m do ocelové zárubně</t>
  </si>
  <si>
    <t>155</t>
  </si>
  <si>
    <t>61162800</t>
  </si>
  <si>
    <t xml:space="preserve">dveře vnitřní hladké foliované plné 1křídlové 600x1970mm </t>
  </si>
  <si>
    <t>146</t>
  </si>
  <si>
    <t>766660002</t>
  </si>
  <si>
    <t>Montáž dveřních křídel otvíravých jednokřídlových š přes 0,8 m do ocelové zárubně</t>
  </si>
  <si>
    <t>154</t>
  </si>
  <si>
    <t>61162802</t>
  </si>
  <si>
    <t xml:space="preserve">dveře vnitřní hladké foliované plné 1křídlové 800x1970mm </t>
  </si>
  <si>
    <t>150</t>
  </si>
  <si>
    <t>61160053</t>
  </si>
  <si>
    <t>dveře vnitřní hladké foliované plné 1křídlé  900x1970mm</t>
  </si>
  <si>
    <t>101</t>
  </si>
  <si>
    <t>766660011</t>
  </si>
  <si>
    <t>Montáž dveřních křídel otvíravých dvoukřídlových š do 1,45 m do ocelové zárubně</t>
  </si>
  <si>
    <t>102</t>
  </si>
  <si>
    <t>61160310</t>
  </si>
  <si>
    <t>dveře dřevěné vnitřní hladké plné 2křídlé bílé 1450x1970mm</t>
  </si>
  <si>
    <t>151</t>
  </si>
  <si>
    <t>766660022</t>
  </si>
  <si>
    <t>Montáž dveřních křídel otvíravých jednokřídlových š přes 0,8 m požárních do ocelové zárubně</t>
  </si>
  <si>
    <t>104</t>
  </si>
  <si>
    <t>61165616</t>
  </si>
  <si>
    <t>dveře vnitřní požárně bezpečnostní třída 2 CPL fólie EI (EW) 45 C3 1křídlové 900x1970mm</t>
  </si>
  <si>
    <t>766660031</t>
  </si>
  <si>
    <t>Montáž dveřních křídel otvíravých dvoukřídlových požárních do ocelové zárubně</t>
  </si>
  <si>
    <t>153</t>
  </si>
  <si>
    <t>61165614</t>
  </si>
  <si>
    <t>dveře vnitřní požárně odolné CPL fólie EI (EW) 45 C3 2křídlové 1450x1970mm</t>
  </si>
  <si>
    <t>165</t>
  </si>
  <si>
    <t>76666043R</t>
  </si>
  <si>
    <t>Demontáž a montáž stávajících protipožárních dveří jednokřídlových s pevnými bočními díly do zdiva</t>
  </si>
  <si>
    <t>166</t>
  </si>
  <si>
    <t>766660733</t>
  </si>
  <si>
    <t>Montáž dveřního bezpečnostního kování fab se sjednoceným klíčem - štítku s klika/klika</t>
  </si>
  <si>
    <t>167</t>
  </si>
  <si>
    <t>54914610</t>
  </si>
  <si>
    <t>nerezová klika s oválným štítkem včetně rozet a montážního materiálu</t>
  </si>
  <si>
    <t>157</t>
  </si>
  <si>
    <t>766691914</t>
  </si>
  <si>
    <t>Vyvěšení nebo zavěšení dřevěných křídel dveří pl do 2 m2</t>
  </si>
  <si>
    <t>164</t>
  </si>
  <si>
    <t>766691915</t>
  </si>
  <si>
    <t>Vyvěšení nebo zavěšení dřevěných křídel dveří pl přes 2 m2</t>
  </si>
  <si>
    <t>168</t>
  </si>
  <si>
    <t>766695212</t>
  </si>
  <si>
    <t>Montáž truhlářských prahů dveří jednokřídlových šířky do 10 cm</t>
  </si>
  <si>
    <t>169</t>
  </si>
  <si>
    <t>61187116</t>
  </si>
  <si>
    <t>práh dveřní dřevěný dubový tl 20mm dl 900mm š 100mm</t>
  </si>
  <si>
    <t>172</t>
  </si>
  <si>
    <t>766695232</t>
  </si>
  <si>
    <t>Montáž truhlářských prahů dveří dvoukřídlových šířky do 10 cm</t>
  </si>
  <si>
    <t>173</t>
  </si>
  <si>
    <t>61187112</t>
  </si>
  <si>
    <t>práh dveřní dřevěný dubový tl 20mm dl 1450mm š 100mm</t>
  </si>
  <si>
    <t>105</t>
  </si>
  <si>
    <t>998766101</t>
  </si>
  <si>
    <t>Přesun hmot tonážní pro konstrukce truhlářské v objektech v do 6 m</t>
  </si>
  <si>
    <t>106</t>
  </si>
  <si>
    <t>998766181</t>
  </si>
  <si>
    <t>Příplatek k přesunu hmot tonážní 766 prováděný bez použití mechanizace</t>
  </si>
  <si>
    <t>771</t>
  </si>
  <si>
    <t>Podlahy z dlaždic</t>
  </si>
  <si>
    <t>117</t>
  </si>
  <si>
    <t>771571810</t>
  </si>
  <si>
    <t>Demontáž podlah z dlaždic keramických kladených do malty</t>
  </si>
  <si>
    <t>87</t>
  </si>
  <si>
    <t>771121011</t>
  </si>
  <si>
    <t>Nátěr penetrační na podlahu pod samonivelační stěrku</t>
  </si>
  <si>
    <t>183</t>
  </si>
  <si>
    <t>771151014</t>
  </si>
  <si>
    <t>Samonivelační stěrka podlah pevnosti 20 MPa tl 10 mm</t>
  </si>
  <si>
    <t>88</t>
  </si>
  <si>
    <t>771474113</t>
  </si>
  <si>
    <t>Montáž soklů z dlaždic keramických rovných flexibilní lepidlo v do 120 mm</t>
  </si>
  <si>
    <t>89</t>
  </si>
  <si>
    <t>59761009</t>
  </si>
  <si>
    <t>dlažba keramická slinutá hladká do interiéru i exteriéru do 9ks/m2</t>
  </si>
  <si>
    <t>90</t>
  </si>
  <si>
    <t>771574111</t>
  </si>
  <si>
    <t>Montáž podlah keramických hladkých lepených flexibilním lepidlem do 9 ks/m2</t>
  </si>
  <si>
    <t>91</t>
  </si>
  <si>
    <t>59761011</t>
  </si>
  <si>
    <t>174</t>
  </si>
  <si>
    <t>771575112</t>
  </si>
  <si>
    <t>Montáž dlaždic na vniřní parapety z keramických hladkých lepených disperzním lepidlem do 9 ks/m2</t>
  </si>
  <si>
    <t>175</t>
  </si>
  <si>
    <t>59761016</t>
  </si>
  <si>
    <t>dlažba keramická slinutá hladká do interiéru i exteriéru do 9ks ks/m2</t>
  </si>
  <si>
    <t>107</t>
  </si>
  <si>
    <t>998771101</t>
  </si>
  <si>
    <t>Přesun hmot tonážní pro podlahy z dlaždic v objektech v do 6 m</t>
  </si>
  <si>
    <t>108</t>
  </si>
  <si>
    <t>998771181</t>
  </si>
  <si>
    <t>Příplatek k přesunu hmot tonážní 771 prováděný bez použití mechanizace</t>
  </si>
  <si>
    <t>781</t>
  </si>
  <si>
    <t>Dokončovací práce - obklady</t>
  </si>
  <si>
    <t>116</t>
  </si>
  <si>
    <t>781471810</t>
  </si>
  <si>
    <t>Demontáž obkladů z obkladaček keramických kladených do malty</t>
  </si>
  <si>
    <t>92</t>
  </si>
  <si>
    <t>781131112</t>
  </si>
  <si>
    <t>Izolace pod obklad nátěrem nebo stěrkou ve dvou vrstvách</t>
  </si>
  <si>
    <t>93</t>
  </si>
  <si>
    <t>781131237</t>
  </si>
  <si>
    <t>Montáž izolace pod obklad těsnícími pásy pro styčné nebo dilatační spáry</t>
  </si>
  <si>
    <t>94</t>
  </si>
  <si>
    <t>28355020</t>
  </si>
  <si>
    <t>páska pružná těsnící hydroizolační š do 85mm</t>
  </si>
  <si>
    <t>95</t>
  </si>
  <si>
    <t>781474112</t>
  </si>
  <si>
    <t>Montáž obkladů vnitřních keramických hladkých do 12 ks/m2 lepených flexibilním lepidlem</t>
  </si>
  <si>
    <t>96</t>
  </si>
  <si>
    <t>59761026</t>
  </si>
  <si>
    <t>obklad keramický hladký</t>
  </si>
  <si>
    <t>97</t>
  </si>
  <si>
    <t>781494111</t>
  </si>
  <si>
    <t>Plastové profily rohové lepené flexibilním lepidlem</t>
  </si>
  <si>
    <t>109</t>
  </si>
  <si>
    <t>998781101</t>
  </si>
  <si>
    <t>Přesun hmot tonážní pro obklady keramické v objektech v do 6 m</t>
  </si>
  <si>
    <t>110</t>
  </si>
  <si>
    <t>998781181</t>
  </si>
  <si>
    <t>Příplatek k přesunu hmot tonážní 781 prováděný bez použití mechanizace</t>
  </si>
  <si>
    <t>783</t>
  </si>
  <si>
    <t>Dokončovací práce - nátěry</t>
  </si>
  <si>
    <t>81</t>
  </si>
  <si>
    <t>783813131</t>
  </si>
  <si>
    <t>Penetrační disperzní nátěr hladkých, tenkovrstvých zrnitých a štukových omítek</t>
  </si>
  <si>
    <t>82</t>
  </si>
  <si>
    <t>783901453</t>
  </si>
  <si>
    <t>Vysátí betonových podlah před provedením nátěru</t>
  </si>
  <si>
    <t>784</t>
  </si>
  <si>
    <t>Dokončovací práce - malby a tapety</t>
  </si>
  <si>
    <t>784181103</t>
  </si>
  <si>
    <t>Základní jednonásobná penetrace podkladu v místnostech výšky do 5,00m</t>
  </si>
  <si>
    <t>784221103</t>
  </si>
  <si>
    <t>Dvojnásobné bílé malby ze směsí za sucha dobře otěruvzdorných v místnostech do 5,00 m</t>
  </si>
  <si>
    <t>Inženýrská činnost, projektové práce a ZS</t>
  </si>
  <si>
    <t>180</t>
  </si>
  <si>
    <t>01000100001</t>
  </si>
  <si>
    <t>Průzkumné práce a technologické postupy na bourání</t>
  </si>
  <si>
    <t>soub</t>
  </si>
  <si>
    <t>129</t>
  </si>
  <si>
    <t>%</t>
  </si>
  <si>
    <t>090001000</t>
  </si>
  <si>
    <t>Mimostaveništní doprava materiálů a pracovníků</t>
  </si>
  <si>
    <t>Návod na vyplnění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</si>
  <si>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</si>
  <si>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Náklady z rozpočtů</t>
  </si>
  <si>
    <t>01</t>
  </si>
  <si>
    <t>Bourání a stavební práce</t>
  </si>
  <si>
    <t>VŠE Praha - Stavební úpravy suterénních prostor</t>
  </si>
  <si>
    <t>01 - Bourání a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</si>
</sst>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"/>
  </numFmts>
  <fonts count="23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8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i/>
      <sz val="9"/>
      <color rgb="FF0000FF"/>
      <name val="Arial CE"/>
    </font>
    <font>
      <sz val="10"/>
      <color rgb="FF003366"/>
      <name val="Arial CE"/>
    </font>
    <font>
      <b/>
      <sz val="12"/>
      <color rgb="FF800000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8"/>
      <color theme="10"/>
      <name val="Wingdings 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indexed="64"/>
      </right>
      <top/>
      <bottom style="hair">
        <color rgb="FF969696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2" fillId="0" borderId="0" xfId="0" applyFont="1" applyAlignment="1">
      <alignment vertical="center"/>
    </xf>
    <xf numFmtId="0" fontId="8" fillId="3" borderId="3" xfId="0" applyFont="1" applyFill="1" applyBorder="1" applyAlignment="1">
      <alignment horizontal="left" vertical="center"/>
    </xf>
    <xf numFmtId="0" fontId="0" fillId="3" borderId="4" xfId="0" applyFill="1" applyBorder="1" applyAlignment="1">
      <alignment vertical="center"/>
    </xf>
    <xf numFmtId="0" fontId="8" fillId="3" borderId="4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4" borderId="4" xfId="0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0" fillId="0" borderId="15" xfId="0" applyBorder="1"/>
    <xf numFmtId="0" fontId="2" fillId="0" borderId="0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9" fillId="4" borderId="17" xfId="0" applyFont="1" applyFill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4" fontId="9" fillId="2" borderId="10" xfId="0" applyNumberFormat="1" applyFont="1" applyFill="1" applyBorder="1" applyAlignment="1" applyProtection="1">
      <alignment vertical="center"/>
      <protection locked="0"/>
    </xf>
    <xf numFmtId="4" fontId="17" fillId="2" borderId="10" xfId="0" applyNumberFormat="1" applyFont="1" applyFill="1" applyBorder="1" applyAlignment="1" applyProtection="1">
      <alignment vertical="center"/>
      <protection locked="0"/>
    </xf>
    <xf numFmtId="0" fontId="0" fillId="0" borderId="0" xfId="0" applyBorder="1"/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166" fontId="9" fillId="2" borderId="10" xfId="0" applyNumberFormat="1" applyFont="1" applyFill="1" applyBorder="1" applyAlignment="1" applyProtection="1">
      <alignment vertical="center"/>
      <protection locked="0"/>
    </xf>
    <xf numFmtId="0" fontId="20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right" vertical="center"/>
    </xf>
    <xf numFmtId="4" fontId="13" fillId="0" borderId="19" xfId="0" applyNumberFormat="1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2" fillId="0" borderId="1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Border="1"/>
    <xf numFmtId="0" fontId="4" fillId="0" borderId="0" xfId="0" applyFont="1" applyBorder="1" applyAlignment="1">
      <alignment horizontal="left" vertical="top" wrapText="1"/>
    </xf>
    <xf numFmtId="49" fontId="3" fillId="2" borderId="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4" borderId="5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14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8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vertical="center"/>
    </xf>
    <xf numFmtId="4" fontId="8" fillId="3" borderId="4" xfId="0" applyNumberFormat="1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left" vertical="center"/>
    </xf>
    <xf numFmtId="0" fontId="0" fillId="0" borderId="0" xfId="0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0" fillId="0" borderId="0" xfId="0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15" xfId="0" applyBorder="1" applyProtection="1"/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165" fontId="3" fillId="0" borderId="15" xfId="0" applyNumberFormat="1" applyFont="1" applyBorder="1" applyAlignment="1" applyProtection="1">
      <alignment horizontal="left" vertical="center"/>
    </xf>
    <xf numFmtId="165" fontId="3" fillId="0" borderId="0" xfId="0" applyNumberFormat="1" applyFont="1" applyBorder="1" applyAlignment="1" applyProtection="1">
      <alignment horizontal="left" vertical="center"/>
    </xf>
    <xf numFmtId="49" fontId="3" fillId="2" borderId="15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14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15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10" fillId="0" borderId="15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15" xfId="0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right" vertical="center"/>
    </xf>
    <xf numFmtId="4" fontId="2" fillId="0" borderId="15" xfId="0" applyNumberFormat="1" applyFont="1" applyBorder="1" applyAlignment="1" applyProtection="1">
      <alignment vertical="center"/>
    </xf>
    <xf numFmtId="0" fontId="0" fillId="4" borderId="0" xfId="0" applyFill="1" applyBorder="1" applyAlignment="1" applyProtection="1">
      <alignment vertical="center"/>
    </xf>
    <xf numFmtId="0" fontId="8" fillId="4" borderId="3" xfId="0" applyFont="1" applyFill="1" applyBorder="1" applyAlignment="1" applyProtection="1">
      <alignment horizontal="left" vertical="center"/>
    </xf>
    <xf numFmtId="0" fontId="0" fillId="4" borderId="4" xfId="0" applyFill="1" applyBorder="1" applyAlignment="1" applyProtection="1">
      <alignment vertical="center"/>
    </xf>
    <xf numFmtId="0" fontId="8" fillId="4" borderId="4" xfId="0" applyFont="1" applyFill="1" applyBorder="1" applyAlignment="1" applyProtection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4" fontId="8" fillId="4" borderId="17" xfId="0" applyNumberFormat="1" applyFont="1" applyFill="1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0" xfId="0" applyNumberFormat="1" applyFont="1" applyBorder="1" applyAlignment="1" applyProtection="1">
      <alignment horizontal="left" vertical="center"/>
    </xf>
    <xf numFmtId="0" fontId="9" fillId="4" borderId="0" xfId="0" applyFont="1" applyFill="1" applyBorder="1" applyAlignment="1" applyProtection="1">
      <alignment horizontal="left" vertical="center"/>
    </xf>
    <xf numFmtId="0" fontId="9" fillId="4" borderId="15" xfId="0" applyFont="1" applyFill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vertical="center"/>
    </xf>
    <xf numFmtId="0" fontId="16" fillId="0" borderId="14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24" xfId="0" applyFont="1" applyBorder="1" applyAlignment="1" applyProtection="1">
      <alignment horizontal="left" vertical="center"/>
    </xf>
    <xf numFmtId="0" fontId="16" fillId="0" borderId="24" xfId="0" applyFont="1" applyBorder="1" applyAlignment="1" applyProtection="1">
      <alignment vertical="center"/>
    </xf>
    <xf numFmtId="4" fontId="16" fillId="0" borderId="25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8" fillId="0" borderId="14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18" fillId="0" borderId="24" xfId="0" applyFont="1" applyBorder="1" applyAlignment="1" applyProtection="1">
      <alignment horizontal="left" vertical="center"/>
    </xf>
    <xf numFmtId="0" fontId="18" fillId="0" borderId="24" xfId="0" applyFont="1" applyBorder="1" applyAlignment="1" applyProtection="1">
      <alignment vertical="center"/>
    </xf>
    <xf numFmtId="4" fontId="18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9" fillId="4" borderId="22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/>
    </xf>
    <xf numFmtId="4" fontId="10" fillId="0" borderId="15" xfId="0" applyNumberFormat="1" applyFont="1" applyBorder="1" applyProtection="1"/>
    <xf numFmtId="0" fontId="15" fillId="0" borderId="0" xfId="0" applyFont="1" applyProtection="1"/>
    <xf numFmtId="0" fontId="15" fillId="0" borderId="14" xfId="0" applyFont="1" applyBorder="1" applyProtection="1"/>
    <xf numFmtId="0" fontId="15" fillId="0" borderId="0" xfId="0" applyFont="1" applyBorder="1" applyProtection="1"/>
    <xf numFmtId="0" fontId="15" fillId="0" borderId="0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4" fontId="16" fillId="0" borderId="15" xfId="0" applyNumberFormat="1" applyFont="1" applyBorder="1" applyProtection="1"/>
    <xf numFmtId="0" fontId="18" fillId="0" borderId="0" xfId="0" applyFont="1" applyBorder="1" applyAlignment="1" applyProtection="1">
      <alignment horizontal="left"/>
    </xf>
    <xf numFmtId="4" fontId="18" fillId="0" borderId="15" xfId="0" applyNumberFormat="1" applyFont="1" applyBorder="1" applyProtection="1"/>
    <xf numFmtId="0" fontId="9" fillId="0" borderId="10" xfId="0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center" vertical="center" wrapText="1"/>
    </xf>
    <xf numFmtId="166" fontId="9" fillId="0" borderId="10" xfId="0" applyNumberFormat="1" applyFont="1" applyBorder="1" applyAlignment="1" applyProtection="1">
      <alignment vertical="center"/>
    </xf>
    <xf numFmtId="4" fontId="9" fillId="0" borderId="23" xfId="0" applyNumberFormat="1" applyFont="1" applyBorder="1" applyAlignment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49" fontId="17" fillId="0" borderId="10" xfId="0" applyNumberFormat="1" applyFont="1" applyBorder="1" applyAlignment="1" applyProtection="1">
      <alignment horizontal="left" vertical="center" wrapText="1"/>
    </xf>
    <xf numFmtId="0" fontId="17" fillId="0" borderId="10" xfId="0" applyFont="1" applyBorder="1" applyAlignment="1" applyProtection="1">
      <alignment horizontal="left" vertical="center" wrapText="1"/>
    </xf>
    <xf numFmtId="0" fontId="17" fillId="0" borderId="10" xfId="0" applyFont="1" applyBorder="1" applyAlignment="1" applyProtection="1">
      <alignment horizontal="center" vertical="center" wrapText="1"/>
    </xf>
    <xf numFmtId="166" fontId="17" fillId="0" borderId="10" xfId="0" applyNumberFormat="1" applyFont="1" applyBorder="1" applyAlignment="1" applyProtection="1">
      <alignment vertical="center"/>
    </xf>
    <xf numFmtId="4" fontId="17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3BE65-3156-4ABD-A7BA-8A93F09B6DEF}">
  <dimension ref="A2:AS51"/>
  <sheetViews>
    <sheetView showGridLines="0" tabSelected="1" workbookViewId="0"/>
  </sheetViews>
  <sheetFormatPr defaultRowHeight="15"/>
  <cols>
    <col min="1" max="1" width="8.28515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4.85546875" customWidth="1"/>
    <col min="45" max="45" width="33.85546875" customWidth="1"/>
  </cols>
  <sheetData>
    <row r="2" spans="2:45" ht="15.75"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6"/>
      <c r="AS2" s="58" t="s">
        <v>430</v>
      </c>
    </row>
    <row r="3" spans="2:45" ht="18">
      <c r="B3" s="17"/>
      <c r="C3" s="18"/>
      <c r="D3" s="19" t="s">
        <v>0</v>
      </c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20"/>
      <c r="AS3" s="85" t="s">
        <v>431</v>
      </c>
    </row>
    <row r="4" spans="2:45">
      <c r="B4" s="17"/>
      <c r="C4" s="18"/>
      <c r="D4" s="27" t="s">
        <v>1</v>
      </c>
      <c r="E4" s="18"/>
      <c r="F4" s="18"/>
      <c r="G4" s="18"/>
      <c r="H4" s="18"/>
      <c r="I4" s="18"/>
      <c r="J4" s="18"/>
      <c r="K4" s="72">
        <v>2024025</v>
      </c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18"/>
      <c r="AQ4" s="20"/>
      <c r="AS4" s="86"/>
    </row>
    <row r="5" spans="2:45">
      <c r="B5" s="17"/>
      <c r="C5" s="18"/>
      <c r="D5" s="28" t="s">
        <v>2</v>
      </c>
      <c r="E5" s="18"/>
      <c r="F5" s="18"/>
      <c r="G5" s="18"/>
      <c r="H5" s="18"/>
      <c r="I5" s="18"/>
      <c r="J5" s="18"/>
      <c r="K5" s="74" t="s">
        <v>435</v>
      </c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18"/>
      <c r="AQ5" s="20"/>
      <c r="AS5" s="86"/>
    </row>
    <row r="6" spans="2:45">
      <c r="B6" s="17"/>
      <c r="C6" s="18"/>
      <c r="D6" s="21" t="s">
        <v>3</v>
      </c>
      <c r="E6" s="18"/>
      <c r="F6" s="18"/>
      <c r="G6" s="18"/>
      <c r="H6" s="18"/>
      <c r="I6" s="18"/>
      <c r="J6" s="18"/>
      <c r="K6" s="25" t="s">
        <v>4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21" t="s">
        <v>5</v>
      </c>
      <c r="AL6" s="18"/>
      <c r="AM6" s="18"/>
      <c r="AN6" s="25" t="s">
        <v>4</v>
      </c>
      <c r="AO6" s="18"/>
      <c r="AP6" s="18"/>
      <c r="AQ6" s="20"/>
      <c r="AS6" s="86"/>
    </row>
    <row r="7" spans="2:45">
      <c r="B7" s="17"/>
      <c r="C7" s="18"/>
      <c r="D7" s="21" t="s">
        <v>6</v>
      </c>
      <c r="E7" s="18"/>
      <c r="F7" s="18"/>
      <c r="G7" s="18"/>
      <c r="H7" s="18"/>
      <c r="I7" s="18"/>
      <c r="J7" s="18"/>
      <c r="K7" s="25" t="s">
        <v>7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1" t="s">
        <v>8</v>
      </c>
      <c r="AL7" s="18"/>
      <c r="AM7" s="18"/>
      <c r="AN7" s="92" t="s">
        <v>13</v>
      </c>
      <c r="AO7" s="93"/>
      <c r="AP7" s="93"/>
      <c r="AQ7" s="20"/>
      <c r="AS7" s="86"/>
    </row>
    <row r="8" spans="2:45"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20"/>
      <c r="AS8" s="86"/>
    </row>
    <row r="9" spans="2:45">
      <c r="B9" s="17"/>
      <c r="C9" s="18"/>
      <c r="D9" s="21" t="s">
        <v>9</v>
      </c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21" t="s">
        <v>10</v>
      </c>
      <c r="AL9" s="18"/>
      <c r="AM9" s="18"/>
      <c r="AN9" s="25" t="s">
        <v>4</v>
      </c>
      <c r="AO9" s="18"/>
      <c r="AP9" s="18"/>
      <c r="AQ9" s="20"/>
      <c r="AS9" s="86"/>
    </row>
    <row r="10" spans="2:45">
      <c r="B10" s="17"/>
      <c r="C10" s="18"/>
      <c r="D10" s="18"/>
      <c r="E10" s="25" t="s">
        <v>7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1" t="s">
        <v>11</v>
      </c>
      <c r="AL10" s="18"/>
      <c r="AM10" s="18"/>
      <c r="AN10" s="25" t="s">
        <v>4</v>
      </c>
      <c r="AO10" s="18"/>
      <c r="AP10" s="18"/>
      <c r="AQ10" s="20"/>
      <c r="AS10" s="86"/>
    </row>
    <row r="11" spans="2:45"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20"/>
      <c r="AS11" s="86"/>
    </row>
    <row r="12" spans="2:45">
      <c r="B12" s="17"/>
      <c r="C12" s="18"/>
      <c r="D12" s="21" t="s">
        <v>12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21" t="s">
        <v>10</v>
      </c>
      <c r="AL12" s="18"/>
      <c r="AM12" s="18"/>
      <c r="AN12" s="75" t="s">
        <v>13</v>
      </c>
      <c r="AO12" s="75"/>
      <c r="AP12" s="75"/>
      <c r="AQ12" s="20"/>
      <c r="AS12" s="86"/>
    </row>
    <row r="13" spans="2:45">
      <c r="B13" s="17"/>
      <c r="C13" s="18"/>
      <c r="D13" s="18"/>
      <c r="E13" s="75" t="s">
        <v>13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21" t="s">
        <v>11</v>
      </c>
      <c r="AL13" s="18"/>
      <c r="AM13" s="18"/>
      <c r="AN13" s="75" t="s">
        <v>13</v>
      </c>
      <c r="AO13" s="75"/>
      <c r="AP13" s="75"/>
      <c r="AQ13" s="20"/>
      <c r="AS13" s="86"/>
    </row>
    <row r="14" spans="2:45">
      <c r="B14" s="17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20"/>
      <c r="AS14" s="86"/>
    </row>
    <row r="15" spans="2:45">
      <c r="B15" s="17"/>
      <c r="C15" s="18"/>
      <c r="D15" s="21" t="s">
        <v>14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21" t="s">
        <v>10</v>
      </c>
      <c r="AL15" s="18"/>
      <c r="AM15" s="18"/>
      <c r="AN15" s="25" t="s">
        <v>4</v>
      </c>
      <c r="AO15" s="18"/>
      <c r="AP15" s="18"/>
      <c r="AQ15" s="20"/>
      <c r="AS15" s="86"/>
    </row>
    <row r="16" spans="2:45">
      <c r="B16" s="17"/>
      <c r="C16" s="18"/>
      <c r="D16" s="18"/>
      <c r="E16" s="25" t="s">
        <v>7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1" t="s">
        <v>11</v>
      </c>
      <c r="AL16" s="18"/>
      <c r="AM16" s="18"/>
      <c r="AN16" s="25" t="s">
        <v>4</v>
      </c>
      <c r="AO16" s="18"/>
      <c r="AP16" s="18"/>
      <c r="AQ16" s="20"/>
      <c r="AS16" s="86"/>
    </row>
    <row r="17" spans="1:45"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20"/>
      <c r="AS17" s="86"/>
    </row>
    <row r="18" spans="1:45">
      <c r="B18" s="17"/>
      <c r="C18" s="18"/>
      <c r="D18" s="21" t="s">
        <v>15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21" t="s">
        <v>10</v>
      </c>
      <c r="AL18" s="18"/>
      <c r="AM18" s="18"/>
      <c r="AN18" s="25" t="s">
        <v>4</v>
      </c>
      <c r="AO18" s="18"/>
      <c r="AP18" s="18"/>
      <c r="AQ18" s="20"/>
      <c r="AS18" s="86"/>
    </row>
    <row r="19" spans="1:45">
      <c r="B19" s="17"/>
      <c r="C19" s="18"/>
      <c r="D19" s="18"/>
      <c r="E19" s="25" t="s">
        <v>7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1" t="s">
        <v>11</v>
      </c>
      <c r="AL19" s="18"/>
      <c r="AM19" s="18"/>
      <c r="AN19" s="25" t="s">
        <v>4</v>
      </c>
      <c r="AO19" s="18"/>
      <c r="AP19" s="18"/>
      <c r="AQ19" s="20"/>
      <c r="AS19" s="86"/>
    </row>
    <row r="20" spans="1:45"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20"/>
      <c r="AS20" s="86"/>
    </row>
    <row r="21" spans="1:45">
      <c r="B21" s="17"/>
      <c r="C21" s="18"/>
      <c r="D21" s="21" t="s">
        <v>16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20"/>
      <c r="AS21" s="86"/>
    </row>
    <row r="22" spans="1:45" ht="132.75" customHeight="1">
      <c r="B22" s="17"/>
      <c r="C22" s="18"/>
      <c r="D22" s="18"/>
      <c r="E22" s="77" t="s">
        <v>17</v>
      </c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18"/>
      <c r="AP22" s="18"/>
      <c r="AQ22" s="20"/>
      <c r="AS22" s="86"/>
    </row>
    <row r="23" spans="1:45" ht="24" customHeight="1"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20"/>
      <c r="AS23" s="86"/>
    </row>
    <row r="24" spans="1:45">
      <c r="B24" s="17"/>
      <c r="C24" s="18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8"/>
      <c r="AQ24" s="20"/>
      <c r="AS24" s="86"/>
    </row>
    <row r="25" spans="1:45">
      <c r="A25" s="2"/>
      <c r="B25" s="22"/>
      <c r="C25" s="23"/>
      <c r="D25" s="3" t="s">
        <v>18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78">
        <f>W28</f>
        <v>0</v>
      </c>
      <c r="AL25" s="79"/>
      <c r="AM25" s="79"/>
      <c r="AN25" s="79"/>
      <c r="AO25" s="79"/>
      <c r="AP25" s="23"/>
      <c r="AQ25" s="24"/>
      <c r="AS25" s="86"/>
    </row>
    <row r="26" spans="1:45">
      <c r="A26" s="2"/>
      <c r="B26" s="22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4"/>
      <c r="AS26" s="86"/>
    </row>
    <row r="27" spans="1:45">
      <c r="A27" s="2"/>
      <c r="B27" s="22"/>
      <c r="C27" s="23"/>
      <c r="D27" s="23"/>
      <c r="E27" s="23"/>
      <c r="F27" s="23"/>
      <c r="G27" s="23"/>
      <c r="H27" s="23"/>
      <c r="I27" s="23"/>
      <c r="J27" s="23"/>
      <c r="K27" s="23"/>
      <c r="L27" s="91" t="s">
        <v>19</v>
      </c>
      <c r="M27" s="91"/>
      <c r="N27" s="91"/>
      <c r="O27" s="91"/>
      <c r="P27" s="91"/>
      <c r="Q27" s="23"/>
      <c r="R27" s="23"/>
      <c r="S27" s="23"/>
      <c r="T27" s="23"/>
      <c r="U27" s="23"/>
      <c r="V27" s="23"/>
      <c r="W27" s="91" t="s">
        <v>20</v>
      </c>
      <c r="X27" s="91"/>
      <c r="Y27" s="91"/>
      <c r="Z27" s="91"/>
      <c r="AA27" s="91"/>
      <c r="AB27" s="91"/>
      <c r="AC27" s="91"/>
      <c r="AD27" s="91"/>
      <c r="AE27" s="91"/>
      <c r="AF27" s="23"/>
      <c r="AG27" s="23"/>
      <c r="AH27" s="23"/>
      <c r="AI27" s="23"/>
      <c r="AJ27" s="23"/>
      <c r="AK27" s="91" t="s">
        <v>21</v>
      </c>
      <c r="AL27" s="91"/>
      <c r="AM27" s="91"/>
      <c r="AN27" s="91"/>
      <c r="AO27" s="91"/>
      <c r="AP27" s="23"/>
      <c r="AQ27" s="24"/>
      <c r="AS27" s="87"/>
    </row>
    <row r="28" spans="1:45">
      <c r="A28" s="5"/>
      <c r="B28" s="29"/>
      <c r="C28" s="30"/>
      <c r="D28" s="21" t="s">
        <v>22</v>
      </c>
      <c r="E28" s="30"/>
      <c r="F28" s="21" t="s">
        <v>23</v>
      </c>
      <c r="G28" s="30"/>
      <c r="H28" s="30"/>
      <c r="I28" s="30"/>
      <c r="J28" s="30"/>
      <c r="K28" s="30"/>
      <c r="L28" s="82">
        <v>0.21</v>
      </c>
      <c r="M28" s="83"/>
      <c r="N28" s="83"/>
      <c r="O28" s="83"/>
      <c r="P28" s="83"/>
      <c r="Q28" s="30"/>
      <c r="R28" s="30"/>
      <c r="S28" s="30"/>
      <c r="T28" s="30"/>
      <c r="U28" s="30"/>
      <c r="V28" s="30"/>
      <c r="W28" s="84">
        <f>AG50</f>
        <v>0</v>
      </c>
      <c r="X28" s="83"/>
      <c r="Y28" s="83"/>
      <c r="Z28" s="83"/>
      <c r="AA28" s="83"/>
      <c r="AB28" s="83"/>
      <c r="AC28" s="83"/>
      <c r="AD28" s="83"/>
      <c r="AE28" s="83"/>
      <c r="AF28" s="30"/>
      <c r="AG28" s="30"/>
      <c r="AH28" s="30"/>
      <c r="AI28" s="30"/>
      <c r="AJ28" s="30"/>
      <c r="AK28" s="84">
        <f>W28*L28</f>
        <v>0</v>
      </c>
      <c r="AL28" s="83"/>
      <c r="AM28" s="83"/>
      <c r="AN28" s="83"/>
      <c r="AO28" s="83"/>
      <c r="AP28" s="30"/>
      <c r="AQ28" s="31"/>
      <c r="AS28" s="87"/>
    </row>
    <row r="29" spans="1:45">
      <c r="A29" s="5"/>
      <c r="B29" s="29"/>
      <c r="C29" s="30"/>
      <c r="D29" s="30"/>
      <c r="E29" s="30"/>
      <c r="F29" s="21" t="s">
        <v>24</v>
      </c>
      <c r="G29" s="30"/>
      <c r="H29" s="30"/>
      <c r="I29" s="30"/>
      <c r="J29" s="30"/>
      <c r="K29" s="30"/>
      <c r="L29" s="82">
        <v>0.15</v>
      </c>
      <c r="M29" s="83"/>
      <c r="N29" s="83"/>
      <c r="O29" s="83"/>
      <c r="P29" s="83"/>
      <c r="Q29" s="30"/>
      <c r="R29" s="30"/>
      <c r="S29" s="30"/>
      <c r="T29" s="30"/>
      <c r="U29" s="30"/>
      <c r="V29" s="30"/>
      <c r="W29" s="84">
        <v>0</v>
      </c>
      <c r="X29" s="83"/>
      <c r="Y29" s="83"/>
      <c r="Z29" s="83"/>
      <c r="AA29" s="83"/>
      <c r="AB29" s="83"/>
      <c r="AC29" s="83"/>
      <c r="AD29" s="83"/>
      <c r="AE29" s="83"/>
      <c r="AF29" s="30"/>
      <c r="AG29" s="30"/>
      <c r="AH29" s="30"/>
      <c r="AI29" s="30"/>
      <c r="AJ29" s="30"/>
      <c r="AK29" s="84">
        <v>0</v>
      </c>
      <c r="AL29" s="83"/>
      <c r="AM29" s="83"/>
      <c r="AN29" s="83"/>
      <c r="AO29" s="83"/>
      <c r="AP29" s="30"/>
      <c r="AQ29" s="31"/>
      <c r="AS29" s="87"/>
    </row>
    <row r="30" spans="1:45">
      <c r="A30" s="2"/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4"/>
      <c r="AS30" s="87"/>
    </row>
    <row r="31" spans="1:45" ht="27" customHeight="1">
      <c r="A31" s="2"/>
      <c r="B31" s="22"/>
      <c r="C31" s="32"/>
      <c r="D31" s="6" t="s">
        <v>25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8" t="s">
        <v>26</v>
      </c>
      <c r="U31" s="7"/>
      <c r="V31" s="7"/>
      <c r="W31" s="7"/>
      <c r="X31" s="94" t="s">
        <v>27</v>
      </c>
      <c r="Y31" s="95"/>
      <c r="Z31" s="95"/>
      <c r="AA31" s="95"/>
      <c r="AB31" s="95"/>
      <c r="AC31" s="7"/>
      <c r="AD31" s="7"/>
      <c r="AE31" s="7"/>
      <c r="AF31" s="7"/>
      <c r="AG31" s="7"/>
      <c r="AH31" s="7"/>
      <c r="AI31" s="7"/>
      <c r="AJ31" s="7"/>
      <c r="AK31" s="96">
        <f>AK25+AK28</f>
        <v>0</v>
      </c>
      <c r="AL31" s="95"/>
      <c r="AM31" s="95"/>
      <c r="AN31" s="95"/>
      <c r="AO31" s="97"/>
      <c r="AP31" s="32"/>
      <c r="AQ31" s="33"/>
      <c r="AS31" s="87"/>
    </row>
    <row r="32" spans="1:45">
      <c r="A32" s="2"/>
      <c r="B32" s="22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4"/>
      <c r="AS32" s="86"/>
    </row>
    <row r="33" spans="1:44">
      <c r="A33" s="2"/>
      <c r="B33" s="2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34"/>
    </row>
    <row r="34" spans="1:44"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</row>
    <row r="35" spans="1:44">
      <c r="AQ35" s="18"/>
      <c r="AR35" s="18"/>
    </row>
    <row r="36" spans="1:44">
      <c r="AQ36" s="51"/>
      <c r="AR36" s="18"/>
    </row>
    <row r="37" spans="1:44">
      <c r="A37" s="56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7"/>
    </row>
    <row r="38" spans="1:44" ht="18">
      <c r="A38" s="56"/>
      <c r="B38" s="22"/>
      <c r="C38" s="19" t="s">
        <v>28</v>
      </c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24"/>
    </row>
    <row r="39" spans="1:44">
      <c r="A39" s="56"/>
      <c r="B39" s="22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24"/>
    </row>
    <row r="40" spans="1:44">
      <c r="A40" s="10"/>
      <c r="B40" s="39"/>
      <c r="C40" s="55" t="s">
        <v>1</v>
      </c>
      <c r="D40" s="52"/>
      <c r="E40" s="52"/>
      <c r="F40" s="52"/>
      <c r="G40" s="52"/>
      <c r="H40" s="52"/>
      <c r="I40" s="52"/>
      <c r="J40" s="52"/>
      <c r="K40" s="52"/>
      <c r="L40" s="72">
        <f>K4</f>
        <v>2024025</v>
      </c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52"/>
      <c r="AK40" s="52"/>
      <c r="AL40" s="52"/>
      <c r="AM40" s="52"/>
      <c r="AN40" s="52"/>
      <c r="AO40" s="52"/>
      <c r="AP40" s="52"/>
      <c r="AQ40" s="40"/>
    </row>
    <row r="41" spans="1:44" ht="14.45" customHeight="1">
      <c r="A41" s="11"/>
      <c r="B41" s="41"/>
      <c r="C41" s="42" t="s">
        <v>2</v>
      </c>
      <c r="D41" s="53"/>
      <c r="E41" s="53"/>
      <c r="F41" s="53"/>
      <c r="G41" s="53"/>
      <c r="H41" s="53"/>
      <c r="I41" s="53"/>
      <c r="J41" s="53"/>
      <c r="K41" s="53"/>
      <c r="L41" s="98" t="str">
        <f>K5</f>
        <v>VŠE Praha - Stavební úpravy suterénních prostor</v>
      </c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53"/>
      <c r="AQ41" s="43"/>
    </row>
    <row r="42" spans="1:44">
      <c r="A42" s="56"/>
      <c r="B42" s="22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24"/>
    </row>
    <row r="43" spans="1:44">
      <c r="A43" s="56"/>
      <c r="B43" s="22"/>
      <c r="C43" s="55" t="s">
        <v>6</v>
      </c>
      <c r="D43" s="54"/>
      <c r="E43" s="54"/>
      <c r="F43" s="54"/>
      <c r="G43" s="54"/>
      <c r="H43" s="54"/>
      <c r="I43" s="54"/>
      <c r="J43" s="54"/>
      <c r="K43" s="54"/>
      <c r="L43" s="4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5" t="s">
        <v>8</v>
      </c>
      <c r="AJ43" s="54"/>
      <c r="AK43" s="54"/>
      <c r="AL43" s="54"/>
      <c r="AM43" s="100" t="str">
        <f>AN7</f>
        <v>Vyplň údaj</v>
      </c>
      <c r="AN43" s="100"/>
      <c r="AO43" s="54"/>
      <c r="AP43" s="54"/>
      <c r="AQ43" s="24"/>
    </row>
    <row r="44" spans="1:44">
      <c r="A44" s="56"/>
      <c r="B44" s="22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24"/>
    </row>
    <row r="45" spans="1:44">
      <c r="A45" s="56"/>
      <c r="B45" s="22"/>
      <c r="C45" s="55" t="s">
        <v>9</v>
      </c>
      <c r="D45" s="54"/>
      <c r="E45" s="54"/>
      <c r="F45" s="54"/>
      <c r="G45" s="54"/>
      <c r="H45" s="54"/>
      <c r="I45" s="54"/>
      <c r="J45" s="54"/>
      <c r="K45" s="54"/>
      <c r="L45" s="52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5" t="s">
        <v>14</v>
      </c>
      <c r="AJ45" s="54"/>
      <c r="AK45" s="54"/>
      <c r="AL45" s="54"/>
      <c r="AM45" s="80"/>
      <c r="AN45" s="81"/>
      <c r="AO45" s="81"/>
      <c r="AP45" s="81"/>
      <c r="AQ45" s="24"/>
    </row>
    <row r="46" spans="1:44">
      <c r="A46" s="56"/>
      <c r="B46" s="22"/>
      <c r="C46" s="55" t="s">
        <v>12</v>
      </c>
      <c r="D46" s="54"/>
      <c r="E46" s="54"/>
      <c r="F46" s="54"/>
      <c r="G46" s="54"/>
      <c r="H46" s="54"/>
      <c r="I46" s="54"/>
      <c r="J46" s="54"/>
      <c r="K46" s="54"/>
      <c r="L46" s="64" t="str">
        <f>E13</f>
        <v>Vyplň údaj</v>
      </c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5" t="s">
        <v>15</v>
      </c>
      <c r="AJ46" s="54"/>
      <c r="AK46" s="54"/>
      <c r="AL46" s="54"/>
      <c r="AM46" s="80"/>
      <c r="AN46" s="81"/>
      <c r="AO46" s="81"/>
      <c r="AP46" s="81"/>
      <c r="AQ46" s="24"/>
    </row>
    <row r="47" spans="1:44">
      <c r="A47" s="56"/>
      <c r="B47" s="2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24"/>
    </row>
    <row r="48" spans="1:44" ht="26.25" customHeight="1">
      <c r="A48" s="56"/>
      <c r="B48" s="22"/>
      <c r="C48" s="65" t="s">
        <v>29</v>
      </c>
      <c r="D48" s="66"/>
      <c r="E48" s="66"/>
      <c r="F48" s="66"/>
      <c r="G48" s="66"/>
      <c r="H48" s="12"/>
      <c r="I48" s="67" t="s">
        <v>30</v>
      </c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8" t="s">
        <v>31</v>
      </c>
      <c r="AH48" s="66"/>
      <c r="AI48" s="66"/>
      <c r="AJ48" s="66"/>
      <c r="AK48" s="66"/>
      <c r="AL48" s="66"/>
      <c r="AM48" s="66"/>
      <c r="AN48" s="67" t="s">
        <v>32</v>
      </c>
      <c r="AO48" s="66"/>
      <c r="AP48" s="88"/>
      <c r="AQ48" s="45"/>
    </row>
    <row r="49" spans="1:43">
      <c r="A49" s="56"/>
      <c r="B49" s="22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24"/>
    </row>
    <row r="50" spans="1:43" ht="15.75">
      <c r="A50" s="13"/>
      <c r="B50" s="46"/>
      <c r="C50" s="38" t="s">
        <v>432</v>
      </c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89">
        <f>SUM(AG51)</f>
        <v>0</v>
      </c>
      <c r="AH50" s="89"/>
      <c r="AI50" s="89"/>
      <c r="AJ50" s="89"/>
      <c r="AK50" s="89"/>
      <c r="AL50" s="89"/>
      <c r="AM50" s="89"/>
      <c r="AN50" s="90">
        <f>SUM(AN51)</f>
        <v>0</v>
      </c>
      <c r="AO50" s="90"/>
      <c r="AP50" s="90"/>
      <c r="AQ50" s="48" t="s">
        <v>4</v>
      </c>
    </row>
    <row r="51" spans="1:43" ht="27" customHeight="1">
      <c r="A51" s="59"/>
      <c r="B51" s="60"/>
      <c r="C51" s="61"/>
      <c r="D51" s="71" t="s">
        <v>433</v>
      </c>
      <c r="E51" s="71"/>
      <c r="F51" s="71"/>
      <c r="G51" s="71"/>
      <c r="H51" s="71"/>
      <c r="I51" s="62"/>
      <c r="J51" s="71" t="s">
        <v>434</v>
      </c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69">
        <f>'01 - Bourání a stavební p...'!F32</f>
        <v>0</v>
      </c>
      <c r="AH51" s="70"/>
      <c r="AI51" s="70"/>
      <c r="AJ51" s="70"/>
      <c r="AK51" s="70"/>
      <c r="AL51" s="70"/>
      <c r="AM51" s="70"/>
      <c r="AN51" s="69">
        <f>'01 - Bourání a stavební p...'!J35</f>
        <v>0</v>
      </c>
      <c r="AO51" s="70"/>
      <c r="AP51" s="70"/>
      <c r="AQ51" s="63"/>
    </row>
  </sheetData>
  <sheetProtection algorithmName="SHA-512" hashValue="SZYZG14uKw7XhnttV1v7DNoenYc/6r7v6P891Fub1/ZEpplAMMOxDSEiktzzRTfLPkKQwkxyYnL9WMbZIIpAhg==" saltValue="j72aVide0blOJ/IJuSuuNw==" spinCount="100000" sheet="1" objects="1" scenarios="1"/>
  <mergeCells count="35">
    <mergeCell ref="AS3:AS32"/>
    <mergeCell ref="L40:AI40"/>
    <mergeCell ref="AN48:AP48"/>
    <mergeCell ref="AG50:AM50"/>
    <mergeCell ref="AN50:AP50"/>
    <mergeCell ref="W29:AE29"/>
    <mergeCell ref="AK29:AO29"/>
    <mergeCell ref="L27:P27"/>
    <mergeCell ref="W27:AE27"/>
    <mergeCell ref="AK27:AO27"/>
    <mergeCell ref="AN7:AP7"/>
    <mergeCell ref="X31:AB31"/>
    <mergeCell ref="AK31:AO31"/>
    <mergeCell ref="L41:AO41"/>
    <mergeCell ref="AM43:AN43"/>
    <mergeCell ref="AM45:AP45"/>
    <mergeCell ref="AM46:AP46"/>
    <mergeCell ref="L28:P28"/>
    <mergeCell ref="W28:AE28"/>
    <mergeCell ref="AK28:AO28"/>
    <mergeCell ref="L29:P29"/>
    <mergeCell ref="K4:AO4"/>
    <mergeCell ref="K5:AO5"/>
    <mergeCell ref="E13:AJ13"/>
    <mergeCell ref="E22:AN22"/>
    <mergeCell ref="AK25:AO25"/>
    <mergeCell ref="AN12:AP12"/>
    <mergeCell ref="AN13:AP13"/>
    <mergeCell ref="C48:G48"/>
    <mergeCell ref="I48:AF48"/>
    <mergeCell ref="AG48:AM48"/>
    <mergeCell ref="AG51:AM51"/>
    <mergeCell ref="AN51:AP51"/>
    <mergeCell ref="D51:H51"/>
    <mergeCell ref="J51:AF5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8D72A-C04F-45D3-ACD6-E5142AC95BCB}">
  <dimension ref="A2:K219"/>
  <sheetViews>
    <sheetView showGridLines="0" zoomScaleNormal="100" workbookViewId="0"/>
  </sheetViews>
  <sheetFormatPr defaultRowHeight="15"/>
  <cols>
    <col min="1" max="1" width="7.140625" style="101" customWidth="1"/>
    <col min="2" max="2" width="1" style="101" customWidth="1"/>
    <col min="3" max="3" width="3.5703125" style="101" customWidth="1"/>
    <col min="4" max="4" width="3.7109375" style="101" customWidth="1"/>
    <col min="5" max="5" width="14.7109375" style="101" customWidth="1"/>
    <col min="6" max="6" width="43.5703125" style="101" customWidth="1"/>
    <col min="7" max="7" width="6.42578125" style="101" customWidth="1"/>
    <col min="8" max="8" width="12" style="101" customWidth="1"/>
    <col min="9" max="9" width="13.5703125" style="101" customWidth="1"/>
    <col min="10" max="10" width="19.140625" style="101" customWidth="1"/>
    <col min="11" max="16384" width="9.140625" style="101"/>
  </cols>
  <sheetData>
    <row r="2" spans="1:11">
      <c r="B2" s="102"/>
      <c r="C2" s="103"/>
      <c r="D2" s="103"/>
      <c r="E2" s="103"/>
      <c r="F2" s="103"/>
      <c r="G2" s="103"/>
      <c r="H2" s="103"/>
      <c r="I2" s="103"/>
      <c r="J2" s="104"/>
    </row>
    <row r="3" spans="1:11" ht="18">
      <c r="B3" s="105"/>
      <c r="C3" s="106"/>
      <c r="D3" s="107" t="s">
        <v>34</v>
      </c>
      <c r="E3" s="106"/>
      <c r="F3" s="106"/>
      <c r="G3" s="106"/>
      <c r="H3" s="106"/>
      <c r="I3" s="106"/>
      <c r="J3" s="108"/>
    </row>
    <row r="4" spans="1:11">
      <c r="B4" s="105"/>
      <c r="C4" s="106"/>
      <c r="D4" s="106"/>
      <c r="E4" s="106"/>
      <c r="F4" s="106"/>
      <c r="G4" s="106"/>
      <c r="H4" s="106"/>
      <c r="I4" s="106"/>
      <c r="J4" s="108"/>
    </row>
    <row r="5" spans="1:11">
      <c r="B5" s="105"/>
      <c r="C5" s="106"/>
      <c r="D5" s="109" t="s">
        <v>2</v>
      </c>
      <c r="E5" s="106"/>
      <c r="F5" s="106"/>
      <c r="G5" s="106"/>
      <c r="H5" s="106"/>
      <c r="I5" s="106"/>
      <c r="J5" s="108"/>
    </row>
    <row r="6" spans="1:11" ht="41.25" customHeight="1">
      <c r="B6" s="105"/>
      <c r="C6" s="106"/>
      <c r="D6" s="106"/>
      <c r="E6" s="110" t="str">
        <f>'Rekapitulace stavby'!K5</f>
        <v>VŠE Praha - Stavební úpravy suterénních prostor</v>
      </c>
      <c r="F6" s="111"/>
      <c r="G6" s="111"/>
      <c r="H6" s="111"/>
      <c r="I6" s="106"/>
      <c r="J6" s="108"/>
    </row>
    <row r="7" spans="1:11">
      <c r="A7" s="112"/>
      <c r="B7" s="113"/>
      <c r="C7" s="114"/>
      <c r="D7" s="109" t="s">
        <v>35</v>
      </c>
      <c r="E7" s="114"/>
      <c r="F7" s="114"/>
      <c r="G7" s="114"/>
      <c r="H7" s="114"/>
      <c r="I7" s="114"/>
      <c r="J7" s="115"/>
    </row>
    <row r="8" spans="1:11">
      <c r="A8" s="112"/>
      <c r="B8" s="113"/>
      <c r="C8" s="114"/>
      <c r="D8" s="114"/>
      <c r="E8" s="116" t="s">
        <v>436</v>
      </c>
      <c r="F8" s="117"/>
      <c r="G8" s="117"/>
      <c r="H8" s="117"/>
      <c r="I8" s="114"/>
      <c r="J8" s="115"/>
    </row>
    <row r="9" spans="1:11">
      <c r="A9" s="112"/>
      <c r="B9" s="113"/>
      <c r="C9" s="114"/>
      <c r="D9" s="114"/>
      <c r="E9" s="114"/>
      <c r="F9" s="114"/>
      <c r="G9" s="114"/>
      <c r="H9" s="114"/>
      <c r="I9" s="114"/>
      <c r="J9" s="115"/>
    </row>
    <row r="10" spans="1:11">
      <c r="A10" s="112"/>
      <c r="B10" s="113"/>
      <c r="C10" s="114"/>
      <c r="D10" s="109" t="s">
        <v>3</v>
      </c>
      <c r="E10" s="114"/>
      <c r="F10" s="118" t="s">
        <v>4</v>
      </c>
      <c r="G10" s="114"/>
      <c r="H10" s="114"/>
      <c r="I10" s="109" t="s">
        <v>5</v>
      </c>
      <c r="J10" s="119" t="s">
        <v>4</v>
      </c>
    </row>
    <row r="11" spans="1:11">
      <c r="A11" s="112"/>
      <c r="B11" s="113"/>
      <c r="C11" s="114"/>
      <c r="D11" s="109" t="s">
        <v>6</v>
      </c>
      <c r="E11" s="114"/>
      <c r="F11" s="118" t="s">
        <v>7</v>
      </c>
      <c r="G11" s="114"/>
      <c r="H11" s="114"/>
      <c r="I11" s="109" t="s">
        <v>8</v>
      </c>
      <c r="J11" s="120" t="str">
        <f>'Rekapitulace stavby'!$AN$7</f>
        <v>Vyplň údaj</v>
      </c>
      <c r="K11" s="121"/>
    </row>
    <row r="12" spans="1:11">
      <c r="A12" s="112"/>
      <c r="B12" s="113"/>
      <c r="C12" s="114"/>
      <c r="D12" s="114"/>
      <c r="E12" s="114"/>
      <c r="F12" s="114"/>
      <c r="G12" s="114"/>
      <c r="H12" s="114"/>
      <c r="I12" s="114"/>
      <c r="J12" s="115"/>
    </row>
    <row r="13" spans="1:11">
      <c r="A13" s="112"/>
      <c r="B13" s="113"/>
      <c r="C13" s="114"/>
      <c r="D13" s="109" t="s">
        <v>9</v>
      </c>
      <c r="E13" s="114"/>
      <c r="F13" s="114"/>
      <c r="G13" s="114"/>
      <c r="H13" s="114"/>
      <c r="I13" s="109" t="s">
        <v>10</v>
      </c>
      <c r="J13" s="119" t="s">
        <v>4</v>
      </c>
    </row>
    <row r="14" spans="1:11">
      <c r="A14" s="112"/>
      <c r="B14" s="113"/>
      <c r="C14" s="114"/>
      <c r="D14" s="114"/>
      <c r="E14" s="118" t="s">
        <v>7</v>
      </c>
      <c r="F14" s="114"/>
      <c r="G14" s="114"/>
      <c r="H14" s="114"/>
      <c r="I14" s="109" t="s">
        <v>11</v>
      </c>
      <c r="J14" s="119" t="s">
        <v>4</v>
      </c>
    </row>
    <row r="15" spans="1:11" ht="6.75" customHeight="1">
      <c r="A15" s="112"/>
      <c r="B15" s="113"/>
      <c r="C15" s="114"/>
      <c r="D15" s="114"/>
      <c r="E15" s="114"/>
      <c r="F15" s="114"/>
      <c r="G15" s="114"/>
      <c r="H15" s="114"/>
      <c r="I15" s="114"/>
      <c r="J15" s="115"/>
    </row>
    <row r="16" spans="1:11">
      <c r="A16" s="112"/>
      <c r="B16" s="113"/>
      <c r="C16" s="114"/>
      <c r="D16" s="109" t="s">
        <v>12</v>
      </c>
      <c r="E16" s="114"/>
      <c r="F16" s="114"/>
      <c r="G16" s="114"/>
      <c r="H16" s="114"/>
      <c r="I16" s="109" t="s">
        <v>10</v>
      </c>
      <c r="J16" s="122" t="str">
        <f>'Rekapitulace stavby'!AN12</f>
        <v>Vyplň údaj</v>
      </c>
    </row>
    <row r="17" spans="1:10">
      <c r="A17" s="112"/>
      <c r="B17" s="113"/>
      <c r="C17" s="114"/>
      <c r="D17" s="114"/>
      <c r="E17" s="123" t="str">
        <f>'Rekapitulace stavby'!E13</f>
        <v>Vyplň údaj</v>
      </c>
      <c r="F17" s="124"/>
      <c r="G17" s="124"/>
      <c r="H17" s="124"/>
      <c r="I17" s="109" t="s">
        <v>11</v>
      </c>
      <c r="J17" s="122" t="str">
        <f>'Rekapitulace stavby'!AN13</f>
        <v>Vyplň údaj</v>
      </c>
    </row>
    <row r="18" spans="1:10" ht="6.75" customHeight="1">
      <c r="A18" s="112"/>
      <c r="B18" s="113"/>
      <c r="C18" s="114"/>
      <c r="D18" s="114"/>
      <c r="E18" s="114"/>
      <c r="F18" s="114"/>
      <c r="G18" s="114"/>
      <c r="H18" s="114"/>
      <c r="I18" s="114"/>
      <c r="J18" s="115"/>
    </row>
    <row r="19" spans="1:10">
      <c r="A19" s="112"/>
      <c r="B19" s="113"/>
      <c r="C19" s="114"/>
      <c r="D19" s="109" t="s">
        <v>14</v>
      </c>
      <c r="E19" s="114"/>
      <c r="F19" s="114"/>
      <c r="G19" s="114"/>
      <c r="H19" s="114"/>
      <c r="I19" s="109" t="s">
        <v>10</v>
      </c>
      <c r="J19" s="119" t="s">
        <v>4</v>
      </c>
    </row>
    <row r="20" spans="1:10">
      <c r="A20" s="112"/>
      <c r="B20" s="113"/>
      <c r="C20" s="114"/>
      <c r="D20" s="114"/>
      <c r="E20" s="118" t="s">
        <v>7</v>
      </c>
      <c r="F20" s="114"/>
      <c r="G20" s="114"/>
      <c r="H20" s="114"/>
      <c r="I20" s="109" t="s">
        <v>11</v>
      </c>
      <c r="J20" s="119" t="s">
        <v>4</v>
      </c>
    </row>
    <row r="21" spans="1:10">
      <c r="A21" s="112"/>
      <c r="B21" s="113"/>
      <c r="C21" s="114"/>
      <c r="D21" s="114"/>
      <c r="E21" s="114"/>
      <c r="F21" s="114"/>
      <c r="G21" s="114"/>
      <c r="H21" s="114"/>
      <c r="I21" s="114"/>
      <c r="J21" s="115"/>
    </row>
    <row r="22" spans="1:10">
      <c r="A22" s="112"/>
      <c r="B22" s="113"/>
      <c r="C22" s="114"/>
      <c r="D22" s="109" t="s">
        <v>15</v>
      </c>
      <c r="E22" s="114"/>
      <c r="F22" s="114"/>
      <c r="G22" s="114"/>
      <c r="H22" s="114"/>
      <c r="I22" s="109" t="s">
        <v>10</v>
      </c>
      <c r="J22" s="119" t="s">
        <v>4</v>
      </c>
    </row>
    <row r="23" spans="1:10">
      <c r="A23" s="112"/>
      <c r="B23" s="113"/>
      <c r="C23" s="114"/>
      <c r="D23" s="114"/>
      <c r="E23" s="118" t="s">
        <v>7</v>
      </c>
      <c r="F23" s="114"/>
      <c r="G23" s="114"/>
      <c r="H23" s="114"/>
      <c r="I23" s="109" t="s">
        <v>11</v>
      </c>
      <c r="J23" s="119" t="s">
        <v>4</v>
      </c>
    </row>
    <row r="24" spans="1:10">
      <c r="A24" s="112"/>
      <c r="B24" s="113"/>
      <c r="C24" s="114"/>
      <c r="D24" s="114"/>
      <c r="E24" s="114"/>
      <c r="F24" s="114"/>
      <c r="G24" s="114"/>
      <c r="H24" s="114"/>
      <c r="I24" s="114"/>
      <c r="J24" s="115"/>
    </row>
    <row r="25" spans="1:10">
      <c r="A25" s="112"/>
      <c r="B25" s="113"/>
      <c r="C25" s="114"/>
      <c r="D25" s="109" t="s">
        <v>16</v>
      </c>
      <c r="E25" s="114"/>
      <c r="F25" s="114"/>
      <c r="G25" s="114"/>
      <c r="H25" s="114"/>
      <c r="I25" s="114"/>
      <c r="J25" s="115"/>
    </row>
    <row r="26" spans="1:10">
      <c r="A26" s="125"/>
      <c r="B26" s="126"/>
      <c r="C26" s="127"/>
      <c r="D26" s="127"/>
      <c r="E26" s="128" t="s">
        <v>4</v>
      </c>
      <c r="F26" s="128"/>
      <c r="G26" s="128"/>
      <c r="H26" s="128"/>
      <c r="I26" s="127"/>
      <c r="J26" s="129"/>
    </row>
    <row r="27" spans="1:10">
      <c r="A27" s="112"/>
      <c r="B27" s="113"/>
      <c r="C27" s="114"/>
      <c r="D27" s="114"/>
      <c r="E27" s="114"/>
      <c r="F27" s="114"/>
      <c r="G27" s="114"/>
      <c r="H27" s="114"/>
      <c r="I27" s="114"/>
      <c r="J27" s="115"/>
    </row>
    <row r="28" spans="1:10" ht="5.25" customHeight="1">
      <c r="A28" s="112"/>
      <c r="B28" s="113"/>
      <c r="C28" s="114"/>
      <c r="D28" s="130"/>
      <c r="E28" s="130"/>
      <c r="F28" s="130"/>
      <c r="G28" s="130"/>
      <c r="H28" s="130"/>
      <c r="I28" s="130"/>
      <c r="J28" s="131"/>
    </row>
    <row r="29" spans="1:10" ht="18" customHeight="1">
      <c r="A29" s="112"/>
      <c r="B29" s="113"/>
      <c r="C29" s="114"/>
      <c r="D29" s="132" t="s">
        <v>18</v>
      </c>
      <c r="E29" s="114"/>
      <c r="F29" s="114"/>
      <c r="G29" s="114"/>
      <c r="H29" s="114"/>
      <c r="I29" s="114"/>
      <c r="J29" s="133">
        <f>F32</f>
        <v>0</v>
      </c>
    </row>
    <row r="30" spans="1:10">
      <c r="A30" s="112"/>
      <c r="B30" s="113"/>
      <c r="C30" s="114"/>
      <c r="D30" s="130"/>
      <c r="E30" s="130"/>
      <c r="F30" s="130"/>
      <c r="G30" s="130"/>
      <c r="H30" s="130"/>
      <c r="I30" s="130"/>
      <c r="J30" s="131"/>
    </row>
    <row r="31" spans="1:10">
      <c r="A31" s="112"/>
      <c r="B31" s="113"/>
      <c r="C31" s="114"/>
      <c r="D31" s="114"/>
      <c r="E31" s="114"/>
      <c r="F31" s="134" t="s">
        <v>20</v>
      </c>
      <c r="G31" s="114"/>
      <c r="H31" s="114"/>
      <c r="I31" s="134" t="s">
        <v>19</v>
      </c>
      <c r="J31" s="135" t="s">
        <v>21</v>
      </c>
    </row>
    <row r="32" spans="1:10">
      <c r="A32" s="112"/>
      <c r="B32" s="113"/>
      <c r="C32" s="114"/>
      <c r="D32" s="136" t="s">
        <v>22</v>
      </c>
      <c r="E32" s="109" t="s">
        <v>23</v>
      </c>
      <c r="F32" s="137">
        <f>J54</f>
        <v>0</v>
      </c>
      <c r="G32" s="114"/>
      <c r="H32" s="114"/>
      <c r="I32" s="138">
        <v>0.21</v>
      </c>
      <c r="J32" s="139">
        <f>I32*F32</f>
        <v>0</v>
      </c>
    </row>
    <row r="33" spans="1:10">
      <c r="A33" s="112"/>
      <c r="B33" s="113"/>
      <c r="C33" s="114"/>
      <c r="D33" s="114"/>
      <c r="E33" s="109" t="s">
        <v>24</v>
      </c>
      <c r="F33" s="137">
        <v>0</v>
      </c>
      <c r="G33" s="114"/>
      <c r="H33" s="114"/>
      <c r="I33" s="138">
        <v>0.15</v>
      </c>
      <c r="J33" s="139">
        <v>0</v>
      </c>
    </row>
    <row r="34" spans="1:10">
      <c r="A34" s="112"/>
      <c r="B34" s="113"/>
      <c r="C34" s="114"/>
      <c r="D34" s="114"/>
      <c r="E34" s="114"/>
      <c r="F34" s="114"/>
      <c r="G34" s="114"/>
      <c r="H34" s="114"/>
      <c r="I34" s="114"/>
      <c r="J34" s="115"/>
    </row>
    <row r="35" spans="1:10" ht="15.75">
      <c r="A35" s="112"/>
      <c r="B35" s="113"/>
      <c r="C35" s="140"/>
      <c r="D35" s="141" t="s">
        <v>25</v>
      </c>
      <c r="E35" s="142"/>
      <c r="F35" s="142"/>
      <c r="G35" s="143" t="s">
        <v>26</v>
      </c>
      <c r="H35" s="144" t="s">
        <v>27</v>
      </c>
      <c r="I35" s="142"/>
      <c r="J35" s="145">
        <f>F32+J32</f>
        <v>0</v>
      </c>
    </row>
    <row r="36" spans="1:10">
      <c r="A36" s="112"/>
      <c r="B36" s="146"/>
      <c r="C36" s="147"/>
      <c r="D36" s="147"/>
      <c r="E36" s="147"/>
      <c r="F36" s="147"/>
      <c r="G36" s="147"/>
      <c r="H36" s="147"/>
      <c r="I36" s="147"/>
      <c r="J36" s="148"/>
    </row>
    <row r="39" spans="1:10">
      <c r="A39" s="112"/>
      <c r="B39" s="149"/>
      <c r="C39" s="150"/>
      <c r="D39" s="150"/>
      <c r="E39" s="150"/>
      <c r="F39" s="150"/>
      <c r="G39" s="150"/>
      <c r="H39" s="150"/>
      <c r="I39" s="150"/>
      <c r="J39" s="151"/>
    </row>
    <row r="40" spans="1:10" ht="18">
      <c r="A40" s="112"/>
      <c r="B40" s="113"/>
      <c r="C40" s="107" t="s">
        <v>84</v>
      </c>
      <c r="D40" s="114"/>
      <c r="E40" s="114"/>
      <c r="F40" s="114"/>
      <c r="G40" s="114"/>
      <c r="H40" s="114"/>
      <c r="I40" s="114"/>
      <c r="J40" s="115"/>
    </row>
    <row r="41" spans="1:10">
      <c r="A41" s="112"/>
      <c r="B41" s="113"/>
      <c r="C41" s="114"/>
      <c r="D41" s="114"/>
      <c r="E41" s="114"/>
      <c r="F41" s="114"/>
      <c r="G41" s="114"/>
      <c r="H41" s="114"/>
      <c r="I41" s="114"/>
      <c r="J41" s="115"/>
    </row>
    <row r="42" spans="1:10">
      <c r="A42" s="112"/>
      <c r="B42" s="113"/>
      <c r="C42" s="109" t="s">
        <v>2</v>
      </c>
      <c r="D42" s="114"/>
      <c r="E42" s="114"/>
      <c r="F42" s="114"/>
      <c r="G42" s="114"/>
      <c r="H42" s="114"/>
      <c r="I42" s="114"/>
      <c r="J42" s="115"/>
    </row>
    <row r="43" spans="1:10">
      <c r="A43" s="112"/>
      <c r="B43" s="113"/>
      <c r="C43" s="114"/>
      <c r="D43" s="114"/>
      <c r="E43" s="110" t="str">
        <f>'Rekapitulace stavby'!K5</f>
        <v>VŠE Praha - Stavební úpravy suterénních prostor</v>
      </c>
      <c r="F43" s="111"/>
      <c r="G43" s="111"/>
      <c r="H43" s="111"/>
      <c r="I43" s="114"/>
      <c r="J43" s="115"/>
    </row>
    <row r="44" spans="1:10" ht="30.75" customHeight="1">
      <c r="A44" s="112"/>
      <c r="B44" s="113"/>
      <c r="C44" s="109" t="s">
        <v>35</v>
      </c>
      <c r="D44" s="114"/>
      <c r="E44" s="114"/>
      <c r="F44" s="114"/>
      <c r="G44" s="114"/>
      <c r="H44" s="114"/>
      <c r="I44" s="114"/>
      <c r="J44" s="115"/>
    </row>
    <row r="45" spans="1:10">
      <c r="A45" s="112"/>
      <c r="B45" s="113"/>
      <c r="C45" s="114"/>
      <c r="D45" s="114"/>
      <c r="E45" s="116"/>
      <c r="F45" s="117"/>
      <c r="G45" s="117"/>
      <c r="H45" s="117"/>
      <c r="I45" s="114"/>
      <c r="J45" s="115"/>
    </row>
    <row r="46" spans="1:10" ht="14.45" customHeight="1">
      <c r="A46" s="112"/>
      <c r="B46" s="113"/>
      <c r="C46" s="114"/>
      <c r="D46" s="114"/>
      <c r="E46" s="114"/>
      <c r="F46" s="114"/>
      <c r="G46" s="114"/>
      <c r="H46" s="114"/>
      <c r="I46" s="114"/>
      <c r="J46" s="115"/>
    </row>
    <row r="47" spans="1:10">
      <c r="A47" s="112"/>
      <c r="B47" s="113"/>
      <c r="C47" s="109" t="s">
        <v>6</v>
      </c>
      <c r="D47" s="114"/>
      <c r="E47" s="114"/>
      <c r="F47" s="118"/>
      <c r="G47" s="114"/>
      <c r="H47" s="114"/>
      <c r="I47" s="109" t="s">
        <v>8</v>
      </c>
      <c r="J47" s="120"/>
    </row>
    <row r="48" spans="1:10">
      <c r="A48" s="112"/>
      <c r="B48" s="113"/>
      <c r="C48" s="114"/>
      <c r="D48" s="114"/>
      <c r="E48" s="114"/>
      <c r="F48" s="114"/>
      <c r="G48" s="114"/>
      <c r="H48" s="114"/>
      <c r="I48" s="114"/>
      <c r="J48" s="115"/>
    </row>
    <row r="49" spans="1:10">
      <c r="A49" s="112"/>
      <c r="B49" s="113"/>
      <c r="C49" s="109" t="s">
        <v>9</v>
      </c>
      <c r="D49" s="114"/>
      <c r="E49" s="114"/>
      <c r="F49" s="118"/>
      <c r="G49" s="114"/>
      <c r="H49" s="114"/>
      <c r="I49" s="109" t="s">
        <v>14</v>
      </c>
      <c r="J49" s="152"/>
    </row>
    <row r="50" spans="1:10">
      <c r="A50" s="112"/>
      <c r="B50" s="113"/>
      <c r="C50" s="109" t="s">
        <v>12</v>
      </c>
      <c r="D50" s="114"/>
      <c r="E50" s="114"/>
      <c r="F50" s="153"/>
      <c r="G50" s="114"/>
      <c r="H50" s="114"/>
      <c r="I50" s="109" t="s">
        <v>15</v>
      </c>
      <c r="J50" s="152"/>
    </row>
    <row r="51" spans="1:10">
      <c r="A51" s="112"/>
      <c r="B51" s="113"/>
      <c r="C51" s="114"/>
      <c r="D51" s="114"/>
      <c r="E51" s="114"/>
      <c r="F51" s="114"/>
      <c r="G51" s="114"/>
      <c r="H51" s="114"/>
      <c r="I51" s="114"/>
      <c r="J51" s="115"/>
    </row>
    <row r="52" spans="1:10">
      <c r="A52" s="112"/>
      <c r="B52" s="113"/>
      <c r="C52" s="154" t="s">
        <v>85</v>
      </c>
      <c r="D52" s="140"/>
      <c r="E52" s="140"/>
      <c r="F52" s="140"/>
      <c r="G52" s="140"/>
      <c r="H52" s="140"/>
      <c r="I52" s="140"/>
      <c r="J52" s="155" t="s">
        <v>41</v>
      </c>
    </row>
    <row r="53" spans="1:10">
      <c r="A53" s="112"/>
      <c r="B53" s="113"/>
      <c r="C53" s="114"/>
      <c r="D53" s="114"/>
      <c r="E53" s="114"/>
      <c r="F53" s="114"/>
      <c r="G53" s="114"/>
      <c r="H53" s="114"/>
      <c r="I53" s="114"/>
      <c r="J53" s="115"/>
    </row>
    <row r="54" spans="1:10" ht="15.75">
      <c r="A54" s="112"/>
      <c r="B54" s="113"/>
      <c r="C54" s="156" t="s">
        <v>86</v>
      </c>
      <c r="D54" s="114"/>
      <c r="E54" s="114"/>
      <c r="F54" s="114"/>
      <c r="G54" s="114"/>
      <c r="H54" s="114"/>
      <c r="I54" s="114"/>
      <c r="J54" s="133">
        <f>J93</f>
        <v>0</v>
      </c>
    </row>
    <row r="55" spans="1:10">
      <c r="A55" s="157"/>
      <c r="B55" s="158"/>
      <c r="C55" s="159"/>
      <c r="D55" s="160" t="s">
        <v>87</v>
      </c>
      <c r="E55" s="161"/>
      <c r="F55" s="161"/>
      <c r="G55" s="161"/>
      <c r="H55" s="161"/>
      <c r="I55" s="161"/>
      <c r="J55" s="162">
        <f>J94</f>
        <v>0</v>
      </c>
    </row>
    <row r="56" spans="1:10">
      <c r="A56" s="163"/>
      <c r="B56" s="164"/>
      <c r="C56" s="165"/>
      <c r="D56" s="166" t="s">
        <v>88</v>
      </c>
      <c r="E56" s="167"/>
      <c r="F56" s="167"/>
      <c r="G56" s="167"/>
      <c r="H56" s="167"/>
      <c r="I56" s="167"/>
      <c r="J56" s="168">
        <f>J95</f>
        <v>0</v>
      </c>
    </row>
    <row r="57" spans="1:10">
      <c r="A57" s="163"/>
      <c r="B57" s="164"/>
      <c r="C57" s="165"/>
      <c r="D57" s="166" t="s">
        <v>89</v>
      </c>
      <c r="E57" s="167"/>
      <c r="F57" s="167"/>
      <c r="G57" s="167"/>
      <c r="H57" s="167"/>
      <c r="I57" s="167"/>
      <c r="J57" s="168">
        <f>J104</f>
        <v>0</v>
      </c>
    </row>
    <row r="58" spans="1:10">
      <c r="A58" s="163"/>
      <c r="B58" s="164"/>
      <c r="C58" s="165"/>
      <c r="D58" s="166" t="s">
        <v>90</v>
      </c>
      <c r="E58" s="167"/>
      <c r="F58" s="167"/>
      <c r="G58" s="167"/>
      <c r="H58" s="167"/>
      <c r="I58" s="167"/>
      <c r="J58" s="168">
        <f>J127</f>
        <v>0</v>
      </c>
    </row>
    <row r="59" spans="1:10">
      <c r="A59" s="163"/>
      <c r="B59" s="164"/>
      <c r="C59" s="165"/>
      <c r="D59" s="166" t="s">
        <v>91</v>
      </c>
      <c r="E59" s="167"/>
      <c r="F59" s="167"/>
      <c r="G59" s="167"/>
      <c r="H59" s="167"/>
      <c r="I59" s="167"/>
      <c r="J59" s="168">
        <f>J139</f>
        <v>0</v>
      </c>
    </row>
    <row r="60" spans="1:10">
      <c r="A60" s="163"/>
      <c r="B60" s="164"/>
      <c r="C60" s="165"/>
      <c r="D60" s="166" t="s">
        <v>92</v>
      </c>
      <c r="E60" s="167"/>
      <c r="F60" s="167"/>
      <c r="G60" s="167"/>
      <c r="H60" s="167"/>
      <c r="I60" s="167"/>
      <c r="J60" s="168">
        <f>J146</f>
        <v>0</v>
      </c>
    </row>
    <row r="61" spans="1:10">
      <c r="A61" s="157"/>
      <c r="B61" s="158"/>
      <c r="C61" s="159"/>
      <c r="D61" s="160" t="s">
        <v>93</v>
      </c>
      <c r="E61" s="161"/>
      <c r="F61" s="161"/>
      <c r="G61" s="161"/>
      <c r="H61" s="161"/>
      <c r="I61" s="161"/>
      <c r="J61" s="162">
        <f>J149</f>
        <v>0</v>
      </c>
    </row>
    <row r="62" spans="1:10">
      <c r="A62" s="163"/>
      <c r="B62" s="164"/>
      <c r="C62" s="165"/>
      <c r="D62" s="166" t="s">
        <v>94</v>
      </c>
      <c r="E62" s="167"/>
      <c r="F62" s="167"/>
      <c r="G62" s="167"/>
      <c r="H62" s="167"/>
      <c r="I62" s="167"/>
      <c r="J62" s="168">
        <f>J150</f>
        <v>0</v>
      </c>
    </row>
    <row r="63" spans="1:10">
      <c r="A63" s="163"/>
      <c r="B63" s="164"/>
      <c r="C63" s="165"/>
      <c r="D63" s="166" t="s">
        <v>95</v>
      </c>
      <c r="E63" s="167"/>
      <c r="F63" s="167"/>
      <c r="G63" s="167"/>
      <c r="H63" s="167"/>
      <c r="I63" s="167"/>
      <c r="J63" s="168">
        <f>J155</f>
        <v>0</v>
      </c>
    </row>
    <row r="64" spans="1:10">
      <c r="A64" s="163"/>
      <c r="B64" s="164"/>
      <c r="C64" s="165"/>
      <c r="D64" s="166" t="s">
        <v>96</v>
      </c>
      <c r="E64" s="167"/>
      <c r="F64" s="167"/>
      <c r="G64" s="167"/>
      <c r="H64" s="167"/>
      <c r="I64" s="167"/>
      <c r="J64" s="168">
        <f>J158</f>
        <v>0</v>
      </c>
    </row>
    <row r="65" spans="1:10">
      <c r="A65" s="163"/>
      <c r="B65" s="164"/>
      <c r="C65" s="165"/>
      <c r="D65" s="166" t="s">
        <v>97</v>
      </c>
      <c r="E65" s="167"/>
      <c r="F65" s="167"/>
      <c r="G65" s="167"/>
      <c r="H65" s="167"/>
      <c r="I65" s="167"/>
      <c r="J65" s="168">
        <f>J161</f>
        <v>0</v>
      </c>
    </row>
    <row r="66" spans="1:10">
      <c r="A66" s="163"/>
      <c r="B66" s="164"/>
      <c r="C66" s="165"/>
      <c r="D66" s="166" t="s">
        <v>98</v>
      </c>
      <c r="E66" s="167"/>
      <c r="F66" s="167"/>
      <c r="G66" s="167"/>
      <c r="H66" s="167"/>
      <c r="I66" s="167"/>
      <c r="J66" s="168">
        <f>J184</f>
        <v>0</v>
      </c>
    </row>
    <row r="67" spans="1:10">
      <c r="A67" s="163"/>
      <c r="B67" s="164"/>
      <c r="C67" s="165"/>
      <c r="D67" s="166" t="s">
        <v>99</v>
      </c>
      <c r="E67" s="167"/>
      <c r="F67" s="167"/>
      <c r="G67" s="167"/>
      <c r="H67" s="167"/>
      <c r="I67" s="167"/>
      <c r="J67" s="168">
        <f>J196</f>
        <v>0</v>
      </c>
    </row>
    <row r="68" spans="1:10">
      <c r="A68" s="163"/>
      <c r="B68" s="164"/>
      <c r="C68" s="165"/>
      <c r="D68" s="166" t="s">
        <v>100</v>
      </c>
      <c r="E68" s="167"/>
      <c r="F68" s="167"/>
      <c r="G68" s="167"/>
      <c r="H68" s="167"/>
      <c r="I68" s="167"/>
      <c r="J68" s="168">
        <f>J206</f>
        <v>0</v>
      </c>
    </row>
    <row r="69" spans="1:10">
      <c r="A69" s="163"/>
      <c r="B69" s="164"/>
      <c r="C69" s="165"/>
      <c r="D69" s="166" t="s">
        <v>101</v>
      </c>
      <c r="E69" s="167"/>
      <c r="F69" s="167"/>
      <c r="G69" s="167"/>
      <c r="H69" s="167"/>
      <c r="I69" s="167"/>
      <c r="J69" s="168">
        <f>J209</f>
        <v>0</v>
      </c>
    </row>
    <row r="70" spans="1:10">
      <c r="A70" s="157"/>
      <c r="B70" s="158"/>
      <c r="C70" s="159"/>
      <c r="D70" s="160" t="s">
        <v>102</v>
      </c>
      <c r="E70" s="161"/>
      <c r="F70" s="161"/>
      <c r="G70" s="161"/>
      <c r="H70" s="161"/>
      <c r="I70" s="161"/>
      <c r="J70" s="162">
        <f>J212</f>
        <v>0</v>
      </c>
    </row>
    <row r="71" spans="1:10">
      <c r="A71" s="163"/>
      <c r="B71" s="164"/>
      <c r="C71" s="165"/>
      <c r="D71" s="166" t="s">
        <v>103</v>
      </c>
      <c r="E71" s="167"/>
      <c r="F71" s="167"/>
      <c r="G71" s="167"/>
      <c r="H71" s="167"/>
      <c r="I71" s="167"/>
      <c r="J71" s="168">
        <f>J213</f>
        <v>0</v>
      </c>
    </row>
    <row r="72" spans="1:10">
      <c r="A72" s="163"/>
      <c r="B72" s="164"/>
      <c r="C72" s="165"/>
      <c r="D72" s="166" t="s">
        <v>104</v>
      </c>
      <c r="E72" s="167"/>
      <c r="F72" s="167"/>
      <c r="G72" s="167"/>
      <c r="H72" s="167"/>
      <c r="I72" s="167"/>
      <c r="J72" s="168">
        <f>J215</f>
        <v>0</v>
      </c>
    </row>
    <row r="73" spans="1:10">
      <c r="A73" s="163"/>
      <c r="B73" s="164"/>
      <c r="C73" s="165"/>
      <c r="D73" s="166" t="s">
        <v>105</v>
      </c>
      <c r="E73" s="167"/>
      <c r="F73" s="167"/>
      <c r="G73" s="167"/>
      <c r="H73" s="167"/>
      <c r="I73" s="167"/>
      <c r="J73" s="168">
        <f>J217</f>
        <v>0</v>
      </c>
    </row>
    <row r="74" spans="1:10">
      <c r="A74" s="112"/>
      <c r="B74" s="113"/>
      <c r="C74" s="114"/>
      <c r="D74" s="114"/>
      <c r="E74" s="114"/>
      <c r="F74" s="114"/>
      <c r="G74" s="114"/>
      <c r="H74" s="114"/>
      <c r="I74" s="114"/>
      <c r="J74" s="115"/>
    </row>
    <row r="75" spans="1:10">
      <c r="A75" s="112"/>
      <c r="B75" s="146"/>
      <c r="C75" s="147"/>
      <c r="D75" s="147"/>
      <c r="E75" s="147"/>
      <c r="F75" s="147"/>
      <c r="G75" s="147"/>
      <c r="H75" s="147"/>
      <c r="I75" s="147"/>
      <c r="J75" s="148"/>
    </row>
    <row r="79" spans="1:10">
      <c r="A79" s="112"/>
      <c r="B79" s="149"/>
      <c r="C79" s="150"/>
      <c r="D79" s="150"/>
      <c r="E79" s="150"/>
      <c r="F79" s="150"/>
      <c r="G79" s="150"/>
      <c r="H79" s="150"/>
      <c r="I79" s="150"/>
      <c r="J79" s="151"/>
    </row>
    <row r="80" spans="1:10" ht="18">
      <c r="A80" s="112"/>
      <c r="B80" s="113"/>
      <c r="C80" s="107" t="s">
        <v>36</v>
      </c>
      <c r="D80" s="114"/>
      <c r="E80" s="114"/>
      <c r="F80" s="114"/>
      <c r="G80" s="114"/>
      <c r="H80" s="114"/>
      <c r="I80" s="114"/>
      <c r="J80" s="115"/>
    </row>
    <row r="81" spans="1:10">
      <c r="A81" s="112"/>
      <c r="B81" s="113"/>
      <c r="C81" s="114"/>
      <c r="D81" s="114"/>
      <c r="E81" s="114"/>
      <c r="F81" s="114"/>
      <c r="G81" s="114"/>
      <c r="H81" s="114"/>
      <c r="I81" s="114"/>
      <c r="J81" s="115"/>
    </row>
    <row r="82" spans="1:10">
      <c r="A82" s="112"/>
      <c r="B82" s="113"/>
      <c r="C82" s="109" t="s">
        <v>2</v>
      </c>
      <c r="D82" s="114"/>
      <c r="E82" s="114"/>
      <c r="F82" s="114"/>
      <c r="G82" s="114"/>
      <c r="H82" s="114"/>
      <c r="I82" s="114"/>
      <c r="J82" s="115"/>
    </row>
    <row r="83" spans="1:10">
      <c r="A83" s="112"/>
      <c r="B83" s="113"/>
      <c r="C83" s="114"/>
      <c r="D83" s="114"/>
      <c r="E83" s="110" t="str">
        <f>E43</f>
        <v>VŠE Praha - Stavební úpravy suterénních prostor</v>
      </c>
      <c r="F83" s="111"/>
      <c r="G83" s="111"/>
      <c r="H83" s="111"/>
      <c r="I83" s="114"/>
      <c r="J83" s="115"/>
    </row>
    <row r="84" spans="1:10">
      <c r="A84" s="112"/>
      <c r="B84" s="113"/>
      <c r="C84" s="109" t="s">
        <v>35</v>
      </c>
      <c r="D84" s="114"/>
      <c r="E84" s="114"/>
      <c r="F84" s="114"/>
      <c r="G84" s="114"/>
      <c r="H84" s="114"/>
      <c r="I84" s="114"/>
      <c r="J84" s="115"/>
    </row>
    <row r="85" spans="1:10">
      <c r="A85" s="112"/>
      <c r="B85" s="113"/>
      <c r="C85" s="114"/>
      <c r="D85" s="114"/>
      <c r="E85" s="116"/>
      <c r="F85" s="117"/>
      <c r="G85" s="117"/>
      <c r="H85" s="117"/>
      <c r="I85" s="114"/>
      <c r="J85" s="115"/>
    </row>
    <row r="86" spans="1:10">
      <c r="A86" s="112"/>
      <c r="B86" s="113"/>
      <c r="C86" s="114"/>
      <c r="D86" s="114"/>
      <c r="E86" s="114"/>
      <c r="F86" s="114"/>
      <c r="G86" s="114"/>
      <c r="H86" s="114"/>
      <c r="I86" s="114"/>
      <c r="J86" s="115"/>
    </row>
    <row r="87" spans="1:10">
      <c r="A87" s="112"/>
      <c r="B87" s="113"/>
      <c r="C87" s="109" t="s">
        <v>6</v>
      </c>
      <c r="D87" s="114"/>
      <c r="E87" s="114"/>
      <c r="F87" s="118"/>
      <c r="G87" s="114"/>
      <c r="H87" s="114"/>
      <c r="I87" s="109" t="s">
        <v>8</v>
      </c>
      <c r="J87" s="120"/>
    </row>
    <row r="88" spans="1:10">
      <c r="A88" s="112"/>
      <c r="B88" s="113"/>
      <c r="C88" s="114"/>
      <c r="D88" s="114"/>
      <c r="E88" s="114"/>
      <c r="F88" s="114"/>
      <c r="G88" s="114"/>
      <c r="H88" s="114"/>
      <c r="I88" s="114"/>
      <c r="J88" s="115"/>
    </row>
    <row r="89" spans="1:10">
      <c r="A89" s="112"/>
      <c r="B89" s="113"/>
      <c r="C89" s="109" t="s">
        <v>9</v>
      </c>
      <c r="D89" s="114"/>
      <c r="E89" s="114"/>
      <c r="F89" s="118"/>
      <c r="G89" s="114"/>
      <c r="H89" s="114"/>
      <c r="I89" s="109" t="s">
        <v>14</v>
      </c>
      <c r="J89" s="152"/>
    </row>
    <row r="90" spans="1:10">
      <c r="A90" s="112"/>
      <c r="B90" s="113"/>
      <c r="C90" s="109" t="s">
        <v>12</v>
      </c>
      <c r="D90" s="114"/>
      <c r="E90" s="114"/>
      <c r="F90" s="118"/>
      <c r="G90" s="114"/>
      <c r="H90" s="114"/>
      <c r="I90" s="109" t="s">
        <v>15</v>
      </c>
      <c r="J90" s="152"/>
    </row>
    <row r="91" spans="1:10">
      <c r="A91" s="112"/>
      <c r="B91" s="113"/>
      <c r="C91" s="114"/>
      <c r="D91" s="114"/>
      <c r="E91" s="114"/>
      <c r="F91" s="114"/>
      <c r="G91" s="114"/>
      <c r="H91" s="114"/>
      <c r="I91" s="114"/>
      <c r="J91" s="115"/>
    </row>
    <row r="92" spans="1:10">
      <c r="A92" s="169"/>
      <c r="B92" s="170"/>
      <c r="C92" s="171" t="s">
        <v>37</v>
      </c>
      <c r="D92" s="172" t="s">
        <v>33</v>
      </c>
      <c r="E92" s="172" t="s">
        <v>29</v>
      </c>
      <c r="F92" s="172" t="s">
        <v>30</v>
      </c>
      <c r="G92" s="172" t="s">
        <v>38</v>
      </c>
      <c r="H92" s="172" t="s">
        <v>39</v>
      </c>
      <c r="I92" s="172" t="s">
        <v>40</v>
      </c>
      <c r="J92" s="173" t="s">
        <v>41</v>
      </c>
    </row>
    <row r="93" spans="1:10" ht="15.75">
      <c r="A93" s="112"/>
      <c r="B93" s="113"/>
      <c r="C93" s="174" t="s">
        <v>42</v>
      </c>
      <c r="D93" s="114"/>
      <c r="E93" s="114"/>
      <c r="F93" s="114"/>
      <c r="G93" s="114"/>
      <c r="H93" s="114"/>
      <c r="I93" s="114"/>
      <c r="J93" s="175">
        <f>SUM(J94,J149,J212)</f>
        <v>0</v>
      </c>
    </row>
    <row r="94" spans="1:10" ht="15.75">
      <c r="A94" s="176"/>
      <c r="B94" s="177"/>
      <c r="C94" s="178"/>
      <c r="D94" s="179" t="s">
        <v>43</v>
      </c>
      <c r="E94" s="180" t="s">
        <v>65</v>
      </c>
      <c r="F94" s="180" t="s">
        <v>106</v>
      </c>
      <c r="G94" s="178"/>
      <c r="H94" s="178"/>
      <c r="I94" s="178"/>
      <c r="J94" s="181">
        <f>SUM(J95,J104,J127,J139,J146)</f>
        <v>0</v>
      </c>
    </row>
    <row r="95" spans="1:10">
      <c r="A95" s="176"/>
      <c r="B95" s="177"/>
      <c r="C95" s="178"/>
      <c r="D95" s="179" t="s">
        <v>43</v>
      </c>
      <c r="E95" s="182" t="s">
        <v>46</v>
      </c>
      <c r="F95" s="182" t="s">
        <v>107</v>
      </c>
      <c r="G95" s="178"/>
      <c r="H95" s="178"/>
      <c r="I95" s="178"/>
      <c r="J95" s="183">
        <f>SUM(J96:J103)</f>
        <v>0</v>
      </c>
    </row>
    <row r="96" spans="1:10" ht="24">
      <c r="A96" s="112"/>
      <c r="B96" s="113"/>
      <c r="C96" s="184" t="s">
        <v>63</v>
      </c>
      <c r="D96" s="184" t="s">
        <v>44</v>
      </c>
      <c r="E96" s="185" t="s">
        <v>108</v>
      </c>
      <c r="F96" s="186" t="s">
        <v>109</v>
      </c>
      <c r="G96" s="187" t="s">
        <v>45</v>
      </c>
      <c r="H96" s="188">
        <v>7</v>
      </c>
      <c r="I96" s="49"/>
      <c r="J96" s="189">
        <f t="shared" ref="J96:J103" si="0">ROUND(I96*H96,2)</f>
        <v>0</v>
      </c>
    </row>
    <row r="97" spans="1:10">
      <c r="A97" s="112"/>
      <c r="B97" s="113"/>
      <c r="C97" s="184" t="s">
        <v>110</v>
      </c>
      <c r="D97" s="184" t="s">
        <v>44</v>
      </c>
      <c r="E97" s="185" t="s">
        <v>111</v>
      </c>
      <c r="F97" s="186" t="s">
        <v>112</v>
      </c>
      <c r="G97" s="187" t="s">
        <v>45</v>
      </c>
      <c r="H97" s="188">
        <v>4</v>
      </c>
      <c r="I97" s="49"/>
      <c r="J97" s="189">
        <f t="shared" si="0"/>
        <v>0</v>
      </c>
    </row>
    <row r="98" spans="1:10">
      <c r="A98" s="112"/>
      <c r="B98" s="113"/>
      <c r="C98" s="184" t="s">
        <v>113</v>
      </c>
      <c r="D98" s="184" t="s">
        <v>44</v>
      </c>
      <c r="E98" s="185" t="s">
        <v>114</v>
      </c>
      <c r="F98" s="186" t="s">
        <v>115</v>
      </c>
      <c r="G98" s="187" t="s">
        <v>45</v>
      </c>
      <c r="H98" s="188">
        <v>1</v>
      </c>
      <c r="I98" s="49"/>
      <c r="J98" s="189">
        <f t="shared" si="0"/>
        <v>0</v>
      </c>
    </row>
    <row r="99" spans="1:10">
      <c r="A99" s="112"/>
      <c r="B99" s="113"/>
      <c r="C99" s="184" t="s">
        <v>116</v>
      </c>
      <c r="D99" s="184" t="s">
        <v>44</v>
      </c>
      <c r="E99" s="185" t="s">
        <v>117</v>
      </c>
      <c r="F99" s="186" t="s">
        <v>118</v>
      </c>
      <c r="G99" s="187" t="s">
        <v>45</v>
      </c>
      <c r="H99" s="188">
        <v>1</v>
      </c>
      <c r="I99" s="49"/>
      <c r="J99" s="189">
        <f t="shared" si="0"/>
        <v>0</v>
      </c>
    </row>
    <row r="100" spans="1:10">
      <c r="A100" s="112"/>
      <c r="B100" s="113"/>
      <c r="C100" s="184" t="s">
        <v>119</v>
      </c>
      <c r="D100" s="184" t="s">
        <v>44</v>
      </c>
      <c r="E100" s="185" t="s">
        <v>120</v>
      </c>
      <c r="F100" s="186" t="s">
        <v>121</v>
      </c>
      <c r="G100" s="187" t="s">
        <v>45</v>
      </c>
      <c r="H100" s="188">
        <v>1</v>
      </c>
      <c r="I100" s="49"/>
      <c r="J100" s="189">
        <f t="shared" si="0"/>
        <v>0</v>
      </c>
    </row>
    <row r="101" spans="1:10" ht="24">
      <c r="A101" s="112"/>
      <c r="B101" s="113"/>
      <c r="C101" s="184" t="s">
        <v>62</v>
      </c>
      <c r="D101" s="184" t="s">
        <v>44</v>
      </c>
      <c r="E101" s="185" t="s">
        <v>122</v>
      </c>
      <c r="F101" s="186" t="s">
        <v>123</v>
      </c>
      <c r="G101" s="187" t="s">
        <v>57</v>
      </c>
      <c r="H101" s="188">
        <v>80</v>
      </c>
      <c r="I101" s="49"/>
      <c r="J101" s="189">
        <f t="shared" si="0"/>
        <v>0</v>
      </c>
    </row>
    <row r="102" spans="1:10" ht="24">
      <c r="A102" s="112"/>
      <c r="B102" s="113"/>
      <c r="C102" s="184" t="s">
        <v>78</v>
      </c>
      <c r="D102" s="184" t="s">
        <v>44</v>
      </c>
      <c r="E102" s="185" t="s">
        <v>124</v>
      </c>
      <c r="F102" s="186" t="s">
        <v>125</v>
      </c>
      <c r="G102" s="187" t="s">
        <v>57</v>
      </c>
      <c r="H102" s="188">
        <v>25</v>
      </c>
      <c r="I102" s="49"/>
      <c r="J102" s="189">
        <f t="shared" si="0"/>
        <v>0</v>
      </c>
    </row>
    <row r="103" spans="1:10" ht="24">
      <c r="A103" s="112"/>
      <c r="B103" s="113"/>
      <c r="C103" s="184" t="s">
        <v>126</v>
      </c>
      <c r="D103" s="184" t="s">
        <v>44</v>
      </c>
      <c r="E103" s="185" t="s">
        <v>127</v>
      </c>
      <c r="F103" s="186" t="s">
        <v>128</v>
      </c>
      <c r="G103" s="187" t="s">
        <v>57</v>
      </c>
      <c r="H103" s="188">
        <v>3</v>
      </c>
      <c r="I103" s="49"/>
      <c r="J103" s="189">
        <f t="shared" si="0"/>
        <v>0</v>
      </c>
    </row>
    <row r="104" spans="1:10">
      <c r="A104" s="176"/>
      <c r="B104" s="177"/>
      <c r="C104" s="178"/>
      <c r="D104" s="179" t="s">
        <v>43</v>
      </c>
      <c r="E104" s="182" t="s">
        <v>49</v>
      </c>
      <c r="F104" s="182" t="s">
        <v>129</v>
      </c>
      <c r="G104" s="178"/>
      <c r="H104" s="178"/>
      <c r="I104" s="178"/>
      <c r="J104" s="183">
        <f>SUM(J105:J126)</f>
        <v>0</v>
      </c>
    </row>
    <row r="105" spans="1:10">
      <c r="A105" s="112"/>
      <c r="B105" s="113"/>
      <c r="C105" s="184" t="s">
        <v>50</v>
      </c>
      <c r="D105" s="184" t="s">
        <v>44</v>
      </c>
      <c r="E105" s="185" t="s">
        <v>130</v>
      </c>
      <c r="F105" s="186" t="s">
        <v>131</v>
      </c>
      <c r="G105" s="187" t="s">
        <v>47</v>
      </c>
      <c r="H105" s="188">
        <v>65</v>
      </c>
      <c r="I105" s="49"/>
      <c r="J105" s="189">
        <f t="shared" ref="J105:J126" si="1">ROUND(I105*H105,2)</f>
        <v>0</v>
      </c>
    </row>
    <row r="106" spans="1:10">
      <c r="A106" s="112"/>
      <c r="B106" s="113"/>
      <c r="C106" s="184" t="s">
        <v>132</v>
      </c>
      <c r="D106" s="184" t="s">
        <v>44</v>
      </c>
      <c r="E106" s="185" t="s">
        <v>133</v>
      </c>
      <c r="F106" s="186" t="s">
        <v>134</v>
      </c>
      <c r="G106" s="187" t="s">
        <v>75</v>
      </c>
      <c r="H106" s="188">
        <v>60</v>
      </c>
      <c r="I106" s="49"/>
      <c r="J106" s="189">
        <f t="shared" si="1"/>
        <v>0</v>
      </c>
    </row>
    <row r="107" spans="1:10" ht="24">
      <c r="A107" s="112"/>
      <c r="B107" s="113"/>
      <c r="C107" s="184" t="s">
        <v>135</v>
      </c>
      <c r="D107" s="184" t="s">
        <v>44</v>
      </c>
      <c r="E107" s="185" t="s">
        <v>136</v>
      </c>
      <c r="F107" s="186" t="s">
        <v>137</v>
      </c>
      <c r="G107" s="187" t="s">
        <v>57</v>
      </c>
      <c r="H107" s="188">
        <v>596</v>
      </c>
      <c r="I107" s="49"/>
      <c r="J107" s="189">
        <f t="shared" si="1"/>
        <v>0</v>
      </c>
    </row>
    <row r="108" spans="1:10" ht="24">
      <c r="A108" s="112"/>
      <c r="B108" s="113"/>
      <c r="C108" s="184" t="s">
        <v>138</v>
      </c>
      <c r="D108" s="184" t="s">
        <v>44</v>
      </c>
      <c r="E108" s="185" t="s">
        <v>139</v>
      </c>
      <c r="F108" s="186" t="s">
        <v>140</v>
      </c>
      <c r="G108" s="187" t="s">
        <v>57</v>
      </c>
      <c r="H108" s="188">
        <v>596</v>
      </c>
      <c r="I108" s="49"/>
      <c r="J108" s="189">
        <f t="shared" si="1"/>
        <v>0</v>
      </c>
    </row>
    <row r="109" spans="1:10" ht="36">
      <c r="A109" s="112"/>
      <c r="B109" s="113"/>
      <c r="C109" s="184" t="s">
        <v>141</v>
      </c>
      <c r="D109" s="184" t="s">
        <v>44</v>
      </c>
      <c r="E109" s="185" t="s">
        <v>142</v>
      </c>
      <c r="F109" s="186" t="s">
        <v>143</v>
      </c>
      <c r="G109" s="187" t="s">
        <v>57</v>
      </c>
      <c r="H109" s="188">
        <v>1343</v>
      </c>
      <c r="I109" s="49"/>
      <c r="J109" s="189">
        <f t="shared" si="1"/>
        <v>0</v>
      </c>
    </row>
    <row r="110" spans="1:10" ht="24">
      <c r="A110" s="112"/>
      <c r="B110" s="113"/>
      <c r="C110" s="184" t="s">
        <v>144</v>
      </c>
      <c r="D110" s="184" t="s">
        <v>44</v>
      </c>
      <c r="E110" s="185" t="s">
        <v>145</v>
      </c>
      <c r="F110" s="186" t="s">
        <v>146</v>
      </c>
      <c r="G110" s="187" t="s">
        <v>57</v>
      </c>
      <c r="H110" s="188">
        <v>1343</v>
      </c>
      <c r="I110" s="49"/>
      <c r="J110" s="189">
        <f t="shared" si="1"/>
        <v>0</v>
      </c>
    </row>
    <row r="111" spans="1:10" ht="36">
      <c r="A111" s="112"/>
      <c r="B111" s="113"/>
      <c r="C111" s="184" t="s">
        <v>51</v>
      </c>
      <c r="D111" s="184" t="s">
        <v>44</v>
      </c>
      <c r="E111" s="185" t="s">
        <v>147</v>
      </c>
      <c r="F111" s="186" t="s">
        <v>148</v>
      </c>
      <c r="G111" s="187" t="s">
        <v>57</v>
      </c>
      <c r="H111" s="188">
        <v>50</v>
      </c>
      <c r="I111" s="49"/>
      <c r="J111" s="189">
        <f t="shared" si="1"/>
        <v>0</v>
      </c>
    </row>
    <row r="112" spans="1:10">
      <c r="A112" s="112"/>
      <c r="B112" s="113"/>
      <c r="C112" s="184" t="s">
        <v>149</v>
      </c>
      <c r="D112" s="184" t="s">
        <v>44</v>
      </c>
      <c r="E112" s="185" t="s">
        <v>150</v>
      </c>
      <c r="F112" s="186" t="s">
        <v>151</v>
      </c>
      <c r="G112" s="187" t="s">
        <v>47</v>
      </c>
      <c r="H112" s="188">
        <v>320</v>
      </c>
      <c r="I112" s="49"/>
      <c r="J112" s="189">
        <f t="shared" si="1"/>
        <v>0</v>
      </c>
    </row>
    <row r="113" spans="1:10">
      <c r="A113" s="112"/>
      <c r="B113" s="113"/>
      <c r="C113" s="190" t="s">
        <v>152</v>
      </c>
      <c r="D113" s="190" t="s">
        <v>48</v>
      </c>
      <c r="E113" s="191" t="s">
        <v>153</v>
      </c>
      <c r="F113" s="192" t="s">
        <v>154</v>
      </c>
      <c r="G113" s="193" t="s">
        <v>47</v>
      </c>
      <c r="H113" s="194">
        <v>320</v>
      </c>
      <c r="I113" s="50"/>
      <c r="J113" s="195">
        <f t="shared" si="1"/>
        <v>0</v>
      </c>
    </row>
    <row r="114" spans="1:10" ht="24">
      <c r="A114" s="112"/>
      <c r="B114" s="113"/>
      <c r="C114" s="184" t="s">
        <v>52</v>
      </c>
      <c r="D114" s="184" t="s">
        <v>44</v>
      </c>
      <c r="E114" s="185" t="s">
        <v>155</v>
      </c>
      <c r="F114" s="186" t="s">
        <v>156</v>
      </c>
      <c r="G114" s="187" t="s">
        <v>57</v>
      </c>
      <c r="H114" s="188">
        <v>72</v>
      </c>
      <c r="I114" s="49"/>
      <c r="J114" s="189">
        <f t="shared" si="1"/>
        <v>0</v>
      </c>
    </row>
    <row r="115" spans="1:10">
      <c r="A115" s="112"/>
      <c r="B115" s="113"/>
      <c r="C115" s="184" t="s">
        <v>53</v>
      </c>
      <c r="D115" s="184" t="s">
        <v>44</v>
      </c>
      <c r="E115" s="185" t="s">
        <v>157</v>
      </c>
      <c r="F115" s="186" t="s">
        <v>158</v>
      </c>
      <c r="G115" s="187" t="s">
        <v>47</v>
      </c>
      <c r="H115" s="188">
        <v>187</v>
      </c>
      <c r="I115" s="49"/>
      <c r="J115" s="189">
        <f t="shared" si="1"/>
        <v>0</v>
      </c>
    </row>
    <row r="116" spans="1:10" ht="24">
      <c r="A116" s="112"/>
      <c r="B116" s="113"/>
      <c r="C116" s="184" t="s">
        <v>64</v>
      </c>
      <c r="D116" s="184" t="s">
        <v>44</v>
      </c>
      <c r="E116" s="185" t="s">
        <v>159</v>
      </c>
      <c r="F116" s="186" t="s">
        <v>160</v>
      </c>
      <c r="G116" s="187" t="s">
        <v>47</v>
      </c>
      <c r="H116" s="188">
        <v>90</v>
      </c>
      <c r="I116" s="49"/>
      <c r="J116" s="189">
        <f t="shared" si="1"/>
        <v>0</v>
      </c>
    </row>
    <row r="117" spans="1:10" ht="24">
      <c r="A117" s="112"/>
      <c r="B117" s="113"/>
      <c r="C117" s="190" t="s">
        <v>79</v>
      </c>
      <c r="D117" s="190" t="s">
        <v>48</v>
      </c>
      <c r="E117" s="191" t="s">
        <v>161</v>
      </c>
      <c r="F117" s="192" t="s">
        <v>162</v>
      </c>
      <c r="G117" s="193" t="s">
        <v>47</v>
      </c>
      <c r="H117" s="194">
        <v>90</v>
      </c>
      <c r="I117" s="50"/>
      <c r="J117" s="195">
        <f t="shared" si="1"/>
        <v>0</v>
      </c>
    </row>
    <row r="118" spans="1:10" ht="24">
      <c r="A118" s="112"/>
      <c r="B118" s="113"/>
      <c r="C118" s="184" t="s">
        <v>80</v>
      </c>
      <c r="D118" s="184" t="s">
        <v>44</v>
      </c>
      <c r="E118" s="185" t="s">
        <v>163</v>
      </c>
      <c r="F118" s="186" t="s">
        <v>164</v>
      </c>
      <c r="G118" s="187" t="s">
        <v>165</v>
      </c>
      <c r="H118" s="188">
        <v>2.5</v>
      </c>
      <c r="I118" s="49"/>
      <c r="J118" s="189">
        <f t="shared" si="1"/>
        <v>0</v>
      </c>
    </row>
    <row r="119" spans="1:10" ht="24">
      <c r="A119" s="112"/>
      <c r="B119" s="113"/>
      <c r="C119" s="184" t="s">
        <v>54</v>
      </c>
      <c r="D119" s="184" t="s">
        <v>44</v>
      </c>
      <c r="E119" s="185" t="s">
        <v>166</v>
      </c>
      <c r="F119" s="186" t="s">
        <v>167</v>
      </c>
      <c r="G119" s="187" t="s">
        <v>165</v>
      </c>
      <c r="H119" s="188">
        <v>2.5</v>
      </c>
      <c r="I119" s="49"/>
      <c r="J119" s="189">
        <f t="shared" si="1"/>
        <v>0</v>
      </c>
    </row>
    <row r="120" spans="1:10" ht="24">
      <c r="A120" s="112"/>
      <c r="B120" s="113"/>
      <c r="C120" s="184" t="s">
        <v>168</v>
      </c>
      <c r="D120" s="184" t="s">
        <v>44</v>
      </c>
      <c r="E120" s="185" t="s">
        <v>169</v>
      </c>
      <c r="F120" s="186" t="s">
        <v>170</v>
      </c>
      <c r="G120" s="187" t="s">
        <v>45</v>
      </c>
      <c r="H120" s="188">
        <v>8</v>
      </c>
      <c r="I120" s="49"/>
      <c r="J120" s="189">
        <f t="shared" si="1"/>
        <v>0</v>
      </c>
    </row>
    <row r="121" spans="1:10" ht="24">
      <c r="A121" s="112"/>
      <c r="B121" s="113"/>
      <c r="C121" s="190" t="s">
        <v>171</v>
      </c>
      <c r="D121" s="190" t="s">
        <v>48</v>
      </c>
      <c r="E121" s="191" t="s">
        <v>172</v>
      </c>
      <c r="F121" s="192" t="s">
        <v>173</v>
      </c>
      <c r="G121" s="193" t="s">
        <v>45</v>
      </c>
      <c r="H121" s="194">
        <v>5</v>
      </c>
      <c r="I121" s="50"/>
      <c r="J121" s="195">
        <f t="shared" si="1"/>
        <v>0</v>
      </c>
    </row>
    <row r="122" spans="1:10" ht="24">
      <c r="A122" s="112"/>
      <c r="B122" s="113"/>
      <c r="C122" s="190" t="s">
        <v>174</v>
      </c>
      <c r="D122" s="190" t="s">
        <v>48</v>
      </c>
      <c r="E122" s="191" t="s">
        <v>175</v>
      </c>
      <c r="F122" s="192" t="s">
        <v>176</v>
      </c>
      <c r="G122" s="193" t="s">
        <v>45</v>
      </c>
      <c r="H122" s="194">
        <v>2</v>
      </c>
      <c r="I122" s="50"/>
      <c r="J122" s="195">
        <f t="shared" si="1"/>
        <v>0</v>
      </c>
    </row>
    <row r="123" spans="1:10" ht="24">
      <c r="A123" s="112"/>
      <c r="B123" s="113"/>
      <c r="C123" s="190" t="s">
        <v>177</v>
      </c>
      <c r="D123" s="190" t="s">
        <v>48</v>
      </c>
      <c r="E123" s="191" t="s">
        <v>178</v>
      </c>
      <c r="F123" s="192" t="s">
        <v>179</v>
      </c>
      <c r="G123" s="193" t="s">
        <v>45</v>
      </c>
      <c r="H123" s="194">
        <v>1</v>
      </c>
      <c r="I123" s="50"/>
      <c r="J123" s="195">
        <f t="shared" si="1"/>
        <v>0</v>
      </c>
    </row>
    <row r="124" spans="1:10" ht="24">
      <c r="A124" s="112"/>
      <c r="B124" s="113"/>
      <c r="C124" s="184" t="s">
        <v>180</v>
      </c>
      <c r="D124" s="184" t="s">
        <v>44</v>
      </c>
      <c r="E124" s="185" t="s">
        <v>181</v>
      </c>
      <c r="F124" s="186" t="s">
        <v>182</v>
      </c>
      <c r="G124" s="187" t="s">
        <v>45</v>
      </c>
      <c r="H124" s="188">
        <v>2</v>
      </c>
      <c r="I124" s="49"/>
      <c r="J124" s="189">
        <f t="shared" si="1"/>
        <v>0</v>
      </c>
    </row>
    <row r="125" spans="1:10" ht="24">
      <c r="A125" s="112"/>
      <c r="B125" s="113"/>
      <c r="C125" s="190" t="s">
        <v>183</v>
      </c>
      <c r="D125" s="190" t="s">
        <v>48</v>
      </c>
      <c r="E125" s="191" t="s">
        <v>184</v>
      </c>
      <c r="F125" s="192" t="s">
        <v>185</v>
      </c>
      <c r="G125" s="193" t="s">
        <v>45</v>
      </c>
      <c r="H125" s="194">
        <v>1</v>
      </c>
      <c r="I125" s="50"/>
      <c r="J125" s="195">
        <f t="shared" si="1"/>
        <v>0</v>
      </c>
    </row>
    <row r="126" spans="1:10" ht="24">
      <c r="A126" s="112"/>
      <c r="B126" s="113"/>
      <c r="C126" s="190" t="s">
        <v>186</v>
      </c>
      <c r="D126" s="190" t="s">
        <v>48</v>
      </c>
      <c r="E126" s="191" t="s">
        <v>187</v>
      </c>
      <c r="F126" s="192" t="s">
        <v>188</v>
      </c>
      <c r="G126" s="193" t="s">
        <v>45</v>
      </c>
      <c r="H126" s="194">
        <v>1</v>
      </c>
      <c r="I126" s="50"/>
      <c r="J126" s="195">
        <f t="shared" si="1"/>
        <v>0</v>
      </c>
    </row>
    <row r="127" spans="1:10">
      <c r="A127" s="176"/>
      <c r="B127" s="177"/>
      <c r="C127" s="178"/>
      <c r="D127" s="179" t="s">
        <v>43</v>
      </c>
      <c r="E127" s="182" t="s">
        <v>51</v>
      </c>
      <c r="F127" s="182" t="s">
        <v>66</v>
      </c>
      <c r="G127" s="178"/>
      <c r="H127" s="178"/>
      <c r="I127" s="178"/>
      <c r="J127" s="183">
        <f>SUM(J128:J138)</f>
        <v>0</v>
      </c>
    </row>
    <row r="128" spans="1:10" ht="36">
      <c r="A128" s="112"/>
      <c r="B128" s="113"/>
      <c r="C128" s="184" t="s">
        <v>55</v>
      </c>
      <c r="D128" s="184" t="s">
        <v>44</v>
      </c>
      <c r="E128" s="185" t="s">
        <v>189</v>
      </c>
      <c r="F128" s="186" t="s">
        <v>190</v>
      </c>
      <c r="G128" s="187" t="s">
        <v>57</v>
      </c>
      <c r="H128" s="188">
        <v>1343</v>
      </c>
      <c r="I128" s="49"/>
      <c r="J128" s="189">
        <f t="shared" ref="J128:J138" si="2">ROUND(I128*H128,2)</f>
        <v>0</v>
      </c>
    </row>
    <row r="129" spans="1:10">
      <c r="A129" s="112"/>
      <c r="B129" s="113"/>
      <c r="C129" s="184" t="s">
        <v>191</v>
      </c>
      <c r="D129" s="184" t="s">
        <v>44</v>
      </c>
      <c r="E129" s="185" t="s">
        <v>192</v>
      </c>
      <c r="F129" s="186" t="s">
        <v>193</v>
      </c>
      <c r="G129" s="187" t="s">
        <v>45</v>
      </c>
      <c r="H129" s="188">
        <v>7</v>
      </c>
      <c r="I129" s="49"/>
      <c r="J129" s="189">
        <f t="shared" si="2"/>
        <v>0</v>
      </c>
    </row>
    <row r="130" spans="1:10" ht="24">
      <c r="A130" s="112"/>
      <c r="B130" s="113"/>
      <c r="C130" s="190" t="s">
        <v>194</v>
      </c>
      <c r="D130" s="190" t="s">
        <v>48</v>
      </c>
      <c r="E130" s="191" t="s">
        <v>195</v>
      </c>
      <c r="F130" s="192" t="s">
        <v>196</v>
      </c>
      <c r="G130" s="193" t="s">
        <v>45</v>
      </c>
      <c r="H130" s="194">
        <v>7</v>
      </c>
      <c r="I130" s="50"/>
      <c r="J130" s="195">
        <f t="shared" si="2"/>
        <v>0</v>
      </c>
    </row>
    <row r="131" spans="1:10">
      <c r="A131" s="112"/>
      <c r="B131" s="113"/>
      <c r="C131" s="184" t="s">
        <v>197</v>
      </c>
      <c r="D131" s="184" t="s">
        <v>44</v>
      </c>
      <c r="E131" s="185" t="s">
        <v>198</v>
      </c>
      <c r="F131" s="186" t="s">
        <v>199</v>
      </c>
      <c r="G131" s="187" t="s">
        <v>57</v>
      </c>
      <c r="H131" s="188">
        <v>407</v>
      </c>
      <c r="I131" s="49"/>
      <c r="J131" s="189">
        <f t="shared" si="2"/>
        <v>0</v>
      </c>
    </row>
    <row r="132" spans="1:10" ht="36">
      <c r="A132" s="112"/>
      <c r="B132" s="113"/>
      <c r="C132" s="184" t="s">
        <v>200</v>
      </c>
      <c r="D132" s="184" t="s">
        <v>44</v>
      </c>
      <c r="E132" s="185" t="s">
        <v>201</v>
      </c>
      <c r="F132" s="186" t="s">
        <v>202</v>
      </c>
      <c r="G132" s="187" t="s">
        <v>165</v>
      </c>
      <c r="H132" s="188">
        <v>2.5</v>
      </c>
      <c r="I132" s="49"/>
      <c r="J132" s="189">
        <f t="shared" si="2"/>
        <v>0</v>
      </c>
    </row>
    <row r="133" spans="1:10" ht="24">
      <c r="A133" s="112"/>
      <c r="B133" s="113"/>
      <c r="C133" s="184" t="s">
        <v>203</v>
      </c>
      <c r="D133" s="184" t="s">
        <v>44</v>
      </c>
      <c r="E133" s="185" t="s">
        <v>204</v>
      </c>
      <c r="F133" s="186" t="s">
        <v>205</v>
      </c>
      <c r="G133" s="187" t="s">
        <v>165</v>
      </c>
      <c r="H133" s="188">
        <v>2.5</v>
      </c>
      <c r="I133" s="49"/>
      <c r="J133" s="189">
        <f t="shared" si="2"/>
        <v>0</v>
      </c>
    </row>
    <row r="134" spans="1:10" ht="24">
      <c r="A134" s="112"/>
      <c r="B134" s="113"/>
      <c r="C134" s="184" t="s">
        <v>206</v>
      </c>
      <c r="D134" s="184" t="s">
        <v>44</v>
      </c>
      <c r="E134" s="185" t="s">
        <v>207</v>
      </c>
      <c r="F134" s="186" t="s">
        <v>208</v>
      </c>
      <c r="G134" s="187" t="s">
        <v>57</v>
      </c>
      <c r="H134" s="188">
        <v>70</v>
      </c>
      <c r="I134" s="49"/>
      <c r="J134" s="189">
        <f t="shared" si="2"/>
        <v>0</v>
      </c>
    </row>
    <row r="135" spans="1:10">
      <c r="A135" s="112"/>
      <c r="B135" s="113"/>
      <c r="C135" s="184" t="s">
        <v>209</v>
      </c>
      <c r="D135" s="184" t="s">
        <v>44</v>
      </c>
      <c r="E135" s="185" t="s">
        <v>210</v>
      </c>
      <c r="F135" s="186" t="s">
        <v>211</v>
      </c>
      <c r="G135" s="187" t="s">
        <v>57</v>
      </c>
      <c r="H135" s="188">
        <v>28.5</v>
      </c>
      <c r="I135" s="49"/>
      <c r="J135" s="189">
        <f t="shared" si="2"/>
        <v>0</v>
      </c>
    </row>
    <row r="136" spans="1:10">
      <c r="A136" s="112"/>
      <c r="B136" s="113"/>
      <c r="C136" s="184" t="s">
        <v>212</v>
      </c>
      <c r="D136" s="184" t="s">
        <v>44</v>
      </c>
      <c r="E136" s="185" t="s">
        <v>213</v>
      </c>
      <c r="F136" s="186" t="s">
        <v>214</v>
      </c>
      <c r="G136" s="187" t="s">
        <v>57</v>
      </c>
      <c r="H136" s="188">
        <v>2.86</v>
      </c>
      <c r="I136" s="49"/>
      <c r="J136" s="189">
        <f t="shared" si="2"/>
        <v>0</v>
      </c>
    </row>
    <row r="137" spans="1:10" ht="24">
      <c r="A137" s="112"/>
      <c r="B137" s="113"/>
      <c r="C137" s="184" t="s">
        <v>56</v>
      </c>
      <c r="D137" s="184" t="s">
        <v>44</v>
      </c>
      <c r="E137" s="185" t="s">
        <v>215</v>
      </c>
      <c r="F137" s="186" t="s">
        <v>216</v>
      </c>
      <c r="G137" s="187" t="s">
        <v>165</v>
      </c>
      <c r="H137" s="188">
        <v>1.5</v>
      </c>
      <c r="I137" s="49"/>
      <c r="J137" s="189">
        <f t="shared" si="2"/>
        <v>0</v>
      </c>
    </row>
    <row r="138" spans="1:10" ht="36">
      <c r="A138" s="112"/>
      <c r="B138" s="113"/>
      <c r="C138" s="184" t="s">
        <v>58</v>
      </c>
      <c r="D138" s="184" t="s">
        <v>44</v>
      </c>
      <c r="E138" s="185" t="s">
        <v>217</v>
      </c>
      <c r="F138" s="186" t="s">
        <v>218</v>
      </c>
      <c r="G138" s="187" t="s">
        <v>57</v>
      </c>
      <c r="H138" s="188">
        <v>35</v>
      </c>
      <c r="I138" s="49"/>
      <c r="J138" s="189">
        <f t="shared" si="2"/>
        <v>0</v>
      </c>
    </row>
    <row r="139" spans="1:10">
      <c r="A139" s="176"/>
      <c r="B139" s="177"/>
      <c r="C139" s="178"/>
      <c r="D139" s="179" t="s">
        <v>43</v>
      </c>
      <c r="E139" s="182" t="s">
        <v>219</v>
      </c>
      <c r="F139" s="182" t="s">
        <v>220</v>
      </c>
      <c r="G139" s="178"/>
      <c r="H139" s="178"/>
      <c r="I139" s="178"/>
      <c r="J139" s="183">
        <f>SUM(J140:J145)</f>
        <v>0</v>
      </c>
    </row>
    <row r="140" spans="1:10" ht="24">
      <c r="A140" s="112"/>
      <c r="B140" s="113"/>
      <c r="C140" s="184" t="s">
        <v>221</v>
      </c>
      <c r="D140" s="184" t="s">
        <v>44</v>
      </c>
      <c r="E140" s="185" t="s">
        <v>222</v>
      </c>
      <c r="F140" s="186" t="s">
        <v>223</v>
      </c>
      <c r="G140" s="187" t="s">
        <v>76</v>
      </c>
      <c r="H140" s="188">
        <v>128.17099999999999</v>
      </c>
      <c r="I140" s="49"/>
      <c r="J140" s="189">
        <f t="shared" ref="J140:J145" si="3">ROUND(I140*H140,2)</f>
        <v>0</v>
      </c>
    </row>
    <row r="141" spans="1:10" ht="36">
      <c r="A141" s="112"/>
      <c r="B141" s="113"/>
      <c r="C141" s="184" t="s">
        <v>224</v>
      </c>
      <c r="D141" s="184" t="s">
        <v>44</v>
      </c>
      <c r="E141" s="185" t="s">
        <v>225</v>
      </c>
      <c r="F141" s="186" t="s">
        <v>226</v>
      </c>
      <c r="G141" s="187" t="s">
        <v>76</v>
      </c>
      <c r="H141" s="188">
        <v>128.17099999999999</v>
      </c>
      <c r="I141" s="49"/>
      <c r="J141" s="189">
        <f t="shared" si="3"/>
        <v>0</v>
      </c>
    </row>
    <row r="142" spans="1:10" ht="24">
      <c r="A142" s="112"/>
      <c r="B142" s="113"/>
      <c r="C142" s="184" t="s">
        <v>227</v>
      </c>
      <c r="D142" s="184" t="s">
        <v>44</v>
      </c>
      <c r="E142" s="185" t="s">
        <v>228</v>
      </c>
      <c r="F142" s="186" t="s">
        <v>229</v>
      </c>
      <c r="G142" s="187" t="s">
        <v>76</v>
      </c>
      <c r="H142" s="188">
        <v>128.17099999999999</v>
      </c>
      <c r="I142" s="49"/>
      <c r="J142" s="189">
        <f t="shared" si="3"/>
        <v>0</v>
      </c>
    </row>
    <row r="143" spans="1:10" ht="24">
      <c r="A143" s="112"/>
      <c r="B143" s="113"/>
      <c r="C143" s="184" t="s">
        <v>59</v>
      </c>
      <c r="D143" s="184" t="s">
        <v>44</v>
      </c>
      <c r="E143" s="185" t="s">
        <v>230</v>
      </c>
      <c r="F143" s="186" t="s">
        <v>231</v>
      </c>
      <c r="G143" s="187" t="s">
        <v>76</v>
      </c>
      <c r="H143" s="188">
        <v>1276</v>
      </c>
      <c r="I143" s="49"/>
      <c r="J143" s="189">
        <f t="shared" si="3"/>
        <v>0</v>
      </c>
    </row>
    <row r="144" spans="1:10" ht="24">
      <c r="A144" s="112"/>
      <c r="B144" s="113"/>
      <c r="C144" s="184" t="s">
        <v>232</v>
      </c>
      <c r="D144" s="184" t="s">
        <v>44</v>
      </c>
      <c r="E144" s="185" t="s">
        <v>233</v>
      </c>
      <c r="F144" s="186" t="s">
        <v>234</v>
      </c>
      <c r="G144" s="187" t="s">
        <v>76</v>
      </c>
      <c r="H144" s="188">
        <v>120</v>
      </c>
      <c r="I144" s="49"/>
      <c r="J144" s="189">
        <f t="shared" si="3"/>
        <v>0</v>
      </c>
    </row>
    <row r="145" spans="1:10" ht="24">
      <c r="A145" s="112"/>
      <c r="B145" s="113"/>
      <c r="C145" s="184" t="s">
        <v>235</v>
      </c>
      <c r="D145" s="184" t="s">
        <v>44</v>
      </c>
      <c r="E145" s="185" t="s">
        <v>236</v>
      </c>
      <c r="F145" s="186" t="s">
        <v>237</v>
      </c>
      <c r="G145" s="187" t="s">
        <v>76</v>
      </c>
      <c r="H145" s="188">
        <v>8.1709999999999994</v>
      </c>
      <c r="I145" s="49"/>
      <c r="J145" s="189">
        <f t="shared" si="3"/>
        <v>0</v>
      </c>
    </row>
    <row r="146" spans="1:10">
      <c r="A146" s="176"/>
      <c r="B146" s="177"/>
      <c r="C146" s="178"/>
      <c r="D146" s="179" t="s">
        <v>43</v>
      </c>
      <c r="E146" s="182" t="s">
        <v>238</v>
      </c>
      <c r="F146" s="182" t="s">
        <v>239</v>
      </c>
      <c r="G146" s="178"/>
      <c r="H146" s="178"/>
      <c r="I146" s="178"/>
      <c r="J146" s="183">
        <f>SUM(J147:J148)</f>
        <v>0</v>
      </c>
    </row>
    <row r="147" spans="1:10">
      <c r="A147" s="112"/>
      <c r="B147" s="113"/>
      <c r="C147" s="184" t="s">
        <v>240</v>
      </c>
      <c r="D147" s="184" t="s">
        <v>44</v>
      </c>
      <c r="E147" s="185" t="s">
        <v>241</v>
      </c>
      <c r="F147" s="186" t="s">
        <v>242</v>
      </c>
      <c r="G147" s="187" t="s">
        <v>76</v>
      </c>
      <c r="H147" s="188">
        <v>34.765000000000001</v>
      </c>
      <c r="I147" s="49"/>
      <c r="J147" s="189">
        <f>ROUND(I147*H147,2)</f>
        <v>0</v>
      </c>
    </row>
    <row r="148" spans="1:10" ht="24">
      <c r="A148" s="112"/>
      <c r="B148" s="113"/>
      <c r="C148" s="184" t="s">
        <v>243</v>
      </c>
      <c r="D148" s="184" t="s">
        <v>44</v>
      </c>
      <c r="E148" s="185" t="s">
        <v>244</v>
      </c>
      <c r="F148" s="186" t="s">
        <v>245</v>
      </c>
      <c r="G148" s="187" t="s">
        <v>76</v>
      </c>
      <c r="H148" s="188">
        <v>34.765000000000001</v>
      </c>
      <c r="I148" s="49"/>
      <c r="J148" s="189">
        <f>ROUND(I148*H148,2)</f>
        <v>0</v>
      </c>
    </row>
    <row r="149" spans="1:10" ht="15.75">
      <c r="A149" s="176"/>
      <c r="B149" s="177"/>
      <c r="C149" s="178"/>
      <c r="D149" s="179" t="s">
        <v>43</v>
      </c>
      <c r="E149" s="180" t="s">
        <v>67</v>
      </c>
      <c r="F149" s="180" t="s">
        <v>68</v>
      </c>
      <c r="G149" s="178"/>
      <c r="H149" s="178"/>
      <c r="I149" s="178"/>
      <c r="J149" s="181">
        <f>SUM(J150,J155,J158,J161,J184,J196,J206,J209)</f>
        <v>0</v>
      </c>
    </row>
    <row r="150" spans="1:10">
      <c r="A150" s="176"/>
      <c r="B150" s="177"/>
      <c r="C150" s="178"/>
      <c r="D150" s="179" t="s">
        <v>43</v>
      </c>
      <c r="E150" s="182" t="s">
        <v>246</v>
      </c>
      <c r="F150" s="182" t="s">
        <v>247</v>
      </c>
      <c r="G150" s="178"/>
      <c r="H150" s="178"/>
      <c r="I150" s="178"/>
      <c r="J150" s="183">
        <f>SUM(J151:J154)</f>
        <v>0</v>
      </c>
    </row>
    <row r="151" spans="1:10">
      <c r="A151" s="112"/>
      <c r="B151" s="113"/>
      <c r="C151" s="184" t="s">
        <v>248</v>
      </c>
      <c r="D151" s="184" t="s">
        <v>44</v>
      </c>
      <c r="E151" s="185" t="s">
        <v>249</v>
      </c>
      <c r="F151" s="186" t="s">
        <v>250</v>
      </c>
      <c r="G151" s="187" t="s">
        <v>57</v>
      </c>
      <c r="H151" s="188">
        <v>315.60000000000002</v>
      </c>
      <c r="I151" s="49"/>
      <c r="J151" s="189">
        <f>ROUND(I151*H151,2)</f>
        <v>0</v>
      </c>
    </row>
    <row r="152" spans="1:10" ht="24">
      <c r="A152" s="112"/>
      <c r="B152" s="113"/>
      <c r="C152" s="190" t="s">
        <v>251</v>
      </c>
      <c r="D152" s="190" t="s">
        <v>48</v>
      </c>
      <c r="E152" s="191" t="s">
        <v>252</v>
      </c>
      <c r="F152" s="192" t="s">
        <v>253</v>
      </c>
      <c r="G152" s="193" t="s">
        <v>254</v>
      </c>
      <c r="H152" s="194">
        <v>37.241</v>
      </c>
      <c r="I152" s="50"/>
      <c r="J152" s="195">
        <f>ROUND(I152*H152,2)</f>
        <v>0</v>
      </c>
    </row>
    <row r="153" spans="1:10" ht="24">
      <c r="A153" s="112"/>
      <c r="B153" s="113"/>
      <c r="C153" s="184" t="s">
        <v>255</v>
      </c>
      <c r="D153" s="184" t="s">
        <v>44</v>
      </c>
      <c r="E153" s="185" t="s">
        <v>256</v>
      </c>
      <c r="F153" s="186" t="s">
        <v>257</v>
      </c>
      <c r="G153" s="187" t="s">
        <v>76</v>
      </c>
      <c r="H153" s="188">
        <v>3.6999999999999998E-2</v>
      </c>
      <c r="I153" s="49"/>
      <c r="J153" s="189">
        <f>ROUND(I153*H153,2)</f>
        <v>0</v>
      </c>
    </row>
    <row r="154" spans="1:10" ht="24">
      <c r="A154" s="112"/>
      <c r="B154" s="113"/>
      <c r="C154" s="184" t="s">
        <v>258</v>
      </c>
      <c r="D154" s="184" t="s">
        <v>44</v>
      </c>
      <c r="E154" s="185" t="s">
        <v>259</v>
      </c>
      <c r="F154" s="186" t="s">
        <v>260</v>
      </c>
      <c r="G154" s="187" t="s">
        <v>76</v>
      </c>
      <c r="H154" s="188">
        <v>3.6999999999999998E-2</v>
      </c>
      <c r="I154" s="49"/>
      <c r="J154" s="189">
        <f>ROUND(I154*H154,2)</f>
        <v>0</v>
      </c>
    </row>
    <row r="155" spans="1:10">
      <c r="A155" s="176"/>
      <c r="B155" s="177"/>
      <c r="C155" s="178"/>
      <c r="D155" s="179" t="s">
        <v>43</v>
      </c>
      <c r="E155" s="182" t="s">
        <v>261</v>
      </c>
      <c r="F155" s="182" t="s">
        <v>262</v>
      </c>
      <c r="G155" s="178"/>
      <c r="H155" s="178"/>
      <c r="I155" s="178"/>
      <c r="J155" s="183">
        <f>SUM(J156:J157)</f>
        <v>0</v>
      </c>
    </row>
    <row r="156" spans="1:10" ht="24">
      <c r="A156" s="112"/>
      <c r="B156" s="113"/>
      <c r="C156" s="184" t="s">
        <v>263</v>
      </c>
      <c r="D156" s="184" t="s">
        <v>44</v>
      </c>
      <c r="E156" s="185" t="s">
        <v>264</v>
      </c>
      <c r="F156" s="186" t="s">
        <v>265</v>
      </c>
      <c r="G156" s="187" t="s">
        <v>57</v>
      </c>
      <c r="H156" s="188">
        <v>280</v>
      </c>
      <c r="I156" s="49"/>
      <c r="J156" s="189">
        <f>ROUND(I156*H156,2)</f>
        <v>0</v>
      </c>
    </row>
    <row r="157" spans="1:10">
      <c r="A157" s="112"/>
      <c r="B157" s="113"/>
      <c r="C157" s="190" t="s">
        <v>266</v>
      </c>
      <c r="D157" s="190" t="s">
        <v>48</v>
      </c>
      <c r="E157" s="191" t="s">
        <v>267</v>
      </c>
      <c r="F157" s="192" t="s">
        <v>268</v>
      </c>
      <c r="G157" s="193" t="s">
        <v>57</v>
      </c>
      <c r="H157" s="194">
        <v>294</v>
      </c>
      <c r="I157" s="50"/>
      <c r="J157" s="195">
        <f>ROUND(I157*H157,2)</f>
        <v>0</v>
      </c>
    </row>
    <row r="158" spans="1:10">
      <c r="A158" s="176"/>
      <c r="B158" s="177"/>
      <c r="C158" s="178"/>
      <c r="D158" s="179" t="s">
        <v>43</v>
      </c>
      <c r="E158" s="182" t="s">
        <v>269</v>
      </c>
      <c r="F158" s="182" t="s">
        <v>270</v>
      </c>
      <c r="G158" s="178"/>
      <c r="H158" s="178"/>
      <c r="I158" s="178"/>
      <c r="J158" s="183">
        <f>SUM(J159:J160)</f>
        <v>0</v>
      </c>
    </row>
    <row r="159" spans="1:10" ht="24">
      <c r="A159" s="112"/>
      <c r="B159" s="113"/>
      <c r="C159" s="184" t="s">
        <v>271</v>
      </c>
      <c r="D159" s="184" t="s">
        <v>44</v>
      </c>
      <c r="E159" s="185" t="s">
        <v>272</v>
      </c>
      <c r="F159" s="186" t="s">
        <v>273</v>
      </c>
      <c r="G159" s="187" t="s">
        <v>57</v>
      </c>
      <c r="H159" s="188">
        <v>82</v>
      </c>
      <c r="I159" s="49"/>
      <c r="J159" s="189">
        <f>ROUND(I159*H159,2)</f>
        <v>0</v>
      </c>
    </row>
    <row r="160" spans="1:10" ht="24">
      <c r="A160" s="112"/>
      <c r="B160" s="113"/>
      <c r="C160" s="190" t="s">
        <v>274</v>
      </c>
      <c r="D160" s="190" t="s">
        <v>48</v>
      </c>
      <c r="E160" s="191" t="s">
        <v>275</v>
      </c>
      <c r="F160" s="192" t="s">
        <v>276</v>
      </c>
      <c r="G160" s="193" t="s">
        <v>57</v>
      </c>
      <c r="H160" s="194">
        <v>86.1</v>
      </c>
      <c r="I160" s="50"/>
      <c r="J160" s="195">
        <f>ROUND(I160*H160,2)</f>
        <v>0</v>
      </c>
    </row>
    <row r="161" spans="1:10">
      <c r="A161" s="176"/>
      <c r="B161" s="177"/>
      <c r="C161" s="178"/>
      <c r="D161" s="179" t="s">
        <v>43</v>
      </c>
      <c r="E161" s="182" t="s">
        <v>277</v>
      </c>
      <c r="F161" s="182" t="s">
        <v>278</v>
      </c>
      <c r="G161" s="178"/>
      <c r="H161" s="178"/>
      <c r="I161" s="178"/>
      <c r="J161" s="183">
        <f>SUM(J162:J183)</f>
        <v>0</v>
      </c>
    </row>
    <row r="162" spans="1:10" ht="24">
      <c r="A162" s="112"/>
      <c r="B162" s="113"/>
      <c r="C162" s="184" t="s">
        <v>279</v>
      </c>
      <c r="D162" s="184" t="s">
        <v>44</v>
      </c>
      <c r="E162" s="185" t="s">
        <v>280</v>
      </c>
      <c r="F162" s="186" t="s">
        <v>281</v>
      </c>
      <c r="G162" s="187" t="s">
        <v>45</v>
      </c>
      <c r="H162" s="188">
        <v>6</v>
      </c>
      <c r="I162" s="49"/>
      <c r="J162" s="189">
        <f t="shared" ref="J162:J183" si="4">ROUND(I162*H162,2)</f>
        <v>0</v>
      </c>
    </row>
    <row r="163" spans="1:10" ht="24">
      <c r="A163" s="112"/>
      <c r="B163" s="113"/>
      <c r="C163" s="190" t="s">
        <v>282</v>
      </c>
      <c r="D163" s="190" t="s">
        <v>48</v>
      </c>
      <c r="E163" s="191" t="s">
        <v>283</v>
      </c>
      <c r="F163" s="192" t="s">
        <v>284</v>
      </c>
      <c r="G163" s="193" t="s">
        <v>45</v>
      </c>
      <c r="H163" s="194">
        <v>6</v>
      </c>
      <c r="I163" s="50"/>
      <c r="J163" s="195">
        <f t="shared" si="4"/>
        <v>0</v>
      </c>
    </row>
    <row r="164" spans="1:10" ht="24">
      <c r="A164" s="112"/>
      <c r="B164" s="113"/>
      <c r="C164" s="184" t="s">
        <v>285</v>
      </c>
      <c r="D164" s="184" t="s">
        <v>44</v>
      </c>
      <c r="E164" s="185" t="s">
        <v>286</v>
      </c>
      <c r="F164" s="186" t="s">
        <v>287</v>
      </c>
      <c r="G164" s="187" t="s">
        <v>45</v>
      </c>
      <c r="H164" s="188">
        <v>15</v>
      </c>
      <c r="I164" s="49"/>
      <c r="J164" s="189">
        <f t="shared" si="4"/>
        <v>0</v>
      </c>
    </row>
    <row r="165" spans="1:10" ht="24">
      <c r="A165" s="112"/>
      <c r="B165" s="113"/>
      <c r="C165" s="190" t="s">
        <v>288</v>
      </c>
      <c r="D165" s="190" t="s">
        <v>48</v>
      </c>
      <c r="E165" s="191" t="s">
        <v>289</v>
      </c>
      <c r="F165" s="192" t="s">
        <v>290</v>
      </c>
      <c r="G165" s="193" t="s">
        <v>45</v>
      </c>
      <c r="H165" s="194">
        <v>13</v>
      </c>
      <c r="I165" s="50"/>
      <c r="J165" s="195">
        <f t="shared" si="4"/>
        <v>0</v>
      </c>
    </row>
    <row r="166" spans="1:10" ht="24">
      <c r="A166" s="112"/>
      <c r="B166" s="113"/>
      <c r="C166" s="190" t="s">
        <v>291</v>
      </c>
      <c r="D166" s="190" t="s">
        <v>48</v>
      </c>
      <c r="E166" s="191" t="s">
        <v>292</v>
      </c>
      <c r="F166" s="192" t="s">
        <v>293</v>
      </c>
      <c r="G166" s="193" t="s">
        <v>45</v>
      </c>
      <c r="H166" s="194">
        <v>2</v>
      </c>
      <c r="I166" s="50"/>
      <c r="J166" s="195">
        <f t="shared" si="4"/>
        <v>0</v>
      </c>
    </row>
    <row r="167" spans="1:10" ht="24">
      <c r="A167" s="112"/>
      <c r="B167" s="113"/>
      <c r="C167" s="184" t="s">
        <v>294</v>
      </c>
      <c r="D167" s="184" t="s">
        <v>44</v>
      </c>
      <c r="E167" s="185" t="s">
        <v>295</v>
      </c>
      <c r="F167" s="186" t="s">
        <v>296</v>
      </c>
      <c r="G167" s="187" t="s">
        <v>45</v>
      </c>
      <c r="H167" s="188">
        <v>1</v>
      </c>
      <c r="I167" s="49"/>
      <c r="J167" s="189">
        <f t="shared" si="4"/>
        <v>0</v>
      </c>
    </row>
    <row r="168" spans="1:10" ht="24">
      <c r="A168" s="112"/>
      <c r="B168" s="113"/>
      <c r="C168" s="190" t="s">
        <v>297</v>
      </c>
      <c r="D168" s="190" t="s">
        <v>48</v>
      </c>
      <c r="E168" s="191" t="s">
        <v>298</v>
      </c>
      <c r="F168" s="192" t="s">
        <v>299</v>
      </c>
      <c r="G168" s="193" t="s">
        <v>45</v>
      </c>
      <c r="H168" s="194">
        <v>1</v>
      </c>
      <c r="I168" s="50"/>
      <c r="J168" s="195">
        <f t="shared" si="4"/>
        <v>0</v>
      </c>
    </row>
    <row r="169" spans="1:10" ht="24">
      <c r="A169" s="112"/>
      <c r="B169" s="113"/>
      <c r="C169" s="184" t="s">
        <v>300</v>
      </c>
      <c r="D169" s="184" t="s">
        <v>44</v>
      </c>
      <c r="E169" s="185" t="s">
        <v>301</v>
      </c>
      <c r="F169" s="186" t="s">
        <v>302</v>
      </c>
      <c r="G169" s="187" t="s">
        <v>45</v>
      </c>
      <c r="H169" s="188">
        <v>1</v>
      </c>
      <c r="I169" s="49"/>
      <c r="J169" s="189">
        <f t="shared" si="4"/>
        <v>0</v>
      </c>
    </row>
    <row r="170" spans="1:10" ht="24">
      <c r="A170" s="112"/>
      <c r="B170" s="113"/>
      <c r="C170" s="190" t="s">
        <v>303</v>
      </c>
      <c r="D170" s="190" t="s">
        <v>48</v>
      </c>
      <c r="E170" s="191" t="s">
        <v>304</v>
      </c>
      <c r="F170" s="192" t="s">
        <v>305</v>
      </c>
      <c r="G170" s="193" t="s">
        <v>45</v>
      </c>
      <c r="H170" s="194">
        <v>1</v>
      </c>
      <c r="I170" s="50"/>
      <c r="J170" s="195">
        <f t="shared" si="4"/>
        <v>0</v>
      </c>
    </row>
    <row r="171" spans="1:10" ht="24">
      <c r="A171" s="112"/>
      <c r="B171" s="113"/>
      <c r="C171" s="184" t="s">
        <v>69</v>
      </c>
      <c r="D171" s="184" t="s">
        <v>44</v>
      </c>
      <c r="E171" s="185" t="s">
        <v>306</v>
      </c>
      <c r="F171" s="186" t="s">
        <v>307</v>
      </c>
      <c r="G171" s="187" t="s">
        <v>45</v>
      </c>
      <c r="H171" s="188">
        <v>1</v>
      </c>
      <c r="I171" s="49"/>
      <c r="J171" s="189">
        <f t="shared" si="4"/>
        <v>0</v>
      </c>
    </row>
    <row r="172" spans="1:10" ht="24">
      <c r="A172" s="112"/>
      <c r="B172" s="113"/>
      <c r="C172" s="190" t="s">
        <v>308</v>
      </c>
      <c r="D172" s="190" t="s">
        <v>48</v>
      </c>
      <c r="E172" s="191" t="s">
        <v>309</v>
      </c>
      <c r="F172" s="192" t="s">
        <v>310</v>
      </c>
      <c r="G172" s="193" t="s">
        <v>45</v>
      </c>
      <c r="H172" s="194">
        <v>1</v>
      </c>
      <c r="I172" s="50"/>
      <c r="J172" s="195">
        <f t="shared" si="4"/>
        <v>0</v>
      </c>
    </row>
    <row r="173" spans="1:10" ht="24">
      <c r="A173" s="112"/>
      <c r="B173" s="113"/>
      <c r="C173" s="184" t="s">
        <v>311</v>
      </c>
      <c r="D173" s="184" t="s">
        <v>44</v>
      </c>
      <c r="E173" s="185" t="s">
        <v>312</v>
      </c>
      <c r="F173" s="186" t="s">
        <v>313</v>
      </c>
      <c r="G173" s="187" t="s">
        <v>45</v>
      </c>
      <c r="H173" s="188">
        <v>1</v>
      </c>
      <c r="I173" s="49"/>
      <c r="J173" s="189">
        <f t="shared" si="4"/>
        <v>0</v>
      </c>
    </row>
    <row r="174" spans="1:10" ht="24">
      <c r="A174" s="112"/>
      <c r="B174" s="113"/>
      <c r="C174" s="184" t="s">
        <v>314</v>
      </c>
      <c r="D174" s="184" t="s">
        <v>44</v>
      </c>
      <c r="E174" s="185" t="s">
        <v>315</v>
      </c>
      <c r="F174" s="186" t="s">
        <v>316</v>
      </c>
      <c r="G174" s="187" t="s">
        <v>45</v>
      </c>
      <c r="H174" s="188">
        <v>24</v>
      </c>
      <c r="I174" s="49"/>
      <c r="J174" s="189">
        <f t="shared" si="4"/>
        <v>0</v>
      </c>
    </row>
    <row r="175" spans="1:10" ht="24">
      <c r="A175" s="112"/>
      <c r="B175" s="113"/>
      <c r="C175" s="190" t="s">
        <v>317</v>
      </c>
      <c r="D175" s="190" t="s">
        <v>48</v>
      </c>
      <c r="E175" s="191" t="s">
        <v>318</v>
      </c>
      <c r="F175" s="192" t="s">
        <v>319</v>
      </c>
      <c r="G175" s="193" t="s">
        <v>45</v>
      </c>
      <c r="H175" s="194">
        <v>24</v>
      </c>
      <c r="I175" s="50"/>
      <c r="J175" s="195">
        <f t="shared" si="4"/>
        <v>0</v>
      </c>
    </row>
    <row r="176" spans="1:10" ht="24">
      <c r="A176" s="112"/>
      <c r="B176" s="113"/>
      <c r="C176" s="184" t="s">
        <v>320</v>
      </c>
      <c r="D176" s="184" t="s">
        <v>44</v>
      </c>
      <c r="E176" s="185" t="s">
        <v>321</v>
      </c>
      <c r="F176" s="186" t="s">
        <v>322</v>
      </c>
      <c r="G176" s="187" t="s">
        <v>45</v>
      </c>
      <c r="H176" s="188">
        <v>43</v>
      </c>
      <c r="I176" s="49"/>
      <c r="J176" s="189">
        <f t="shared" si="4"/>
        <v>0</v>
      </c>
    </row>
    <row r="177" spans="1:10" ht="24">
      <c r="A177" s="112"/>
      <c r="B177" s="113"/>
      <c r="C177" s="184" t="s">
        <v>323</v>
      </c>
      <c r="D177" s="184" t="s">
        <v>44</v>
      </c>
      <c r="E177" s="185" t="s">
        <v>324</v>
      </c>
      <c r="F177" s="186" t="s">
        <v>325</v>
      </c>
      <c r="G177" s="187" t="s">
        <v>45</v>
      </c>
      <c r="H177" s="188">
        <v>1</v>
      </c>
      <c r="I177" s="49"/>
      <c r="J177" s="189">
        <f t="shared" si="4"/>
        <v>0</v>
      </c>
    </row>
    <row r="178" spans="1:10" ht="24">
      <c r="A178" s="112"/>
      <c r="B178" s="113"/>
      <c r="C178" s="184" t="s">
        <v>326</v>
      </c>
      <c r="D178" s="184" t="s">
        <v>44</v>
      </c>
      <c r="E178" s="185" t="s">
        <v>327</v>
      </c>
      <c r="F178" s="186" t="s">
        <v>328</v>
      </c>
      <c r="G178" s="187" t="s">
        <v>45</v>
      </c>
      <c r="H178" s="188">
        <v>22</v>
      </c>
      <c r="I178" s="49"/>
      <c r="J178" s="189">
        <f t="shared" si="4"/>
        <v>0</v>
      </c>
    </row>
    <row r="179" spans="1:10" ht="24">
      <c r="A179" s="112"/>
      <c r="B179" s="113"/>
      <c r="C179" s="190" t="s">
        <v>329</v>
      </c>
      <c r="D179" s="190" t="s">
        <v>48</v>
      </c>
      <c r="E179" s="191" t="s">
        <v>330</v>
      </c>
      <c r="F179" s="192" t="s">
        <v>331</v>
      </c>
      <c r="G179" s="193" t="s">
        <v>45</v>
      </c>
      <c r="H179" s="194">
        <v>22</v>
      </c>
      <c r="I179" s="50"/>
      <c r="J179" s="195">
        <f t="shared" si="4"/>
        <v>0</v>
      </c>
    </row>
    <row r="180" spans="1:10" ht="24">
      <c r="A180" s="112"/>
      <c r="B180" s="113"/>
      <c r="C180" s="184" t="s">
        <v>332</v>
      </c>
      <c r="D180" s="184" t="s">
        <v>44</v>
      </c>
      <c r="E180" s="185" t="s">
        <v>333</v>
      </c>
      <c r="F180" s="186" t="s">
        <v>334</v>
      </c>
      <c r="G180" s="187" t="s">
        <v>45</v>
      </c>
      <c r="H180" s="188">
        <v>2</v>
      </c>
      <c r="I180" s="49"/>
      <c r="J180" s="189">
        <f t="shared" si="4"/>
        <v>0</v>
      </c>
    </row>
    <row r="181" spans="1:10" ht="24">
      <c r="A181" s="112"/>
      <c r="B181" s="113"/>
      <c r="C181" s="190" t="s">
        <v>335</v>
      </c>
      <c r="D181" s="190" t="s">
        <v>48</v>
      </c>
      <c r="E181" s="191" t="s">
        <v>336</v>
      </c>
      <c r="F181" s="192" t="s">
        <v>337</v>
      </c>
      <c r="G181" s="193" t="s">
        <v>45</v>
      </c>
      <c r="H181" s="194">
        <v>2</v>
      </c>
      <c r="I181" s="50"/>
      <c r="J181" s="195">
        <f t="shared" si="4"/>
        <v>0</v>
      </c>
    </row>
    <row r="182" spans="1:10" ht="24">
      <c r="A182" s="112"/>
      <c r="B182" s="113"/>
      <c r="C182" s="184" t="s">
        <v>338</v>
      </c>
      <c r="D182" s="184" t="s">
        <v>44</v>
      </c>
      <c r="E182" s="185" t="s">
        <v>339</v>
      </c>
      <c r="F182" s="186" t="s">
        <v>340</v>
      </c>
      <c r="G182" s="187" t="s">
        <v>76</v>
      </c>
      <c r="H182" s="188">
        <v>0.52200000000000002</v>
      </c>
      <c r="I182" s="49"/>
      <c r="J182" s="189">
        <f t="shared" si="4"/>
        <v>0</v>
      </c>
    </row>
    <row r="183" spans="1:10" ht="24">
      <c r="A183" s="112"/>
      <c r="B183" s="113"/>
      <c r="C183" s="184" t="s">
        <v>341</v>
      </c>
      <c r="D183" s="184" t="s">
        <v>44</v>
      </c>
      <c r="E183" s="185" t="s">
        <v>342</v>
      </c>
      <c r="F183" s="186" t="s">
        <v>343</v>
      </c>
      <c r="G183" s="187" t="s">
        <v>76</v>
      </c>
      <c r="H183" s="188">
        <v>0.52200000000000002</v>
      </c>
      <c r="I183" s="49"/>
      <c r="J183" s="189">
        <f t="shared" si="4"/>
        <v>0</v>
      </c>
    </row>
    <row r="184" spans="1:10">
      <c r="A184" s="176"/>
      <c r="B184" s="177"/>
      <c r="C184" s="178"/>
      <c r="D184" s="179" t="s">
        <v>43</v>
      </c>
      <c r="E184" s="182" t="s">
        <v>344</v>
      </c>
      <c r="F184" s="182" t="s">
        <v>345</v>
      </c>
      <c r="G184" s="178"/>
      <c r="H184" s="178"/>
      <c r="I184" s="178"/>
      <c r="J184" s="183">
        <f>SUM(J185:J195)</f>
        <v>0</v>
      </c>
    </row>
    <row r="185" spans="1:10" ht="24">
      <c r="A185" s="112"/>
      <c r="B185" s="113"/>
      <c r="C185" s="184" t="s">
        <v>346</v>
      </c>
      <c r="D185" s="184" t="s">
        <v>44</v>
      </c>
      <c r="E185" s="185" t="s">
        <v>347</v>
      </c>
      <c r="F185" s="186" t="s">
        <v>348</v>
      </c>
      <c r="G185" s="187" t="s">
        <v>57</v>
      </c>
      <c r="H185" s="188">
        <v>42</v>
      </c>
      <c r="I185" s="49"/>
      <c r="J185" s="189">
        <f t="shared" ref="J185:J195" si="5">ROUND(I185*H185,2)</f>
        <v>0</v>
      </c>
    </row>
    <row r="186" spans="1:10" ht="24">
      <c r="A186" s="112"/>
      <c r="B186" s="113"/>
      <c r="C186" s="184" t="s">
        <v>349</v>
      </c>
      <c r="D186" s="184" t="s">
        <v>44</v>
      </c>
      <c r="E186" s="185" t="s">
        <v>350</v>
      </c>
      <c r="F186" s="186" t="s">
        <v>351</v>
      </c>
      <c r="G186" s="187" t="s">
        <v>57</v>
      </c>
      <c r="H186" s="188">
        <v>280</v>
      </c>
      <c r="I186" s="49"/>
      <c r="J186" s="189">
        <f t="shared" si="5"/>
        <v>0</v>
      </c>
    </row>
    <row r="187" spans="1:10" ht="24">
      <c r="A187" s="112"/>
      <c r="B187" s="113"/>
      <c r="C187" s="184" t="s">
        <v>352</v>
      </c>
      <c r="D187" s="184" t="s">
        <v>44</v>
      </c>
      <c r="E187" s="185" t="s">
        <v>353</v>
      </c>
      <c r="F187" s="186" t="s">
        <v>354</v>
      </c>
      <c r="G187" s="187" t="s">
        <v>57</v>
      </c>
      <c r="H187" s="188">
        <v>280</v>
      </c>
      <c r="I187" s="49"/>
      <c r="J187" s="189">
        <f t="shared" si="5"/>
        <v>0</v>
      </c>
    </row>
    <row r="188" spans="1:10" ht="24">
      <c r="A188" s="112"/>
      <c r="B188" s="113"/>
      <c r="C188" s="184" t="s">
        <v>355</v>
      </c>
      <c r="D188" s="184" t="s">
        <v>44</v>
      </c>
      <c r="E188" s="185" t="s">
        <v>356</v>
      </c>
      <c r="F188" s="186" t="s">
        <v>357</v>
      </c>
      <c r="G188" s="187" t="s">
        <v>47</v>
      </c>
      <c r="H188" s="188">
        <v>355</v>
      </c>
      <c r="I188" s="49"/>
      <c r="J188" s="189">
        <f t="shared" si="5"/>
        <v>0</v>
      </c>
    </row>
    <row r="189" spans="1:10" ht="24">
      <c r="A189" s="112"/>
      <c r="B189" s="113"/>
      <c r="C189" s="190" t="s">
        <v>358</v>
      </c>
      <c r="D189" s="190" t="s">
        <v>48</v>
      </c>
      <c r="E189" s="191" t="s">
        <v>359</v>
      </c>
      <c r="F189" s="192" t="s">
        <v>360</v>
      </c>
      <c r="G189" s="193" t="s">
        <v>57</v>
      </c>
      <c r="H189" s="194">
        <v>35</v>
      </c>
      <c r="I189" s="50"/>
      <c r="J189" s="195">
        <f t="shared" si="5"/>
        <v>0</v>
      </c>
    </row>
    <row r="190" spans="1:10" ht="24">
      <c r="A190" s="112"/>
      <c r="B190" s="113"/>
      <c r="C190" s="184" t="s">
        <v>361</v>
      </c>
      <c r="D190" s="184" t="s">
        <v>44</v>
      </c>
      <c r="E190" s="185" t="s">
        <v>362</v>
      </c>
      <c r="F190" s="186" t="s">
        <v>363</v>
      </c>
      <c r="G190" s="187" t="s">
        <v>57</v>
      </c>
      <c r="H190" s="188">
        <v>315.60000000000002</v>
      </c>
      <c r="I190" s="49"/>
      <c r="J190" s="189">
        <f t="shared" si="5"/>
        <v>0</v>
      </c>
    </row>
    <row r="191" spans="1:10" ht="24">
      <c r="A191" s="112"/>
      <c r="B191" s="113"/>
      <c r="C191" s="190" t="s">
        <v>364</v>
      </c>
      <c r="D191" s="190" t="s">
        <v>48</v>
      </c>
      <c r="E191" s="191" t="s">
        <v>365</v>
      </c>
      <c r="F191" s="192" t="s">
        <v>360</v>
      </c>
      <c r="G191" s="193" t="s">
        <v>57</v>
      </c>
      <c r="H191" s="194">
        <v>330.5</v>
      </c>
      <c r="I191" s="50"/>
      <c r="J191" s="195">
        <f t="shared" si="5"/>
        <v>0</v>
      </c>
    </row>
    <row r="192" spans="1:10" ht="24">
      <c r="A192" s="112"/>
      <c r="B192" s="113"/>
      <c r="C192" s="184" t="s">
        <v>366</v>
      </c>
      <c r="D192" s="184" t="s">
        <v>44</v>
      </c>
      <c r="E192" s="185" t="s">
        <v>367</v>
      </c>
      <c r="F192" s="186" t="s">
        <v>368</v>
      </c>
      <c r="G192" s="187" t="s">
        <v>57</v>
      </c>
      <c r="H192" s="188">
        <v>20</v>
      </c>
      <c r="I192" s="49"/>
      <c r="J192" s="189">
        <f t="shared" si="5"/>
        <v>0</v>
      </c>
    </row>
    <row r="193" spans="1:10" ht="24">
      <c r="A193" s="112"/>
      <c r="B193" s="113"/>
      <c r="C193" s="190" t="s">
        <v>369</v>
      </c>
      <c r="D193" s="190" t="s">
        <v>48</v>
      </c>
      <c r="E193" s="191" t="s">
        <v>370</v>
      </c>
      <c r="F193" s="192" t="s">
        <v>371</v>
      </c>
      <c r="G193" s="193" t="s">
        <v>57</v>
      </c>
      <c r="H193" s="194">
        <v>22</v>
      </c>
      <c r="I193" s="50"/>
      <c r="J193" s="195">
        <f t="shared" si="5"/>
        <v>0</v>
      </c>
    </row>
    <row r="194" spans="1:10" ht="24">
      <c r="A194" s="112"/>
      <c r="B194" s="113"/>
      <c r="C194" s="184" t="s">
        <v>372</v>
      </c>
      <c r="D194" s="184" t="s">
        <v>44</v>
      </c>
      <c r="E194" s="185" t="s">
        <v>373</v>
      </c>
      <c r="F194" s="186" t="s">
        <v>374</v>
      </c>
      <c r="G194" s="187" t="s">
        <v>76</v>
      </c>
      <c r="H194" s="188">
        <v>13.164999999999999</v>
      </c>
      <c r="I194" s="49"/>
      <c r="J194" s="189">
        <f t="shared" si="5"/>
        <v>0</v>
      </c>
    </row>
    <row r="195" spans="1:10" ht="24">
      <c r="A195" s="112"/>
      <c r="B195" s="113"/>
      <c r="C195" s="184" t="s">
        <v>375</v>
      </c>
      <c r="D195" s="184" t="s">
        <v>44</v>
      </c>
      <c r="E195" s="185" t="s">
        <v>376</v>
      </c>
      <c r="F195" s="186" t="s">
        <v>377</v>
      </c>
      <c r="G195" s="187" t="s">
        <v>76</v>
      </c>
      <c r="H195" s="188">
        <v>13.164999999999999</v>
      </c>
      <c r="I195" s="49"/>
      <c r="J195" s="189">
        <f t="shared" si="5"/>
        <v>0</v>
      </c>
    </row>
    <row r="196" spans="1:10">
      <c r="A196" s="176"/>
      <c r="B196" s="177"/>
      <c r="C196" s="178"/>
      <c r="D196" s="179" t="s">
        <v>43</v>
      </c>
      <c r="E196" s="182" t="s">
        <v>378</v>
      </c>
      <c r="F196" s="182" t="s">
        <v>379</v>
      </c>
      <c r="G196" s="178"/>
      <c r="H196" s="178"/>
      <c r="I196" s="178"/>
      <c r="J196" s="183">
        <f>SUM(J197:J205)</f>
        <v>0</v>
      </c>
    </row>
    <row r="197" spans="1:10" ht="24">
      <c r="A197" s="112"/>
      <c r="B197" s="113"/>
      <c r="C197" s="184" t="s">
        <v>380</v>
      </c>
      <c r="D197" s="184" t="s">
        <v>44</v>
      </c>
      <c r="E197" s="185" t="s">
        <v>381</v>
      </c>
      <c r="F197" s="186" t="s">
        <v>382</v>
      </c>
      <c r="G197" s="187" t="s">
        <v>57</v>
      </c>
      <c r="H197" s="188">
        <v>55</v>
      </c>
      <c r="I197" s="49"/>
      <c r="J197" s="189">
        <f t="shared" ref="J197:J205" si="6">ROUND(I197*H197,2)</f>
        <v>0</v>
      </c>
    </row>
    <row r="198" spans="1:10" ht="24">
      <c r="A198" s="112"/>
      <c r="B198" s="113"/>
      <c r="C198" s="184" t="s">
        <v>383</v>
      </c>
      <c r="D198" s="184" t="s">
        <v>44</v>
      </c>
      <c r="E198" s="185" t="s">
        <v>384</v>
      </c>
      <c r="F198" s="186" t="s">
        <v>385</v>
      </c>
      <c r="G198" s="187" t="s">
        <v>57</v>
      </c>
      <c r="H198" s="188">
        <v>45</v>
      </c>
      <c r="I198" s="49"/>
      <c r="J198" s="189">
        <f t="shared" si="6"/>
        <v>0</v>
      </c>
    </row>
    <row r="199" spans="1:10" ht="24">
      <c r="A199" s="112"/>
      <c r="B199" s="113"/>
      <c r="C199" s="184" t="s">
        <v>386</v>
      </c>
      <c r="D199" s="184" t="s">
        <v>44</v>
      </c>
      <c r="E199" s="185" t="s">
        <v>387</v>
      </c>
      <c r="F199" s="186" t="s">
        <v>388</v>
      </c>
      <c r="G199" s="187" t="s">
        <v>47</v>
      </c>
      <c r="H199" s="188">
        <v>60</v>
      </c>
      <c r="I199" s="49"/>
      <c r="J199" s="189">
        <f t="shared" si="6"/>
        <v>0</v>
      </c>
    </row>
    <row r="200" spans="1:10">
      <c r="A200" s="112"/>
      <c r="B200" s="113"/>
      <c r="C200" s="190" t="s">
        <v>389</v>
      </c>
      <c r="D200" s="190" t="s">
        <v>48</v>
      </c>
      <c r="E200" s="191" t="s">
        <v>390</v>
      </c>
      <c r="F200" s="192" t="s">
        <v>391</v>
      </c>
      <c r="G200" s="193" t="s">
        <v>47</v>
      </c>
      <c r="H200" s="194">
        <v>63</v>
      </c>
      <c r="I200" s="50"/>
      <c r="J200" s="195">
        <f t="shared" si="6"/>
        <v>0</v>
      </c>
    </row>
    <row r="201" spans="1:10" ht="24">
      <c r="A201" s="112"/>
      <c r="B201" s="113"/>
      <c r="C201" s="184" t="s">
        <v>392</v>
      </c>
      <c r="D201" s="184" t="s">
        <v>44</v>
      </c>
      <c r="E201" s="185" t="s">
        <v>393</v>
      </c>
      <c r="F201" s="186" t="s">
        <v>394</v>
      </c>
      <c r="G201" s="187" t="s">
        <v>57</v>
      </c>
      <c r="H201" s="188">
        <v>151</v>
      </c>
      <c r="I201" s="49"/>
      <c r="J201" s="189">
        <f t="shared" si="6"/>
        <v>0</v>
      </c>
    </row>
    <row r="202" spans="1:10">
      <c r="A202" s="112"/>
      <c r="B202" s="113"/>
      <c r="C202" s="190" t="s">
        <v>395</v>
      </c>
      <c r="D202" s="190" t="s">
        <v>48</v>
      </c>
      <c r="E202" s="191" t="s">
        <v>396</v>
      </c>
      <c r="F202" s="192" t="s">
        <v>397</v>
      </c>
      <c r="G202" s="193" t="s">
        <v>57</v>
      </c>
      <c r="H202" s="194">
        <v>166.1</v>
      </c>
      <c r="I202" s="50"/>
      <c r="J202" s="195">
        <f t="shared" si="6"/>
        <v>0</v>
      </c>
    </row>
    <row r="203" spans="1:10">
      <c r="A203" s="112"/>
      <c r="B203" s="113"/>
      <c r="C203" s="184" t="s">
        <v>398</v>
      </c>
      <c r="D203" s="184" t="s">
        <v>44</v>
      </c>
      <c r="E203" s="185" t="s">
        <v>399</v>
      </c>
      <c r="F203" s="186" t="s">
        <v>400</v>
      </c>
      <c r="G203" s="187" t="s">
        <v>47</v>
      </c>
      <c r="H203" s="188">
        <v>38</v>
      </c>
      <c r="I203" s="49"/>
      <c r="J203" s="189">
        <f t="shared" si="6"/>
        <v>0</v>
      </c>
    </row>
    <row r="204" spans="1:10" ht="24">
      <c r="A204" s="112"/>
      <c r="B204" s="113"/>
      <c r="C204" s="184" t="s">
        <v>401</v>
      </c>
      <c r="D204" s="184" t="s">
        <v>44</v>
      </c>
      <c r="E204" s="185" t="s">
        <v>402</v>
      </c>
      <c r="F204" s="186" t="s">
        <v>403</v>
      </c>
      <c r="G204" s="187" t="s">
        <v>76</v>
      </c>
      <c r="H204" s="188">
        <v>2.9470000000000001</v>
      </c>
      <c r="I204" s="49"/>
      <c r="J204" s="189">
        <f t="shared" si="6"/>
        <v>0</v>
      </c>
    </row>
    <row r="205" spans="1:10" ht="24">
      <c r="A205" s="112"/>
      <c r="B205" s="113"/>
      <c r="C205" s="184" t="s">
        <v>404</v>
      </c>
      <c r="D205" s="184" t="s">
        <v>44</v>
      </c>
      <c r="E205" s="185" t="s">
        <v>405</v>
      </c>
      <c r="F205" s="186" t="s">
        <v>406</v>
      </c>
      <c r="G205" s="187" t="s">
        <v>76</v>
      </c>
      <c r="H205" s="188">
        <v>2.9470000000000001</v>
      </c>
      <c r="I205" s="49"/>
      <c r="J205" s="189">
        <f t="shared" si="6"/>
        <v>0</v>
      </c>
    </row>
    <row r="206" spans="1:10">
      <c r="A206" s="176"/>
      <c r="B206" s="177"/>
      <c r="C206" s="178"/>
      <c r="D206" s="179" t="s">
        <v>43</v>
      </c>
      <c r="E206" s="182" t="s">
        <v>407</v>
      </c>
      <c r="F206" s="182" t="s">
        <v>408</v>
      </c>
      <c r="G206" s="178"/>
      <c r="H206" s="178"/>
      <c r="I206" s="178"/>
      <c r="J206" s="183">
        <f>SUM(J207:J208)</f>
        <v>0</v>
      </c>
    </row>
    <row r="207" spans="1:10" ht="24">
      <c r="A207" s="112"/>
      <c r="B207" s="113"/>
      <c r="C207" s="184" t="s">
        <v>409</v>
      </c>
      <c r="D207" s="184" t="s">
        <v>44</v>
      </c>
      <c r="E207" s="185" t="s">
        <v>410</v>
      </c>
      <c r="F207" s="186" t="s">
        <v>411</v>
      </c>
      <c r="G207" s="187" t="s">
        <v>57</v>
      </c>
      <c r="H207" s="188">
        <v>1908</v>
      </c>
      <c r="I207" s="49"/>
      <c r="J207" s="189">
        <f>ROUND(I207*H207,2)</f>
        <v>0</v>
      </c>
    </row>
    <row r="208" spans="1:10">
      <c r="A208" s="112"/>
      <c r="B208" s="113"/>
      <c r="C208" s="184" t="s">
        <v>412</v>
      </c>
      <c r="D208" s="184" t="s">
        <v>44</v>
      </c>
      <c r="E208" s="185" t="s">
        <v>413</v>
      </c>
      <c r="F208" s="186" t="s">
        <v>414</v>
      </c>
      <c r="G208" s="187" t="s">
        <v>57</v>
      </c>
      <c r="H208" s="188">
        <v>596</v>
      </c>
      <c r="I208" s="49"/>
      <c r="J208" s="189">
        <f>ROUND(I208*H208,2)</f>
        <v>0</v>
      </c>
    </row>
    <row r="209" spans="1:10">
      <c r="A209" s="176"/>
      <c r="B209" s="177"/>
      <c r="C209" s="178"/>
      <c r="D209" s="179" t="s">
        <v>43</v>
      </c>
      <c r="E209" s="182" t="s">
        <v>415</v>
      </c>
      <c r="F209" s="182" t="s">
        <v>416</v>
      </c>
      <c r="G209" s="178"/>
      <c r="H209" s="178"/>
      <c r="I209" s="178"/>
      <c r="J209" s="183">
        <f>SUM(J210:J211)</f>
        <v>0</v>
      </c>
    </row>
    <row r="210" spans="1:10" ht="24">
      <c r="A210" s="112"/>
      <c r="B210" s="113"/>
      <c r="C210" s="184" t="s">
        <v>60</v>
      </c>
      <c r="D210" s="184" t="s">
        <v>44</v>
      </c>
      <c r="E210" s="185" t="s">
        <v>417</v>
      </c>
      <c r="F210" s="186" t="s">
        <v>418</v>
      </c>
      <c r="G210" s="187" t="s">
        <v>57</v>
      </c>
      <c r="H210" s="188">
        <v>1909</v>
      </c>
      <c r="I210" s="49"/>
      <c r="J210" s="189">
        <f>ROUND(I210*H210,2)</f>
        <v>0</v>
      </c>
    </row>
    <row r="211" spans="1:10" ht="24">
      <c r="A211" s="112"/>
      <c r="B211" s="113"/>
      <c r="C211" s="184" t="s">
        <v>61</v>
      </c>
      <c r="D211" s="184" t="s">
        <v>44</v>
      </c>
      <c r="E211" s="185" t="s">
        <v>419</v>
      </c>
      <c r="F211" s="186" t="s">
        <v>420</v>
      </c>
      <c r="G211" s="187" t="s">
        <v>57</v>
      </c>
      <c r="H211" s="188">
        <v>1909</v>
      </c>
      <c r="I211" s="49"/>
      <c r="J211" s="189">
        <f>ROUND(I211*H211,2)</f>
        <v>0</v>
      </c>
    </row>
    <row r="212" spans="1:10" ht="15.75">
      <c r="A212" s="176"/>
      <c r="B212" s="177"/>
      <c r="C212" s="178"/>
      <c r="D212" s="179" t="s">
        <v>43</v>
      </c>
      <c r="E212" s="180" t="s">
        <v>70</v>
      </c>
      <c r="F212" s="180" t="s">
        <v>71</v>
      </c>
      <c r="G212" s="178"/>
      <c r="H212" s="178"/>
      <c r="I212" s="178"/>
      <c r="J212" s="181">
        <f>SUM(J213,J215,J217)</f>
        <v>0</v>
      </c>
    </row>
    <row r="213" spans="1:10">
      <c r="A213" s="176"/>
      <c r="B213" s="177"/>
      <c r="C213" s="178"/>
      <c r="D213" s="179" t="s">
        <v>43</v>
      </c>
      <c r="E213" s="182" t="s">
        <v>72</v>
      </c>
      <c r="F213" s="182" t="s">
        <v>421</v>
      </c>
      <c r="G213" s="178"/>
      <c r="H213" s="178"/>
      <c r="I213" s="178"/>
      <c r="J213" s="183">
        <f>SUM(J214)</f>
        <v>0</v>
      </c>
    </row>
    <row r="214" spans="1:10" ht="24">
      <c r="A214" s="112"/>
      <c r="B214" s="113"/>
      <c r="C214" s="184" t="s">
        <v>422</v>
      </c>
      <c r="D214" s="184" t="s">
        <v>44</v>
      </c>
      <c r="E214" s="185" t="s">
        <v>423</v>
      </c>
      <c r="F214" s="186" t="s">
        <v>424</v>
      </c>
      <c r="G214" s="187" t="s">
        <v>425</v>
      </c>
      <c r="H214" s="188">
        <v>1</v>
      </c>
      <c r="I214" s="49"/>
      <c r="J214" s="189">
        <f>ROUND(I214*H214,2)</f>
        <v>0</v>
      </c>
    </row>
    <row r="215" spans="1:10">
      <c r="A215" s="176"/>
      <c r="B215" s="177"/>
      <c r="C215" s="178"/>
      <c r="D215" s="179" t="s">
        <v>43</v>
      </c>
      <c r="E215" s="182" t="s">
        <v>81</v>
      </c>
      <c r="F215" s="182" t="s">
        <v>82</v>
      </c>
      <c r="G215" s="178"/>
      <c r="H215" s="178"/>
      <c r="I215" s="178"/>
      <c r="J215" s="183">
        <f>SUM(J216)</f>
        <v>0</v>
      </c>
    </row>
    <row r="216" spans="1:10">
      <c r="A216" s="112"/>
      <c r="B216" s="113"/>
      <c r="C216" s="184" t="s">
        <v>426</v>
      </c>
      <c r="D216" s="184" t="s">
        <v>44</v>
      </c>
      <c r="E216" s="185" t="s">
        <v>83</v>
      </c>
      <c r="F216" s="186" t="s">
        <v>82</v>
      </c>
      <c r="G216" s="187" t="s">
        <v>427</v>
      </c>
      <c r="H216" s="57"/>
      <c r="I216" s="49"/>
      <c r="J216" s="189">
        <f>ROUND(I216*H216,2)</f>
        <v>0</v>
      </c>
    </row>
    <row r="217" spans="1:10">
      <c r="A217" s="176"/>
      <c r="B217" s="177"/>
      <c r="C217" s="178"/>
      <c r="D217" s="179" t="s">
        <v>43</v>
      </c>
      <c r="E217" s="182" t="s">
        <v>73</v>
      </c>
      <c r="F217" s="182" t="s">
        <v>74</v>
      </c>
      <c r="G217" s="178"/>
      <c r="H217" s="178"/>
      <c r="I217" s="178"/>
      <c r="J217" s="183">
        <f>SUM(J218)</f>
        <v>0</v>
      </c>
    </row>
    <row r="218" spans="1:10">
      <c r="A218" s="112"/>
      <c r="B218" s="113"/>
      <c r="C218" s="184" t="s">
        <v>77</v>
      </c>
      <c r="D218" s="184" t="s">
        <v>44</v>
      </c>
      <c r="E218" s="185" t="s">
        <v>428</v>
      </c>
      <c r="F218" s="186" t="s">
        <v>429</v>
      </c>
      <c r="G218" s="187" t="s">
        <v>427</v>
      </c>
      <c r="H218" s="57"/>
      <c r="I218" s="49"/>
      <c r="J218" s="189">
        <f>ROUND(I218*H218,2)</f>
        <v>0</v>
      </c>
    </row>
    <row r="219" spans="1:10">
      <c r="A219" s="112"/>
      <c r="B219" s="146"/>
      <c r="C219" s="147"/>
      <c r="D219" s="147"/>
      <c r="E219" s="147"/>
      <c r="F219" s="147"/>
      <c r="G219" s="147"/>
      <c r="H219" s="147"/>
      <c r="I219" s="147"/>
      <c r="J219" s="148"/>
    </row>
  </sheetData>
  <sheetProtection algorithmName="SHA-512" hashValue="33/GqJYB7nbprPmjqMzcnRn8LCxUY9ue0cuB8sSPJuiEGkF7f/+Sq91vNH9hHi1tIomimLByW3C1sWfV6kkqXA==" saltValue="B4UhtvwMpydrpYnaFSicig==" spinCount="100000" sheet="1" objects="1" scenarios="1"/>
  <autoFilter ref="C92:J92" xr:uid="{7438D72A-C04F-45D3-ACD6-E5142AC95BCB}"/>
  <mergeCells count="8">
    <mergeCell ref="E83:H83"/>
    <mergeCell ref="E85:H85"/>
    <mergeCell ref="E6:H6"/>
    <mergeCell ref="E8:H8"/>
    <mergeCell ref="E17:H17"/>
    <mergeCell ref="E26:H26"/>
    <mergeCell ref="E43:H43"/>
    <mergeCell ref="E45:H4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68b55-e87a-4ebd-8029-6174d4e7c36d">
      <Terms xmlns="http://schemas.microsoft.com/office/infopath/2007/PartnerControls"/>
    </lcf76f155ced4ddcb4097134ff3c332f>
    <TaxCatchAll xmlns="77241950-2d33-4ddb-a3ca-c8110636c688" xsi:nil="true"/>
  </documentManagement>
</p:properties>
</file>

<file path=customXml/itemProps1.xml><?xml version="1.0" encoding="utf-8"?>
<ds:datastoreItem xmlns:ds="http://schemas.openxmlformats.org/officeDocument/2006/customXml" ds:itemID="{B3E037EF-340E-426C-BD2B-E083B0B823DE}"/>
</file>

<file path=customXml/itemProps2.xml><?xml version="1.0" encoding="utf-8"?>
<ds:datastoreItem xmlns:ds="http://schemas.openxmlformats.org/officeDocument/2006/customXml" ds:itemID="{0CA3D7BD-AA5D-4CFE-9B72-72261F0D79DC}"/>
</file>

<file path=customXml/itemProps3.xml><?xml version="1.0" encoding="utf-8"?>
<ds:datastoreItem xmlns:ds="http://schemas.openxmlformats.org/officeDocument/2006/customXml" ds:itemID="{09DA8D74-0B81-4FBA-9DEB-52CEA33060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01 - Bourání a stavební p...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Endrle</dc:creator>
  <cp:lastModifiedBy>Pavel Endrle</cp:lastModifiedBy>
  <cp:lastPrinted>2025-03-21T12:17:21Z</cp:lastPrinted>
  <dcterms:created xsi:type="dcterms:W3CDTF">2025-03-20T18:08:12Z</dcterms:created>
  <dcterms:modified xsi:type="dcterms:W3CDTF">2025-04-04T07:42:02Z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