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xrihm03\Documents\Osobní\ITAV vybavení coworkingové místnosti\"/>
    </mc:Choice>
  </mc:AlternateContent>
  <xr:revisionPtr revIDLastSave="0" documentId="13_ncr:1_{7A47485D-6922-4696-AD74-89A9FD54C495}" xr6:coauthVersionLast="47" xr6:coauthVersionMax="47" xr10:uidLastSave="{00000000-0000-0000-0000-000000000000}"/>
  <bookViews>
    <workbookView xWindow="-120" yWindow="-120" windowWidth="29040" windowHeight="15840" xr2:uid="{81152126-4BCC-4316-BFE7-A7BE3790AEBF}"/>
  </bookViews>
  <sheets>
    <sheet name="List1" sheetId="1" r:id="rId1"/>
  </sheets>
  <definedNames>
    <definedName name="_xlnm.Print_Area" localSheetId="0">List1!$A$1:$J$135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1" l="1"/>
  <c r="H52" i="1" s="1"/>
  <c r="G52" i="1"/>
  <c r="E128" i="1"/>
  <c r="H128" i="1" s="1"/>
  <c r="E61" i="1"/>
  <c r="H61" i="1" s="1"/>
  <c r="G128" i="1"/>
  <c r="G109" i="1"/>
  <c r="E109" i="1"/>
  <c r="H109" i="1" s="1"/>
  <c r="G105" i="1"/>
  <c r="G106" i="1"/>
  <c r="G107" i="1"/>
  <c r="G108" i="1"/>
  <c r="G104" i="1"/>
  <c r="E105" i="1"/>
  <c r="H105" i="1" s="1"/>
  <c r="E106" i="1"/>
  <c r="H106" i="1" s="1"/>
  <c r="E107" i="1"/>
  <c r="H107" i="1" s="1"/>
  <c r="E108" i="1"/>
  <c r="H108" i="1" s="1"/>
  <c r="E104" i="1"/>
  <c r="H104" i="1" s="1"/>
  <c r="G99" i="1"/>
  <c r="E99" i="1"/>
  <c r="H99" i="1" s="1"/>
  <c r="G98" i="1"/>
  <c r="E98" i="1"/>
  <c r="H98" i="1" s="1"/>
  <c r="E97" i="1"/>
  <c r="H97" i="1" s="1"/>
  <c r="G97" i="1"/>
  <c r="G91" i="1"/>
  <c r="G92" i="1"/>
  <c r="G93" i="1"/>
  <c r="G94" i="1"/>
  <c r="G95" i="1"/>
  <c r="G96" i="1"/>
  <c r="G90" i="1"/>
  <c r="G86" i="1"/>
  <c r="G87" i="1"/>
  <c r="G88" i="1"/>
  <c r="G89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67" i="1"/>
  <c r="E69" i="1"/>
  <c r="H69" i="1" s="1"/>
  <c r="E67" i="1"/>
  <c r="H67" i="1" s="1"/>
  <c r="E68" i="1"/>
  <c r="H68" i="1" s="1"/>
  <c r="E70" i="1"/>
  <c r="H70" i="1" s="1"/>
  <c r="E71" i="1"/>
  <c r="H71" i="1" s="1"/>
  <c r="E72" i="1"/>
  <c r="H72" i="1" s="1"/>
  <c r="E73" i="1"/>
  <c r="H73" i="1" s="1"/>
  <c r="E74" i="1"/>
  <c r="H74" i="1" s="1"/>
  <c r="E75" i="1"/>
  <c r="H75" i="1" s="1"/>
  <c r="E76" i="1"/>
  <c r="H76" i="1" s="1"/>
  <c r="E77" i="1"/>
  <c r="H77" i="1" s="1"/>
  <c r="E78" i="1"/>
  <c r="H78" i="1" s="1"/>
  <c r="E79" i="1"/>
  <c r="H79" i="1" s="1"/>
  <c r="E80" i="1"/>
  <c r="H80" i="1" s="1"/>
  <c r="E81" i="1"/>
  <c r="H81" i="1" s="1"/>
  <c r="E82" i="1"/>
  <c r="H82" i="1" s="1"/>
  <c r="E83" i="1"/>
  <c r="H83" i="1" s="1"/>
  <c r="E84" i="1"/>
  <c r="H84" i="1" s="1"/>
  <c r="E85" i="1"/>
  <c r="H85" i="1" s="1"/>
  <c r="E86" i="1"/>
  <c r="H86" i="1" s="1"/>
  <c r="E87" i="1"/>
  <c r="H87" i="1" s="1"/>
  <c r="E88" i="1"/>
  <c r="H88" i="1" s="1"/>
  <c r="E89" i="1"/>
  <c r="H89" i="1" s="1"/>
  <c r="E90" i="1"/>
  <c r="H90" i="1" s="1"/>
  <c r="E91" i="1"/>
  <c r="H91" i="1" s="1"/>
  <c r="E92" i="1"/>
  <c r="H92" i="1" s="1"/>
  <c r="E93" i="1"/>
  <c r="H93" i="1" s="1"/>
  <c r="E94" i="1"/>
  <c r="H94" i="1" s="1"/>
  <c r="E95" i="1"/>
  <c r="H95" i="1" s="1"/>
  <c r="E96" i="1"/>
  <c r="H96" i="1" s="1"/>
  <c r="G66" i="1"/>
  <c r="E66" i="1"/>
  <c r="H66" i="1" s="1"/>
  <c r="G62" i="1"/>
  <c r="E62" i="1"/>
  <c r="H62" i="1" s="1"/>
  <c r="G61" i="1"/>
  <c r="G60" i="1"/>
  <c r="E60" i="1"/>
  <c r="H60" i="1" s="1"/>
  <c r="G53" i="1"/>
  <c r="E53" i="1"/>
  <c r="H53" i="1" s="1"/>
  <c r="G42" i="1"/>
  <c r="E42" i="1"/>
  <c r="H42" i="1" s="1"/>
  <c r="G41" i="1"/>
  <c r="E41" i="1"/>
  <c r="H41" i="1" s="1"/>
  <c r="G40" i="1"/>
  <c r="E40" i="1"/>
  <c r="H40" i="1" s="1"/>
  <c r="G30" i="1"/>
  <c r="E30" i="1"/>
  <c r="H30" i="1" s="1"/>
  <c r="G20" i="1"/>
  <c r="E20" i="1"/>
  <c r="H20" i="1" s="1"/>
  <c r="G129" i="1" l="1"/>
  <c r="H100" i="1"/>
  <c r="H129" i="1"/>
  <c r="H56" i="1"/>
  <c r="G56" i="1"/>
  <c r="G100" i="1"/>
  <c r="G131" i="1" l="1"/>
  <c r="H131" i="1"/>
</calcChain>
</file>

<file path=xl/sharedStrings.xml><?xml version="1.0" encoding="utf-8"?>
<sst xmlns="http://schemas.openxmlformats.org/spreadsheetml/2006/main" count="242" uniqueCount="208">
  <si>
    <t>1.1.2.1.1.1.2.4 Movité věci pro KA 6.1 - Laboratoř rozšířené reality (Extended Reality Research Lab, ERRL)</t>
  </si>
  <si>
    <t>Ident</t>
  </si>
  <si>
    <t>Položka</t>
  </si>
  <si>
    <t>Parametrizace</t>
  </si>
  <si>
    <t>Ks</t>
  </si>
  <si>
    <t>Cena bez DPH celkem</t>
  </si>
  <si>
    <t>Cena s DPH celkem</t>
  </si>
  <si>
    <t>30003-1</t>
  </si>
  <si>
    <t>Displej: 16" Mini LED matný 3840 × 2400@120Hz,</t>
  </si>
  <si>
    <t>Procesor: „CPU Mark“ 27 000 bodů dle cpubenchmark.net;16 jader/22 vláken; incl. Neural Processing Unit (NPU)</t>
  </si>
  <si>
    <t>Grafická karta: 12 GDDR6 dedikované RAM; „Average G3D Mark“ 25 000 bodů dle videocardbenchmark.net</t>
  </si>
  <si>
    <t>Operační paměť: 64GB RAM (rozšiřitelná na 96 GB RAM)</t>
  </si>
  <si>
    <t>Úložiště: 2TB NVMe SSD PCIe</t>
  </si>
  <si>
    <t>Konektivita: Wi-Fi 7; Bluetooth v5; Ethernet 2.5 Gbps</t>
  </si>
  <si>
    <t>Rozhraní: 1x Type-C; 1x Type-C (USB / DP / Thunderbolt 4); 1x Type-A USB3; 1x HDMI 2.1; 1x RJ45 (2.5 Gbps)</t>
  </si>
  <si>
    <t>Výbava: podsvícená klávesnice s numerickou částí; IR FHD kamera s HDR a fyzickou krytkou; čtečka otisků prstů; TPM čip v2.0; slot na bezpečnostní zámek</t>
  </si>
  <si>
    <t>Operační systém: Windows 10/11</t>
  </si>
  <si>
    <t xml:space="preserve">Hmotnost: do 2,0 kg </t>
  </si>
  <si>
    <t>30003-2</t>
  </si>
  <si>
    <t>Displej: 16" OLED lesklý 3200 × 2000 120Hz, dotykový, Pantone Validated</t>
  </si>
  <si>
    <t>Procesor: „CPU Mark“ 29 800 bodů dle cpubenchmark.net; 14 jader/20 vláken;</t>
  </si>
  <si>
    <t>Operační paměť: 32 GB RAM</t>
  </si>
  <si>
    <t>Konektivita: Wi-Fi6E; Bluetooth v5</t>
  </si>
  <si>
    <t>Rozhraní: 1x USB-A 3.0; 2x TB 4 s podporou zobrazení / technologie Power Delivery; 1x HDMI 2.1 FRL; 1x 3,5mm kombinovaný zvukový konektor</t>
  </si>
  <si>
    <t>Výbava: podsvícená klávesnice; touchpad fungující jako numerická klávesnice; IR FHD kamera s fyzickou krytkou; čtečka otisků prstů; čtečka karet SD Express 7.0; TPM čip v2.0;</t>
  </si>
  <si>
    <t xml:space="preserve">Hmotnost: do 2,5 kg </t>
  </si>
  <si>
    <t>30004-1</t>
  </si>
  <si>
    <t>30004-2</t>
  </si>
  <si>
    <t>30005-1</t>
  </si>
  <si>
    <t>Displej: 18” UHD+ (3840×2400), 120Hz,</t>
  </si>
  <si>
    <t>Procesor: „CPU Mark“ 46 000 bodů dle cpubenchmark.net; 24 jader/32 vláken</t>
  </si>
  <si>
    <t>Operační paměť : 64 GB RAM</t>
  </si>
  <si>
    <t>Úložiště: 2TB SSD M.2 NVMe PCIe</t>
  </si>
  <si>
    <t>Rozhraní: 2x Type-C (USB/DP/Thunderbolt 4); 2x Type-A USB3; 1x HDMI 2.1 (8K@60Hz/4K@120Hz); 1x RJ45 (2.5 Gbps)</t>
  </si>
  <si>
    <t>Výbava: podsvícená klávesnice s numerickou částí; IR FHD kamera s HDR a fyzickou krytkou; TPM čip v2.0; slot na bezpečnostní zámek</t>
  </si>
  <si>
    <t xml:space="preserve">Hmotnost: do 3,6 kg </t>
  </si>
  <si>
    <t>30006-1</t>
  </si>
  <si>
    <t>30006-2</t>
  </si>
  <si>
    <t>Celkem:</t>
  </si>
  <si>
    <t>1.1.2.1.2.1.1.10 Drobný hmotný majetek pro KA 6.1 Laboratoř rozšířené reality (Extended Reality Research Lab, ERRL)</t>
  </si>
  <si>
    <t>30057-1</t>
  </si>
  <si>
    <t>Bezdrátová sluchátka - s mikrofonem, přes hlavu, okolo uší, adaptivní potlačení hluku, uzavřená konstrukce, 3,5 mm Jack, Bluetooth 5.3, Ambient sound, hlasový asistent, Multipoint, frekvenční rozsah 20-20000 Hz, citlivost 100 dB/mW, impedance 32 Ohm, měnič 40 mm, výdrž baterie až 65 h, černé provedení.</t>
  </si>
  <si>
    <t>30057-2</t>
  </si>
  <si>
    <t>Studiová referenční třída, otevřená, dynamická sluchátka s plochou frekvenční charakteristikou vyrobená v EU. Ručně vybírané a levo/pravé přizpůsobené převodníky poskytující přesnost a oddělení nástrojů. (+/-1dB tolerance SPL, růžový šum, rozsah 100Hz-10kHz ve volném poli). 50 mm měniče, PET 25u membrána, 2-vrstvá cívka, 32 ohmů. Dynamický neodymový reproduktor s výstupem 109dBSPL 1Vrms@1KHz 30ohm, díky kterému mohou pracovat i s chytrými zařízeními. Vyměnitelné náušníky s vnějším průměrem 90 mm (3,5 palce), vnitřním průměrem 55 mm (2,2 palce) a hloubkou 20 mm (0,8 palce). Hybridní náušníky z umělé kůže a veluru pro kontrolu průtokového odporu kolem těsnění náušníků, což vede k hladší odezvě v nízkých středech a středech (150 Hz – 1 kHz) vnímané jako přirozené zabarvení vokálů, kláves, smyčců... 1 kHz @ 85 dB THD &lt; 0,084% S4X / 0,079%S4R, Změna frekvenční odezvy v pásmu od 20Hz do 20kHz ~13,7 dB SPL S4X / 10,0dB SPL S4R, růžový šum standardně kompatibilní s IEC 60318-1. Plně oddělená přední a zadní část reproduktoru pro minimální zrušení fáze a přímější zvukový podpis. Odnímatelný opletený silikonový kabel využívající jádro OFC k zajištění minimálního zkreslení signálu. Barevně označená L a R strana (levá je černá). Reverzibilní, možnost nosit kabel za zády i zepředu. Obsahuje kalibraci USC.</t>
  </si>
  <si>
    <t>Sada tří univerzálních pohybových senzorů k virtuální realitě. Díky baterii s kapacitou 370 mAh vydrží senzor až 10 hodin provozu.</t>
  </si>
  <si>
    <t>Podporované VR headsety: Vive, Oculus, PlayStation VR, Pimax a další</t>
  </si>
  <si>
    <t>Rozhraní: Bluetooth 4.2, USB 2.0 (přijímač)</t>
  </si>
  <si>
    <t>Dosah: 5 m</t>
  </si>
  <si>
    <t>34" LED zakřivený monitor je vybaven WQHD rozlišením 3440 x 1440, 1500R, s poměrem stran 21:9 a panelem VA, HDR 400, odezvou 1ms MPRT, obnovovací frekvence 165 Hz, jasem 550 cd/m2, kontrast 1000 : 1, připojení 2 x HDMI 2.0, 2x Display port 1.4, 3 x USB, audio výstup na sluchátka, reproduktor 2x2W, VESA, Low Blue Light.</t>
  </si>
  <si>
    <t>30060 - 1</t>
  </si>
  <si>
    <t>30060 - 2</t>
  </si>
  <si>
    <t>30061- 1</t>
  </si>
  <si>
    <t>Aktivní dvoupásmový monitor s DSP, pro blízký poslech, k mixu a masteringu, reproduktory 5“ + 1“, 3 poslechové režimy, 25 přednastavení ekvalizéru, bi-amp zesilovač třídy D, 35 W + 20 W, přesné podání detailů, vynikající dynamika, přizpůsobení akustice místnosti.</t>
  </si>
  <si>
    <t>30063 - 1</t>
  </si>
  <si>
    <t>30063 - 2</t>
  </si>
  <si>
    <t>Pouzdro na tablet 30063-1, zavírací, tvrdé. Slot na dotykové pero, stojánek, magnetický systém.</t>
  </si>
  <si>
    <t>30065 - 1</t>
  </si>
  <si>
    <t>40 haptických bodů, bezdrátové připojení (Bluetooth 4.2/USB-C), 18 hodin výdrž, kompatibilita s PC/VR/konzolemi, hmotnost 1,7 kg, univerzální velikost.</t>
  </si>
  <si>
    <t>přenosné rolovací zelené plátno,úhlopříčka 239 cm, rozměry 190 x 145 cm</t>
  </si>
  <si>
    <t>Širokoúhlé projekční plátno s mobilní trojnožkou, 120"</t>
  </si>
  <si>
    <t>30069 - 1</t>
  </si>
  <si>
    <t>Projektor DLP LED, 4K, nativní rozlišení 3840 × 2160, 16:9, 3D, svítivost 2200 ANSI lm, HDMI 2.0, Bluetooth, LAN, WiFi, HDR, reproduktory, Android</t>
  </si>
  <si>
    <t>outdoorová kamera • 5,3K video / 60 fps • 27 Mpx • stabilizace obrazu HyperSmooth 5.0 • dotykový displej • přední selfie displej • vodotěsnost do 10 m bez pouzdra • Wi-Fi • Bluetooth • GPS • slot na microSDXC • USB-C • časosběrný režim</t>
  </si>
  <si>
    <t>30071 - 1</t>
  </si>
  <si>
    <t xml:space="preserve">digitální fotoaparát • objektiv 18–50 mm • 20,1Mpx CMOS snímač • světelnost objektivu f/1.8–4 • 4K video (30/25/24 p) • stabilizace obrazu • citlivost ISO až 12 800 • 7,5cm dotykový polohovatelný LCD displej • vlogovací fotoaparát • inteligentní mikrofon • štít proti větru </t>
  </si>
  <si>
    <t>30072 - 1</t>
  </si>
  <si>
    <t>MIDI klávesy - 32 kláves, mini klávesy, s polovyváženou klaviaturou, s dynamikou, lesklý povrch kláves, USB a DIN MIDI, DIN MIDI Out, MIDI USB to Host, vstup na pedál</t>
  </si>
  <si>
    <t>Mikrofon - na stativ, připojení skrze 3,5mm Jack a USB, kondenzátorový, směrové snímání, frekvence od 20 do 20000 Hz, ovladač Volume, sluchátkový výstup, pop filtr a stojánek v balení, vhodný pro mluvené slovo, zpěv</t>
  </si>
  <si>
    <t>Magnetická tabule s keramickým povrchem, pro psaní popisovačem, hliníkový rám, v balení montážní sada, rozměr 1200mm×2000mm×15mm (V×Š×H)</t>
  </si>
  <si>
    <t>vysoce přesná 3D kamera určená pro sledování pohybů rukou a prstů v reálném čase, optimalizovaná pro interaktivní aplikace v AR/VR a bezdotykové ovládání.</t>
  </si>
  <si>
    <t>monitor vitálních funkcí s funkcemi jako měření EKG, saturace kyslíku (SpO2), srdeční frekvence, krevního tlaku a tělesné teploty; kompaktní přenosné zařízení, Bluetooth konektivita, vestavěná baterie s výdrží až 72 hodin.</t>
  </si>
  <si>
    <t>lehké inteligentní brýle pro rozšířenou realitu s displejem micro OLED, podporující 3D vizualizaci, virtuální pracovní plochy a dálkovou asistenci, určené pro profesionální využití.</t>
  </si>
  <si>
    <t>30078-1</t>
  </si>
  <si>
    <t>Mixážní pult - analogový s USB výstupem, 8 kanálů, 16 integrovaných efektů, vstupy: 4× Combo XLR, 4× 6,3 mm Jack, výstupy: 4× 6,3 mm Jack, 2× RCA, 6,3mm Jack sluchátkový výstup, ekvalizér, integrovaný kompresor, low-cut, pan/bal, phantomové napájení +48V, tahové potenciometry. Připojení pomocí USB, Bluetooth či TransFlash</t>
  </si>
  <si>
    <t>30079-1</t>
  </si>
  <si>
    <t>360 kamera - modulární akční outdoorová kamera, vyměnitelné objektivy, 5.7K 360° objektiv, 4K Boost objektiv, kvalita UHD 4K, aktivní HDR režim, 6K širokoúhlý režim, stabilizace obrazu FlowState, horizontální zámek, 3 mikrofony, potlačení okolního hluku, stupeň krytí IPX8, okamžitý ZOOM</t>
  </si>
  <si>
    <t>Externí zvuková karta - připojení přes USB-C, vhodná na nahrávání hudby, Phantomové napájení +48 V, s LED indikací, s potenciometry, funkce nastavení hlasitosti, vzorkovací frekvence 192 kHz, bitová hloubka 24 bit, 4 kanály, vstup 4× Jack 6,3 mm, 4× XLR, 1× MIDI, 2× Hi-Z, výstup 4× Jack 6,3 mm, 1× MIDI, včetně kabelu s konektorem USB-A, software součástí balení.</t>
  </si>
  <si>
    <t>Datový kabel - pro brýle VR, podpora vysokorychlostních datových přenosů, konektor pro Headset USB-C v pravém úhlu, pro počítač USB-C rovný, vhodný pro PC či notebook vybavený kompatibilním konektorem USB-C s rozhraním USB 3.2. a HW konfigurací pro hraní ve VR, délka 5 m. Šířka pásma: 5 Gbps.</t>
  </si>
  <si>
    <t>Vysoce odolný externí SSD, kapacita 2 TB, rozhraní USB 3.2 Gen2 typ-C (součástí typ-C na typ-A adaptér), rychlost čtení/zápisu až 1050/1000 MB/s, úroveň krytí IP55, podpora zaheslování souborů s 256-bit AES šifrováním.</t>
  </si>
  <si>
    <t>03 - Z01</t>
  </si>
  <si>
    <t>Tablet - displej 10,9" QHD 2360 × 1640 IPS, 8jádrové CPU s 8jádrovou GPU, 16jádrový Neural Engine, RAM 8 GB, kapacita úložiště 256 GB, WiFi, Bluetooth, zadní fotoaparát 12 Mpx (f/1,8), přední fotoaparát 12 Mpx (f/2,4), USB-C, 20W rychlé nabíjení, iPadOS</t>
  </si>
  <si>
    <t>03 - Z02</t>
  </si>
  <si>
    <t>Dotykové pero (stylus) - na tablet, aktivní, plastový hrot, Bluetooth, rozpoznání přítlaku, Palm rejection, vyměnitelný hrot, výdrž až 12 h, magnetické nabíjení.</t>
  </si>
  <si>
    <t>03 - Z03</t>
  </si>
  <si>
    <t>Nabíječka do sítě - celkový výkon 35 W. 2 výstupy typu USB-C</t>
  </si>
  <si>
    <t>03 - Z04</t>
  </si>
  <si>
    <t>Držák na stůl pro telefon/tablet s nastavitelným ramenem. Ohebný a přizpůsobivý. Pro telefony a tablety s úhlopříčkou do 13". 360° kloub. Možnost klešžového uchycení k desce stolu.</t>
  </si>
  <si>
    <t>03 - Z05</t>
  </si>
  <si>
    <t>herní ovladač • kompatibilní s Windows, Android, iOS, Nintendo Switch a PS3 • Bluetooth 5.0 • dobíjecí lithium-iontová baterie 600 mAh • 2 vibrační motory • senzor pohybu • LED osvětlení • Plug &amp; Play</t>
  </si>
  <si>
    <t>03 - Z08</t>
  </si>
  <si>
    <t>IP kamera - vnitřní, s maximálním rozlišením videa 2048 × 1080 px, noční vidění s maximálním dosvitem 10 m, 125° zorný úhel, s detekcí pohybu a zvuku, vestavěný mikrofon, vestavěný reproduktor a obousměrný zvuk, notifikace do mobilu, připojení přes WiFi 2,4 GHz. Pohyb 360° horizontálně, 96° vertikálně.</t>
  </si>
  <si>
    <t>03 - Z10</t>
  </si>
  <si>
    <t>VR Stand, Display Holder and Controller Holder Compatible with Quest 2/Quest 1/Rift/Rift S/GO/HTC Vive/Vive Pro/Valve Index/PSVR 2/PICO VR Headset and Controller, Black.</t>
  </si>
  <si>
    <t>03 - Z11</t>
  </si>
  <si>
    <t>Držák na sluchátka určený k připevnění na desku stolu. Vyroben je z kombinace ocele a odolného plastu. Ocelová svorka umožňuje snadnou montáž na desku o tloušťce 5 až 45 mm. Pro 1-2 sluchátka.</t>
  </si>
  <si>
    <t>1.1.2.1.2.1.2.5 Materiál pro KA 6.1 - Laboratoř rozšířené reality (Extended Reality Research Lab, ERRL)</t>
  </si>
  <si>
    <t>Monitor tepu - set hrudního popruhu a vysílače, bluetooth smart , kódavané pásmo 5 kHz a ANT+. Vysílač umí uchovat 1 záznam o průběhu tepové frekvence, který je následně možný přenést např. do mobilní aplikace, kterou je nejdříve spuštěn. Uvedené pásmo 5 kHz je také označováno jako "GymLink" což znamená, že je vysílač lze používat pro měření tepové frekvence u převážné většiny aerobních trenažérů od nejrůznějších výrobců.</t>
  </si>
  <si>
    <t>30116 - 1</t>
  </si>
  <si>
    <t>Myš - bezdrátová, optická, pro praváky, připojení skrze bluetooth a USB, na 1 baterii, citlivost 2400 DPI, 6 tlačítek, tichá tlačítka, změna DPI pomocí tlačítka, klasické kolečko, maximální dosah 10 m.</t>
  </si>
  <si>
    <t>30116 - 2</t>
  </si>
  <si>
    <t>Myš - bezdrátová, vertikální, optická, 1000 - 1600 - 2400 DPI, dosah až 10m (2.4G mode) / 8m (BT mode), technologie power saving mode, RGB podsvícení, 8 tlačítek, životnost až 3 000 000 kliknutí, silent click, Plug &amp; Play, 2.4 Ghz USB-A přijímač / 2× BT, USB-C konektor, dobíjecí baterie 900mA, kabel v balení 0.6m</t>
  </si>
  <si>
    <t>30116 - 3</t>
  </si>
  <si>
    <t>Myš - bezdrátová, laserová, symetrická, připojení skrze bluetooth, na 1 baterii, dotyková tlačítka, s dotykovou ploškou. USB-C/Lightning kabel.</t>
  </si>
  <si>
    <t>Paměťová karta 512 GB - micro SDXC, rychlost čtení až 160 MB/s, Speed Class 10, UHS-I, U3 Speed, Video Speed Class V30, Application Performance A2, adaptér na klasickou SD v balení.</t>
  </si>
  <si>
    <t>Funkce:</t>
  </si>
  <si>
    <t>Připojení přes port USB-C</t>
  </si>
  <si>
    <t>Délka kabelu 180 mm</t>
  </si>
  <si>
    <t>Dodávka energie: 60 W</t>
  </si>
  <si>
    <t>Rozlišení videa:</t>
  </si>
  <si>
    <t>4K@30 Hz (HDMI) (režim duálního zobrazení HDMI)</t>
  </si>
  <si>
    <t>1080p@60 Hz (VGA)</t>
  </si>
  <si>
    <t>1080p@60 Hz (režim trojitého zobrazení)</t>
  </si>
  <si>
    <t>Porty:</t>
  </si>
  <si>
    <t>USB Type-C PD</t>
  </si>
  <si>
    <t>USB Type-C Data</t>
  </si>
  <si>
    <t>2× USB 2.0 Type-A</t>
  </si>
  <si>
    <t>2× HDMI</t>
  </si>
  <si>
    <t>VGA</t>
  </si>
  <si>
    <t>RJ45</t>
  </si>
  <si>
    <t>3× USB 3.2 Gen 1 Type-A</t>
  </si>
  <si>
    <t>SD</t>
  </si>
  <si>
    <t>microSD</t>
  </si>
  <si>
    <t>3,5mm audio konektor</t>
  </si>
  <si>
    <t>Ultra High Speed HDMI 2.1 kabel 8K@60Hz, 4K@120Hz délka 5m kovové pozlacené konektory.</t>
  </si>
  <si>
    <t>Cena bez DPH/ks</t>
  </si>
  <si>
    <t>Cena s DPH/ks</t>
  </si>
  <si>
    <t xml:space="preserve">Podpis osoby oprávněné jednat za účastníka zadávacího řízení: </t>
  </si>
  <si>
    <t>…..........................................................</t>
  </si>
  <si>
    <t>Identifikace účastníka zadávacího řízení :</t>
  </si>
  <si>
    <t xml:space="preserve">Název / Obchodní firma / Jméno: </t>
  </si>
  <si>
    <t xml:space="preserve">IČO (je-li přiděleno): </t>
  </si>
  <si>
    <t xml:space="preserve">Adresa sídla: </t>
  </si>
  <si>
    <t xml:space="preserve">Osoba oprávněná jednat za účastníka: </t>
  </si>
  <si>
    <t xml:space="preserve">e-mail: </t>
  </si>
  <si>
    <t xml:space="preserve">ID datové schránky: </t>
  </si>
  <si>
    <t xml:space="preserve">Kontaktní osoba pro tuto veřejnou zakázku: </t>
  </si>
  <si>
    <t xml:space="preserve">Příloha č. 12: </t>
  </si>
  <si>
    <t>Formulář  nabídky - část 12 - Laboratoř rozšířené reality (Extended Reality Research Lab, ERRL)</t>
  </si>
  <si>
    <t>Nabízený produkt</t>
  </si>
  <si>
    <t>PartNo</t>
  </si>
  <si>
    <t xml:space="preserve">Laptop s odpovídající grafickou kartou </t>
  </si>
  <si>
    <t xml:space="preserve">Notebook </t>
  </si>
  <si>
    <t>Smart TV s QLED obrazovkou</t>
  </si>
  <si>
    <t xml:space="preserve">Stojan pro Smart TV s QLED obrazovkou 30004-1 </t>
  </si>
  <si>
    <t xml:space="preserve">Výkonný notebook </t>
  </si>
  <si>
    <t xml:space="preserve">Přenosný AR headset </t>
  </si>
  <si>
    <t xml:space="preserve">VR headset </t>
  </si>
  <si>
    <t xml:space="preserve">Bezdrátová sluchátka </t>
  </si>
  <si>
    <t>Senzory pohybu pro volný pohyb ve VR</t>
  </si>
  <si>
    <t xml:space="preserve">LCD monitor Quad HD </t>
  </si>
  <si>
    <t xml:space="preserve">Přenosný VR headset </t>
  </si>
  <si>
    <t>Přenosný VR headset</t>
  </si>
  <si>
    <t xml:space="preserve">Přenosný mix-reality headset </t>
  </si>
  <si>
    <t xml:space="preserve">Studiové zvukové monitory </t>
  </si>
  <si>
    <t xml:space="preserve">Tablet </t>
  </si>
  <si>
    <t xml:space="preserve">Pouzdro na tablet </t>
  </si>
  <si>
    <t xml:space="preserve">Brýle pro VR </t>
  </si>
  <si>
    <t xml:space="preserve">Přenosný haptický oblek </t>
  </si>
  <si>
    <t xml:space="preserve">Zelené plátno </t>
  </si>
  <si>
    <t xml:space="preserve">Bílé přenosné plátno </t>
  </si>
  <si>
    <t xml:space="preserve">Projektor s vysokým rozlišením </t>
  </si>
  <si>
    <t xml:space="preserve">Lehká přenosná kamera s vysokým rozlišením </t>
  </si>
  <si>
    <t xml:space="preserve">Kamera s vysokým rozlišením </t>
  </si>
  <si>
    <t xml:space="preserve">Monofonní analogový syntezátor </t>
  </si>
  <si>
    <t xml:space="preserve">Mikrofon na stativ </t>
  </si>
  <si>
    <t>Magnetická tabule</t>
  </si>
  <si>
    <t>Kamera pro sledování pohybu rukou</t>
  </si>
  <si>
    <t xml:space="preserve">Osobní EKG přístroj, monitor srdce </t>
  </si>
  <si>
    <t xml:space="preserve">Profesionální mixážní pult </t>
  </si>
  <si>
    <t>Přenosná 3D a VR kamera</t>
  </si>
  <si>
    <t xml:space="preserve">Externí zvuková karta </t>
  </si>
  <si>
    <t>Dotykové pero pro tablet 03-Z01</t>
  </si>
  <si>
    <t xml:space="preserve">Externí disk 2TB </t>
  </si>
  <si>
    <t xml:space="preserve">USB kabely podporující data a napájení </t>
  </si>
  <si>
    <t>Napájecí adaptér</t>
  </si>
  <si>
    <t xml:space="preserve">Stolní držák na telefon/tablet </t>
  </si>
  <si>
    <t xml:space="preserve">Gamepad </t>
  </si>
  <si>
    <t xml:space="preserve">Vnitřní IP kamera </t>
  </si>
  <si>
    <t xml:space="preserve">Stojan na VR set </t>
  </si>
  <si>
    <t>Držák sluchátek</t>
  </si>
  <si>
    <t xml:space="preserve">Monitor tepu </t>
  </si>
  <si>
    <t xml:space="preserve">Myš </t>
  </si>
  <si>
    <t>Myš</t>
  </si>
  <si>
    <t xml:space="preserve">SD paměťová karta 512 GB </t>
  </si>
  <si>
    <t xml:space="preserve">Dokovací stanice USB C 14v1 </t>
  </si>
  <si>
    <t xml:space="preserve">Kabely HDMI </t>
  </si>
  <si>
    <t>Nabídková cena pro ČÁST 12 celkem (součet cen za tři výše uvedené kategorie):</t>
  </si>
  <si>
    <t>65" 8K QLED televizor s pokročilou technologií Mini LED podsvícení, ultra tenkým designem, rozlišením 7680 × 4320 (8K), obnovovací frekvencí 120 Hz, podporou HDR10+ a Dolby Atmos, inteligentním procesorem pro upscaling do 8K, špičkovým kontrastem a širokou škálou barev, rozhraním HDMI 2.1, Wi-Fi, Bluetooth a integrovaným chytrým systémem pro streamovací aplikace a ovládání.</t>
  </si>
  <si>
    <t xml:space="preserve">Univerzální podlahový stojan na TV s úhlopříčkou 40" až 100", náklon 10°, možnost výškového polohování (1200 - 1600 mm), výškově nastavitelná police z tvrzeného skla, kolečka s ložisky a zámkem, stojan podporuje standardy VESA (200x200 až 600x400), vnitřní vedení kabelů, "pojistka" proti vysazení, materiál je z ocele a hliníku, nosnost 50 kg, stříbrná barva. </t>
  </si>
  <si>
    <t>Pokročilý AR headset pro profesionální využití s 70° zorným polem, vysokým rozlišením, 8-12 GB RAM, 128 GB úložištěm, 6DoF sledováním, Wi-Fi 6, Bluetooth 5.0, USB-C, hmotností cca 260-300 g a výdrží baterie 2-3 hodiny.</t>
  </si>
  <si>
    <t>Pokročilý AR/VR headset s vysokým rozlišením, 256 GB úložištěm, špičkovým zobrazením v reálném čase, prostorovým zvukem, sledováním očí a gest, intuitivním ovládáním a podporou profesionálních aplikací.</t>
  </si>
  <si>
    <t>Samostatný VR headset s 128GB úložištěm, vysokým rozlišením displeje, 6DoF sledováním pohybu, integrovaným prostorovým zvukem, širokým zorným polem, výkonným procesorem a podporou VR i AR funkcí, bez nutnosti připojení k externímu zařízení</t>
  </si>
  <si>
    <t>AR brýle s vysokým rozlišením displeje, širokým zorným polem, lehkou konstrukcí, nízkou hmotností, připojením přes USB-C, podporou 2D/3D obsahu a kompatibilitou s různými zařízeními pro produktivní i multimediální využití.</t>
  </si>
  <si>
    <t>Samostatný VR headset s 128GB úložištěm, vysokým rozlišením displeje, 6DoF sledováním pohybu, integrovaným prostorovým zvukem, širokým zorným polem, výkonným procesorem a podporou VR i AR funkcí, bez nutnosti připojení k externímu zařízení.</t>
  </si>
  <si>
    <t>Tablet - displej 12,4" QHD 2560 × 1600 TFT, CPU 2,4 GHz, RAM 12 GB, kapacita úložiště 256 GB, paměťová karta až 1000 GB, WiFi, Bluetooth, GPS, OTG, zadní fotoaparát 8 Mpx (f/1,9), přední fotoaparát 12 Mpx (f/2,4), odolný dle IP68, USB-C, 45W rychlé nabíjení, baterie 10090 mAh</t>
  </si>
  <si>
    <t>VR systém s rozlišením 5K (kombinovaně 4896 × 2448), 120Hz obnovovací frekvencí, 120° zorným polem, přesným sledováním 6DoF, ergonomickým designem, prostorovým zvukem, ovladači s haptickou odezvou a kompletním příslušenstvím.</t>
  </si>
  <si>
    <t>VR headset s rozlišením až 4K+, 120-144 Hz obnovovací frekvencí, 110-130° zorným polem, 6DoF sledováním pohybu, ergonomickými ovladači, prostorovým zvukem, podporou USB a DisplayPort, kompatibilitou s PC VR platformami a nastavitelnou ergonomií pro maximální pohodlí.</t>
  </si>
  <si>
    <t>Identifikace veřejné zakázky:</t>
  </si>
  <si>
    <t>Název veřejné zakázky:</t>
  </si>
  <si>
    <t>IT/AV/VR vybavení (OP JAK - Ph.D. Infra)</t>
  </si>
  <si>
    <t>Druh zadávacího řízení:</t>
  </si>
  <si>
    <t>Otevřené řízení</t>
  </si>
  <si>
    <t>Režim veřejné zakázky:</t>
  </si>
  <si>
    <t xml:space="preserve">Nadlimitní veřejná zakázka, zadávaná ve smyslu zákona č. 134/2016 Sb., o zadávání veřejných zakázek, ve znění pozdějších předpisů a SR 01/2019 (Pravidly zadávání veřejných zakázek na VŠE v Praze) </t>
  </si>
  <si>
    <t xml:space="preserve">Druh veřejné zakázky dle předmětu plnění: </t>
  </si>
  <si>
    <t>Dodávky</t>
  </si>
  <si>
    <t>Prohlášení o nabídkové ceně</t>
  </si>
  <si>
    <t>Účastník svým podpisem stvrzuje, že nabídková cena je stanovena jako celková nabídková cena za výše uvedený předmět plnění a obsahuje veškeré náklady na kompletní a kvalitní realizaci předmětu plnění této části veřejné zakázky včetně  dalších souvisejících výkonů, které nejsou v nabídce výslovně uvedeny.  Účastník dále stvrzuje, že nabídková cena je stanovena jako maximální a akceptuje, že její překročení je nepřípustné.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</si>
</sst>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8" formatCode="#,##0.00\ &quot;Kč&quot;;[Red]\-#,##0.00\ &quot;Kč&quot;"/>
  </numFmts>
  <fonts count="18"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16"/>
      <color rgb="FF000000"/>
      <name val="Aptos Narrow"/>
      <family val="2"/>
      <scheme val="minor"/>
    </font>
    <font>
      <sz val="16"/>
      <color theme="1"/>
      <name val="Aptos Narrow"/>
      <family val="2"/>
      <charset val="238"/>
      <scheme val="minor"/>
    </font>
    <font>
      <sz val="16"/>
      <color rgb="FF000000"/>
      <name val="Arial"/>
      <family val="2"/>
      <charset val="238"/>
    </font>
    <font>
      <b/>
      <sz val="11"/>
      <color theme="1"/>
      <name val="Aptos Narrow"/>
      <charset val="238"/>
      <scheme val="minor"/>
    </font>
    <font>
      <b/>
      <sz val="16"/>
      <color theme="1"/>
      <name val="Aptos Narrow"/>
      <charset val="238"/>
      <scheme val="minor"/>
    </font>
    <font>
      <b/>
      <sz val="14"/>
      <color theme="1"/>
      <name val="Aptos Narrow"/>
      <charset val="238"/>
      <scheme val="minor"/>
    </font>
    <font>
      <sz val="14"/>
      <color rgb="FF000000"/>
      <name val="Arial"/>
      <family val="2"/>
      <charset val="238"/>
    </font>
    <font>
      <sz val="14"/>
      <color theme="1"/>
      <name val="Aptos Narrow"/>
      <family val="2"/>
      <charset val="238"/>
      <scheme val="minor"/>
    </font>
    <font>
      <sz val="12"/>
      <color theme="1"/>
      <name val="Arial Narrow"/>
      <family val="2"/>
      <charset val="238"/>
    </font>
    <font>
      <b/>
      <sz val="14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14"/>
      <name val="Calibri"/>
      <family val="2"/>
      <charset val="238"/>
    </font>
    <font>
      <sz val="14"/>
      <color theme="1"/>
      <name val="Calibri"/>
      <family val="2"/>
      <charset val="238"/>
    </font>
    <font>
      <sz val="14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4"/>
      <color theme="1"/>
      <name val="Aptos Narrow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5E6A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/>
    <xf numFmtId="6" fontId="2" fillId="6" borderId="3" xfId="0" applyNumberFormat="1" applyFont="1" applyFill="1" applyBorder="1" applyAlignment="1">
      <alignment vertical="center"/>
    </xf>
    <xf numFmtId="0" fontId="3" fillId="7" borderId="0" xfId="0" applyFont="1" applyFill="1"/>
    <xf numFmtId="0" fontId="0" fillId="4" borderId="0" xfId="0" applyFill="1"/>
    <xf numFmtId="0" fontId="9" fillId="7" borderId="3" xfId="0" applyFont="1" applyFill="1" applyBorder="1" applyAlignment="1">
      <alignment vertical="center"/>
    </xf>
    <xf numFmtId="0" fontId="10" fillId="0" borderId="0" xfId="0" applyFont="1"/>
    <xf numFmtId="0" fontId="12" fillId="0" borderId="0" xfId="0" applyFont="1"/>
    <xf numFmtId="0" fontId="11" fillId="2" borderId="3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3" xfId="0" applyFont="1" applyBorder="1" applyAlignment="1">
      <alignment horizontal="left" vertical="center" wrapText="1"/>
    </xf>
    <xf numFmtId="0" fontId="14" fillId="0" borderId="0" xfId="0" applyFont="1"/>
    <xf numFmtId="0" fontId="12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wrapText="1"/>
    </xf>
    <xf numFmtId="0" fontId="12" fillId="0" borderId="3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5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3" borderId="3" xfId="0" applyFont="1" applyFill="1" applyBorder="1" applyAlignment="1">
      <alignment wrapText="1"/>
    </xf>
    <xf numFmtId="0" fontId="12" fillId="3" borderId="3" xfId="0" applyFont="1" applyFill="1" applyBorder="1"/>
    <xf numFmtId="0" fontId="12" fillId="3" borderId="1" xfId="0" applyFont="1" applyFill="1" applyBorder="1" applyAlignment="1">
      <alignment wrapText="1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2" fillId="0" borderId="6" xfId="0" applyFont="1" applyBorder="1" applyAlignment="1">
      <alignment wrapText="1"/>
    </xf>
    <xf numFmtId="0" fontId="12" fillId="0" borderId="7" xfId="0" applyFont="1" applyBorder="1" applyAlignment="1">
      <alignment wrapText="1"/>
    </xf>
    <xf numFmtId="0" fontId="12" fillId="0" borderId="8" xfId="0" applyFont="1" applyBorder="1" applyAlignment="1">
      <alignment wrapText="1"/>
    </xf>
    <xf numFmtId="6" fontId="12" fillId="7" borderId="15" xfId="0" applyNumberFormat="1" applyFont="1" applyFill="1" applyBorder="1" applyAlignment="1">
      <alignment horizontal="center" vertical="center"/>
    </xf>
    <xf numFmtId="6" fontId="12" fillId="7" borderId="12" xfId="0" applyNumberFormat="1" applyFont="1" applyFill="1" applyBorder="1" applyAlignment="1">
      <alignment horizontal="center" vertical="center"/>
    </xf>
    <xf numFmtId="6" fontId="12" fillId="7" borderId="3" xfId="0" applyNumberFormat="1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center" vertical="center"/>
    </xf>
    <xf numFmtId="6" fontId="11" fillId="6" borderId="3" xfId="0" applyNumberFormat="1" applyFont="1" applyFill="1" applyBorder="1" applyAlignment="1">
      <alignment vertical="center"/>
    </xf>
    <xf numFmtId="6" fontId="12" fillId="7" borderId="9" xfId="0" applyNumberFormat="1" applyFont="1" applyFill="1" applyBorder="1" applyAlignment="1">
      <alignment horizontal="center" vertical="center"/>
    </xf>
    <xf numFmtId="6" fontId="12" fillId="6" borderId="9" xfId="0" applyNumberFormat="1" applyFont="1" applyFill="1" applyBorder="1" applyAlignment="1">
      <alignment horizontal="center" vertical="center"/>
    </xf>
    <xf numFmtId="6" fontId="12" fillId="6" borderId="12" xfId="0" applyNumberFormat="1" applyFont="1" applyFill="1" applyBorder="1" applyAlignment="1">
      <alignment horizontal="center" vertical="center"/>
    </xf>
    <xf numFmtId="6" fontId="12" fillId="6" borderId="5" xfId="0" applyNumberFormat="1" applyFont="1" applyFill="1" applyBorder="1" applyAlignment="1">
      <alignment horizontal="center" vertical="center"/>
    </xf>
    <xf numFmtId="6" fontId="12" fillId="6" borderId="11" xfId="0" applyNumberFormat="1" applyFont="1" applyFill="1" applyBorder="1" applyAlignment="1">
      <alignment horizontal="center" vertical="center"/>
    </xf>
    <xf numFmtId="6" fontId="12" fillId="7" borderId="5" xfId="0" applyNumberFormat="1" applyFont="1" applyFill="1" applyBorder="1" applyAlignment="1">
      <alignment horizontal="center" vertical="center"/>
    </xf>
    <xf numFmtId="6" fontId="12" fillId="7" borderId="27" xfId="0" applyNumberFormat="1" applyFont="1" applyFill="1" applyBorder="1" applyAlignment="1">
      <alignment horizontal="center" vertical="center"/>
    </xf>
    <xf numFmtId="6" fontId="12" fillId="7" borderId="11" xfId="0" applyNumberFormat="1" applyFont="1" applyFill="1" applyBorder="1" applyAlignment="1">
      <alignment horizontal="center" vertical="center"/>
    </xf>
    <xf numFmtId="6" fontId="12" fillId="7" borderId="13" xfId="0" applyNumberFormat="1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6" fontId="12" fillId="6" borderId="3" xfId="0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6" fontId="12" fillId="7" borderId="6" xfId="0" applyNumberFormat="1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6" fontId="12" fillId="7" borderId="8" xfId="0" applyNumberFormat="1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8" fontId="12" fillId="7" borderId="3" xfId="0" applyNumberFormat="1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6" fontId="12" fillId="7" borderId="6" xfId="0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2" fillId="7" borderId="5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6" fontId="12" fillId="7" borderId="6" xfId="0" applyNumberFormat="1" applyFont="1" applyFill="1" applyBorder="1" applyAlignment="1">
      <alignment horizontal="center" vertical="center"/>
    </xf>
    <xf numFmtId="6" fontId="12" fillId="7" borderId="7" xfId="0" applyNumberFormat="1" applyFont="1" applyFill="1" applyBorder="1" applyAlignment="1">
      <alignment horizontal="center" vertical="center"/>
    </xf>
    <xf numFmtId="6" fontId="12" fillId="7" borderId="8" xfId="0" applyNumberFormat="1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  <xf numFmtId="0" fontId="12" fillId="7" borderId="17" xfId="0" applyFont="1" applyFill="1" applyBorder="1" applyAlignment="1">
      <alignment horizontal="center" vertical="center"/>
    </xf>
    <xf numFmtId="0" fontId="12" fillId="7" borderId="22" xfId="0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11" fillId="2" borderId="12" xfId="0" applyFont="1" applyFill="1" applyBorder="1" applyAlignment="1">
      <alignment horizontal="right" vertical="center"/>
    </xf>
    <xf numFmtId="0" fontId="12" fillId="9" borderId="6" xfId="0" applyFont="1" applyFill="1" applyBorder="1" applyAlignment="1">
      <alignment horizontal="center" vertical="center"/>
    </xf>
    <xf numFmtId="0" fontId="12" fillId="9" borderId="7" xfId="0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8" fontId="12" fillId="7" borderId="6" xfId="0" applyNumberFormat="1" applyFont="1" applyFill="1" applyBorder="1" applyAlignment="1">
      <alignment horizontal="center" vertical="center"/>
    </xf>
    <xf numFmtId="8" fontId="12" fillId="7" borderId="7" xfId="0" applyNumberFormat="1" applyFont="1" applyFill="1" applyBorder="1" applyAlignment="1">
      <alignment horizontal="center" vertical="center"/>
    </xf>
    <xf numFmtId="8" fontId="12" fillId="7" borderId="8" xfId="0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/>
    </xf>
    <xf numFmtId="6" fontId="12" fillId="6" borderId="6" xfId="0" applyNumberFormat="1" applyFont="1" applyFill="1" applyBorder="1" applyAlignment="1">
      <alignment horizontal="center" vertical="center"/>
    </xf>
    <xf numFmtId="6" fontId="12" fillId="6" borderId="7" xfId="0" applyNumberFormat="1" applyFont="1" applyFill="1" applyBorder="1" applyAlignment="1">
      <alignment horizontal="center" vertical="center"/>
    </xf>
    <xf numFmtId="6" fontId="12" fillId="6" borderId="8" xfId="0" applyNumberFormat="1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right" vertical="center"/>
    </xf>
    <xf numFmtId="0" fontId="11" fillId="2" borderId="25" xfId="0" applyFont="1" applyFill="1" applyBorder="1" applyAlignment="1">
      <alignment horizontal="right" vertical="center"/>
    </xf>
    <xf numFmtId="0" fontId="11" fillId="2" borderId="13" xfId="0" applyFont="1" applyFill="1" applyBorder="1" applyAlignment="1">
      <alignment horizontal="right" vertical="center"/>
    </xf>
    <xf numFmtId="0" fontId="12" fillId="8" borderId="6" xfId="0" applyFont="1" applyFill="1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8" xfId="0" applyFont="1" applyFill="1" applyBorder="1" applyAlignment="1">
      <alignment horizontal="left" vertical="center"/>
    </xf>
    <xf numFmtId="6" fontId="12" fillId="6" borderId="23" xfId="0" applyNumberFormat="1" applyFont="1" applyFill="1" applyBorder="1" applyAlignment="1">
      <alignment horizontal="center" vertical="center"/>
    </xf>
    <xf numFmtId="6" fontId="12" fillId="6" borderId="17" xfId="0" applyNumberFormat="1" applyFont="1" applyFill="1" applyBorder="1" applyAlignment="1">
      <alignment horizontal="center" vertical="center"/>
    </xf>
    <xf numFmtId="6" fontId="12" fillId="6" borderId="18" xfId="0" applyNumberFormat="1" applyFont="1" applyFill="1" applyBorder="1" applyAlignment="1">
      <alignment horizontal="center" vertical="center"/>
    </xf>
    <xf numFmtId="6" fontId="12" fillId="6" borderId="19" xfId="0" applyNumberFormat="1" applyFont="1" applyFill="1" applyBorder="1" applyAlignment="1">
      <alignment horizontal="center" vertical="center"/>
    </xf>
    <xf numFmtId="6" fontId="12" fillId="6" borderId="20" xfId="0" applyNumberFormat="1" applyFont="1" applyFill="1" applyBorder="1" applyAlignment="1">
      <alignment horizontal="center" vertical="center"/>
    </xf>
    <xf numFmtId="6" fontId="12" fillId="6" borderId="21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6" fontId="12" fillId="7" borderId="16" xfId="0" applyNumberFormat="1" applyFont="1" applyFill="1" applyBorder="1" applyAlignment="1">
      <alignment horizontal="center" vertical="center"/>
    </xf>
    <xf numFmtId="6" fontId="12" fillId="7" borderId="17" xfId="0" applyNumberFormat="1" applyFont="1" applyFill="1" applyBorder="1" applyAlignment="1">
      <alignment horizontal="center" vertical="center"/>
    </xf>
    <xf numFmtId="6" fontId="12" fillId="7" borderId="19" xfId="0" applyNumberFormat="1" applyFont="1" applyFill="1" applyBorder="1" applyAlignment="1">
      <alignment horizontal="center" vertical="center"/>
    </xf>
    <xf numFmtId="6" fontId="12" fillId="7" borderId="20" xfId="0" applyNumberFormat="1" applyFont="1" applyFill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6" fontId="12" fillId="7" borderId="23" xfId="0" applyNumberFormat="1" applyFont="1" applyFill="1" applyBorder="1" applyAlignment="1">
      <alignment horizontal="center" vertical="center"/>
    </xf>
    <xf numFmtId="6" fontId="12" fillId="7" borderId="18" xfId="0" applyNumberFormat="1" applyFont="1" applyFill="1" applyBorder="1" applyAlignment="1">
      <alignment horizontal="center" vertical="center"/>
    </xf>
    <xf numFmtId="6" fontId="12" fillId="7" borderId="21" xfId="0" applyNumberFormat="1" applyFont="1" applyFill="1" applyBorder="1" applyAlignment="1">
      <alignment horizontal="center" vertical="center"/>
    </xf>
    <xf numFmtId="0" fontId="12" fillId="7" borderId="24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6" fontId="12" fillId="7" borderId="22" xfId="0" applyNumberFormat="1" applyFont="1" applyFill="1" applyBorder="1" applyAlignment="1">
      <alignment horizontal="center" vertical="center"/>
    </xf>
    <xf numFmtId="0" fontId="7" fillId="4" borderId="0" xfId="0" applyFont="1" applyFill="1"/>
    <xf numFmtId="0" fontId="15" fillId="0" borderId="3" xfId="0" applyFont="1" applyBorder="1" applyAlignment="1">
      <alignment horizontal="left"/>
    </xf>
    <xf numFmtId="0" fontId="16" fillId="10" borderId="3" xfId="0" applyFont="1" applyFill="1" applyBorder="1" applyAlignment="1">
      <alignment horizontal="left"/>
    </xf>
    <xf numFmtId="0" fontId="15" fillId="10" borderId="3" xfId="0" applyFont="1" applyFill="1" applyBorder="1" applyAlignment="1">
      <alignment horizontal="left"/>
    </xf>
    <xf numFmtId="0" fontId="15" fillId="0" borderId="3" xfId="0" applyFont="1" applyBorder="1" applyAlignment="1">
      <alignment horizontal="left" vertical="center"/>
    </xf>
    <xf numFmtId="0" fontId="15" fillId="10" borderId="3" xfId="0" applyFont="1" applyFill="1" applyBorder="1" applyAlignment="1">
      <alignment horizontal="left" vertical="top" wrapText="1"/>
    </xf>
    <xf numFmtId="0" fontId="6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center" wrapText="1"/>
    </xf>
    <xf numFmtId="0" fontId="5" fillId="4" borderId="0" xfId="0" applyFont="1" applyFill="1"/>
    <xf numFmtId="0" fontId="6" fillId="4" borderId="0" xfId="0" applyFont="1" applyFill="1"/>
    <xf numFmtId="0" fontId="8" fillId="4" borderId="3" xfId="0" applyFont="1" applyFill="1" applyBorder="1" applyAlignment="1">
      <alignment horizontal="right" vertical="center" wrapText="1"/>
    </xf>
    <xf numFmtId="0" fontId="1" fillId="4" borderId="0" xfId="0" applyFont="1" applyFill="1"/>
    <xf numFmtId="0" fontId="3" fillId="4" borderId="0" xfId="0" applyFont="1" applyFill="1"/>
    <xf numFmtId="0" fontId="4" fillId="4" borderId="0" xfId="0" applyFont="1" applyFill="1" applyAlignment="1">
      <alignment horizontal="center" vertical="center" wrapText="1"/>
    </xf>
    <xf numFmtId="0" fontId="12" fillId="4" borderId="0" xfId="0" applyFont="1" applyFill="1"/>
    <xf numFmtId="0" fontId="14" fillId="4" borderId="0" xfId="0" applyFont="1" applyFill="1"/>
    <xf numFmtId="0" fontId="12" fillId="7" borderId="23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C9270-2E98-4ECE-94F5-F96A38ABC828}">
  <sheetPr>
    <pageSetUpPr fitToPage="1"/>
  </sheetPr>
  <dimension ref="A1:K277"/>
  <sheetViews>
    <sheetView tabSelected="1" topLeftCell="A100" zoomScaleNormal="100" workbookViewId="0">
      <selection activeCell="C15" sqref="C15"/>
    </sheetView>
  </sheetViews>
  <sheetFormatPr defaultRowHeight="14.25"/>
  <cols>
    <col min="1" max="1" width="12.125" customWidth="1"/>
    <col min="2" max="2" width="51" bestFit="1" customWidth="1"/>
    <col min="3" max="3" width="94.375" customWidth="1"/>
    <col min="4" max="4" width="16" customWidth="1"/>
    <col min="5" max="5" width="16.25" customWidth="1"/>
    <col min="6" max="6" width="9.125" bestFit="1" customWidth="1"/>
    <col min="7" max="7" width="19" customWidth="1"/>
    <col min="8" max="8" width="18.875" customWidth="1"/>
    <col min="9" max="9" width="68" bestFit="1" customWidth="1"/>
    <col min="10" max="10" width="19.75" bestFit="1" customWidth="1"/>
  </cols>
  <sheetData>
    <row r="1" spans="1:10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20.25">
      <c r="A2" s="4"/>
      <c r="B2" s="153" t="s">
        <v>136</v>
      </c>
      <c r="C2" s="154" t="s">
        <v>137</v>
      </c>
      <c r="D2" s="4"/>
      <c r="E2" s="4"/>
      <c r="F2" s="4"/>
      <c r="G2" s="4"/>
      <c r="H2" s="4"/>
      <c r="I2" s="4"/>
      <c r="J2" s="4"/>
    </row>
    <row r="3" spans="1:10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18">
      <c r="A4" s="4"/>
      <c r="B4" s="145" t="s">
        <v>128</v>
      </c>
      <c r="C4" s="145"/>
      <c r="D4" s="4"/>
      <c r="E4" s="145" t="s">
        <v>197</v>
      </c>
      <c r="F4" s="4"/>
      <c r="G4" s="4"/>
      <c r="H4" s="4"/>
      <c r="I4" s="4"/>
      <c r="J4" s="4"/>
    </row>
    <row r="5" spans="1:10" ht="18">
      <c r="A5" s="4"/>
      <c r="B5" s="155" t="s">
        <v>129</v>
      </c>
      <c r="C5" s="5"/>
      <c r="D5" s="4"/>
      <c r="E5" s="146" t="s">
        <v>198</v>
      </c>
      <c r="F5" s="146"/>
      <c r="G5" s="146"/>
      <c r="H5" s="147" t="s">
        <v>199</v>
      </c>
      <c r="I5" s="147"/>
      <c r="J5" s="4"/>
    </row>
    <row r="6" spans="1:10" ht="18">
      <c r="A6" s="4"/>
      <c r="B6" s="155" t="s">
        <v>130</v>
      </c>
      <c r="C6" s="5"/>
      <c r="D6" s="4"/>
      <c r="E6" s="146" t="s">
        <v>200</v>
      </c>
      <c r="F6" s="146"/>
      <c r="G6" s="146"/>
      <c r="H6" s="148" t="s">
        <v>201</v>
      </c>
      <c r="I6" s="148"/>
      <c r="J6" s="4"/>
    </row>
    <row r="7" spans="1:10" ht="18" customHeight="1">
      <c r="A7" s="4"/>
      <c r="B7" s="155" t="s">
        <v>131</v>
      </c>
      <c r="C7" s="5"/>
      <c r="D7" s="4"/>
      <c r="E7" s="149" t="s">
        <v>202</v>
      </c>
      <c r="F7" s="149"/>
      <c r="G7" s="149"/>
      <c r="H7" s="150" t="s">
        <v>203</v>
      </c>
      <c r="I7" s="150"/>
      <c r="J7" s="4"/>
    </row>
    <row r="8" spans="1:10" ht="18" customHeight="1">
      <c r="A8" s="4"/>
      <c r="B8" s="155" t="s">
        <v>132</v>
      </c>
      <c r="C8" s="5"/>
      <c r="D8" s="4"/>
      <c r="E8" s="149"/>
      <c r="F8" s="149"/>
      <c r="G8" s="149"/>
      <c r="H8" s="150"/>
      <c r="I8" s="150"/>
      <c r="J8" s="4"/>
    </row>
    <row r="9" spans="1:10" ht="18">
      <c r="A9" s="4"/>
      <c r="B9" s="155" t="s">
        <v>133</v>
      </c>
      <c r="C9" s="5"/>
      <c r="D9" s="4"/>
      <c r="E9" s="149"/>
      <c r="F9" s="149"/>
      <c r="G9" s="149"/>
      <c r="H9" s="150"/>
      <c r="I9" s="150"/>
      <c r="J9" s="4"/>
    </row>
    <row r="10" spans="1:10" ht="18">
      <c r="A10" s="4"/>
      <c r="B10" s="155" t="s">
        <v>134</v>
      </c>
      <c r="C10" s="5"/>
      <c r="D10" s="4"/>
      <c r="E10" s="149"/>
      <c r="F10" s="149"/>
      <c r="G10" s="149"/>
      <c r="H10" s="150"/>
      <c r="I10" s="150"/>
      <c r="J10" s="4"/>
    </row>
    <row r="11" spans="1:10" ht="18">
      <c r="A11" s="4"/>
      <c r="B11" s="155" t="s">
        <v>135</v>
      </c>
      <c r="C11" s="5"/>
      <c r="D11" s="4"/>
      <c r="E11" s="149"/>
      <c r="F11" s="149"/>
      <c r="G11" s="149"/>
      <c r="H11" s="150"/>
      <c r="I11" s="150"/>
      <c r="J11" s="4"/>
    </row>
    <row r="12" spans="1:10" ht="18">
      <c r="A12" s="4"/>
      <c r="B12" s="155" t="s">
        <v>133</v>
      </c>
      <c r="C12" s="5"/>
      <c r="D12" s="4"/>
      <c r="E12" s="146" t="s">
        <v>204</v>
      </c>
      <c r="F12" s="146"/>
      <c r="G12" s="146"/>
      <c r="H12" s="148" t="s">
        <v>205</v>
      </c>
      <c r="I12" s="148"/>
      <c r="J12" s="4"/>
    </row>
    <row r="13" spans="1:10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1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1" ht="18.75">
      <c r="A18" s="104" t="s">
        <v>0</v>
      </c>
      <c r="B18" s="104"/>
      <c r="C18" s="104"/>
      <c r="D18" s="104"/>
      <c r="E18" s="104"/>
      <c r="F18" s="104"/>
      <c r="G18" s="104"/>
      <c r="H18" s="104"/>
      <c r="I18" s="7"/>
      <c r="J18" s="7"/>
      <c r="K18" s="6"/>
    </row>
    <row r="19" spans="1:11" ht="37.5">
      <c r="A19" s="68" t="s">
        <v>1</v>
      </c>
      <c r="B19" s="8" t="s">
        <v>2</v>
      </c>
      <c r="C19" s="8" t="s">
        <v>3</v>
      </c>
      <c r="D19" s="8" t="s">
        <v>124</v>
      </c>
      <c r="E19" s="8" t="s">
        <v>125</v>
      </c>
      <c r="F19" s="8" t="s">
        <v>4</v>
      </c>
      <c r="G19" s="8" t="s">
        <v>5</v>
      </c>
      <c r="H19" s="8" t="s">
        <v>6</v>
      </c>
      <c r="I19" s="8" t="s">
        <v>138</v>
      </c>
      <c r="J19" s="8" t="s">
        <v>139</v>
      </c>
      <c r="K19" s="6"/>
    </row>
    <row r="20" spans="1:11" ht="18.75">
      <c r="A20" s="92" t="s">
        <v>7</v>
      </c>
      <c r="B20" s="95" t="s">
        <v>140</v>
      </c>
      <c r="C20" s="9" t="s">
        <v>8</v>
      </c>
      <c r="D20" s="129"/>
      <c r="E20" s="131">
        <f>D20*1.21</f>
        <v>0</v>
      </c>
      <c r="F20" s="101">
        <v>2</v>
      </c>
      <c r="G20" s="80">
        <f>D20*F20</f>
        <v>0</v>
      </c>
      <c r="H20" s="80">
        <f>E20*F20</f>
        <v>0</v>
      </c>
      <c r="I20" s="108"/>
      <c r="J20" s="108"/>
      <c r="K20" s="6"/>
    </row>
    <row r="21" spans="1:11" ht="37.5">
      <c r="A21" s="93"/>
      <c r="B21" s="96"/>
      <c r="C21" s="10" t="s">
        <v>9</v>
      </c>
      <c r="D21" s="130"/>
      <c r="E21" s="132"/>
      <c r="F21" s="102"/>
      <c r="G21" s="81"/>
      <c r="H21" s="81"/>
      <c r="I21" s="87"/>
      <c r="J21" s="87"/>
      <c r="K21" s="6"/>
    </row>
    <row r="22" spans="1:11" ht="37.5">
      <c r="A22" s="93"/>
      <c r="B22" s="96"/>
      <c r="C22" s="10" t="s">
        <v>10</v>
      </c>
      <c r="D22" s="130"/>
      <c r="E22" s="132"/>
      <c r="F22" s="102"/>
      <c r="G22" s="81"/>
      <c r="H22" s="81"/>
      <c r="I22" s="87"/>
      <c r="J22" s="87"/>
      <c r="K22" s="6"/>
    </row>
    <row r="23" spans="1:11" ht="18.75">
      <c r="A23" s="93"/>
      <c r="B23" s="96"/>
      <c r="C23" s="10" t="s">
        <v>11</v>
      </c>
      <c r="D23" s="130"/>
      <c r="E23" s="132"/>
      <c r="F23" s="102"/>
      <c r="G23" s="81"/>
      <c r="H23" s="81"/>
      <c r="I23" s="87"/>
      <c r="J23" s="87"/>
      <c r="K23" s="6"/>
    </row>
    <row r="24" spans="1:11" ht="18.75">
      <c r="A24" s="93"/>
      <c r="B24" s="96"/>
      <c r="C24" s="10" t="s">
        <v>12</v>
      </c>
      <c r="D24" s="130"/>
      <c r="E24" s="132"/>
      <c r="F24" s="102"/>
      <c r="G24" s="81"/>
      <c r="H24" s="81"/>
      <c r="I24" s="87"/>
      <c r="J24" s="87"/>
      <c r="K24" s="6"/>
    </row>
    <row r="25" spans="1:11" ht="18.75">
      <c r="A25" s="93"/>
      <c r="B25" s="96"/>
      <c r="C25" s="10" t="s">
        <v>13</v>
      </c>
      <c r="D25" s="130"/>
      <c r="E25" s="132"/>
      <c r="F25" s="102"/>
      <c r="G25" s="81"/>
      <c r="H25" s="81"/>
      <c r="I25" s="87"/>
      <c r="J25" s="87"/>
      <c r="K25" s="6"/>
    </row>
    <row r="26" spans="1:11" ht="37.5">
      <c r="A26" s="93"/>
      <c r="B26" s="96"/>
      <c r="C26" s="10" t="s">
        <v>14</v>
      </c>
      <c r="D26" s="130"/>
      <c r="E26" s="132"/>
      <c r="F26" s="102"/>
      <c r="G26" s="81"/>
      <c r="H26" s="81"/>
      <c r="I26" s="87"/>
      <c r="J26" s="87"/>
      <c r="K26" s="6"/>
    </row>
    <row r="27" spans="1:11" ht="37.5">
      <c r="A27" s="93"/>
      <c r="B27" s="96"/>
      <c r="C27" s="10" t="s">
        <v>15</v>
      </c>
      <c r="D27" s="130"/>
      <c r="E27" s="132"/>
      <c r="F27" s="102"/>
      <c r="G27" s="81"/>
      <c r="H27" s="81"/>
      <c r="I27" s="87"/>
      <c r="J27" s="87"/>
      <c r="K27" s="6"/>
    </row>
    <row r="28" spans="1:11" ht="18.75">
      <c r="A28" s="93"/>
      <c r="B28" s="96"/>
      <c r="C28" s="10" t="s">
        <v>16</v>
      </c>
      <c r="D28" s="130"/>
      <c r="E28" s="132"/>
      <c r="F28" s="102"/>
      <c r="G28" s="81"/>
      <c r="H28" s="81"/>
      <c r="I28" s="87"/>
      <c r="J28" s="87"/>
      <c r="K28" s="6"/>
    </row>
    <row r="29" spans="1:11" ht="18.75">
      <c r="A29" s="94"/>
      <c r="B29" s="97"/>
      <c r="C29" s="11" t="s">
        <v>17</v>
      </c>
      <c r="D29" s="135"/>
      <c r="E29" s="136"/>
      <c r="F29" s="103"/>
      <c r="G29" s="82"/>
      <c r="H29" s="82"/>
      <c r="I29" s="88"/>
      <c r="J29" s="88"/>
      <c r="K29" s="6"/>
    </row>
    <row r="30" spans="1:11" ht="18.75">
      <c r="A30" s="92" t="s">
        <v>18</v>
      </c>
      <c r="B30" s="127" t="s">
        <v>141</v>
      </c>
      <c r="C30" s="9" t="s">
        <v>19</v>
      </c>
      <c r="D30" s="134"/>
      <c r="E30" s="131">
        <f>D30*1.21</f>
        <v>0</v>
      </c>
      <c r="F30" s="101">
        <v>2</v>
      </c>
      <c r="G30" s="80">
        <f>D30*F30</f>
        <v>0</v>
      </c>
      <c r="H30" s="80">
        <f>E30*F30</f>
        <v>0</v>
      </c>
      <c r="I30" s="108"/>
      <c r="J30" s="108"/>
      <c r="K30" s="6"/>
    </row>
    <row r="31" spans="1:11" ht="18.75">
      <c r="A31" s="93"/>
      <c r="B31" s="128"/>
      <c r="C31" s="10" t="s">
        <v>20</v>
      </c>
      <c r="D31" s="130"/>
      <c r="E31" s="132"/>
      <c r="F31" s="102"/>
      <c r="G31" s="81"/>
      <c r="H31" s="81"/>
      <c r="I31" s="87"/>
      <c r="J31" s="87"/>
      <c r="K31" s="6"/>
    </row>
    <row r="32" spans="1:11" ht="37.5">
      <c r="A32" s="93"/>
      <c r="B32" s="128"/>
      <c r="C32" s="10" t="s">
        <v>10</v>
      </c>
      <c r="D32" s="130"/>
      <c r="E32" s="132"/>
      <c r="F32" s="102"/>
      <c r="G32" s="81"/>
      <c r="H32" s="81"/>
      <c r="I32" s="87"/>
      <c r="J32" s="87"/>
      <c r="K32" s="6"/>
    </row>
    <row r="33" spans="1:11" ht="18.75">
      <c r="A33" s="93"/>
      <c r="B33" s="128"/>
      <c r="C33" s="10" t="s">
        <v>21</v>
      </c>
      <c r="D33" s="130"/>
      <c r="E33" s="132"/>
      <c r="F33" s="102"/>
      <c r="G33" s="81"/>
      <c r="H33" s="81"/>
      <c r="I33" s="87"/>
      <c r="J33" s="87"/>
      <c r="K33" s="6"/>
    </row>
    <row r="34" spans="1:11" ht="18.75">
      <c r="A34" s="93"/>
      <c r="B34" s="128"/>
      <c r="C34" s="10" t="s">
        <v>12</v>
      </c>
      <c r="D34" s="130"/>
      <c r="E34" s="132"/>
      <c r="F34" s="102"/>
      <c r="G34" s="81"/>
      <c r="H34" s="81"/>
      <c r="I34" s="87"/>
      <c r="J34" s="87"/>
      <c r="K34" s="6"/>
    </row>
    <row r="35" spans="1:11" ht="18.75">
      <c r="A35" s="93"/>
      <c r="B35" s="128"/>
      <c r="C35" s="10" t="s">
        <v>22</v>
      </c>
      <c r="D35" s="130"/>
      <c r="E35" s="132"/>
      <c r="F35" s="102"/>
      <c r="G35" s="81"/>
      <c r="H35" s="81"/>
      <c r="I35" s="87"/>
      <c r="J35" s="87"/>
      <c r="K35" s="6"/>
    </row>
    <row r="36" spans="1:11" ht="37.5">
      <c r="A36" s="93"/>
      <c r="B36" s="128"/>
      <c r="C36" s="10" t="s">
        <v>23</v>
      </c>
      <c r="D36" s="130"/>
      <c r="E36" s="132"/>
      <c r="F36" s="102"/>
      <c r="G36" s="81"/>
      <c r="H36" s="81"/>
      <c r="I36" s="87"/>
      <c r="J36" s="87"/>
      <c r="K36" s="6"/>
    </row>
    <row r="37" spans="1:11" ht="37.5">
      <c r="A37" s="93"/>
      <c r="B37" s="128"/>
      <c r="C37" s="10" t="s">
        <v>24</v>
      </c>
      <c r="D37" s="130"/>
      <c r="E37" s="132"/>
      <c r="F37" s="102"/>
      <c r="G37" s="81"/>
      <c r="H37" s="81"/>
      <c r="I37" s="87"/>
      <c r="J37" s="87"/>
      <c r="K37" s="6"/>
    </row>
    <row r="38" spans="1:11" ht="18.75">
      <c r="A38" s="93"/>
      <c r="B38" s="128"/>
      <c r="C38" s="10" t="s">
        <v>16</v>
      </c>
      <c r="D38" s="130"/>
      <c r="E38" s="132"/>
      <c r="F38" s="102"/>
      <c r="G38" s="81"/>
      <c r="H38" s="81"/>
      <c r="I38" s="87"/>
      <c r="J38" s="87"/>
      <c r="K38" s="6"/>
    </row>
    <row r="39" spans="1:11" ht="18.75">
      <c r="A39" s="94"/>
      <c r="B39" s="133"/>
      <c r="C39" s="11" t="s">
        <v>25</v>
      </c>
      <c r="D39" s="135"/>
      <c r="E39" s="136"/>
      <c r="F39" s="103"/>
      <c r="G39" s="82"/>
      <c r="H39" s="82"/>
      <c r="I39" s="88"/>
      <c r="J39" s="88"/>
      <c r="K39" s="6"/>
    </row>
    <row r="40" spans="1:11" ht="99" customHeight="1">
      <c r="A40" s="69" t="s">
        <v>26</v>
      </c>
      <c r="B40" s="13" t="s">
        <v>142</v>
      </c>
      <c r="C40" s="14" t="s">
        <v>187</v>
      </c>
      <c r="D40" s="39"/>
      <c r="E40" s="40">
        <f>D40*1.21</f>
        <v>0</v>
      </c>
      <c r="F40" s="12">
        <v>1</v>
      </c>
      <c r="G40" s="41">
        <f>D40*F40</f>
        <v>0</v>
      </c>
      <c r="H40" s="41">
        <f>E40*F40</f>
        <v>0</v>
      </c>
      <c r="I40" s="42"/>
      <c r="J40" s="42"/>
      <c r="K40" s="6"/>
    </row>
    <row r="41" spans="1:11" ht="93.75">
      <c r="A41" s="69" t="s">
        <v>27</v>
      </c>
      <c r="B41" s="13" t="s">
        <v>143</v>
      </c>
      <c r="C41" s="14" t="s">
        <v>188</v>
      </c>
      <c r="D41" s="39"/>
      <c r="E41" s="40">
        <f>D41*1.21</f>
        <v>0</v>
      </c>
      <c r="F41" s="12">
        <v>1</v>
      </c>
      <c r="G41" s="41">
        <f>D41*F41</f>
        <v>0</v>
      </c>
      <c r="H41" s="41">
        <f>E41*F41</f>
        <v>0</v>
      </c>
      <c r="I41" s="42"/>
      <c r="J41" s="42"/>
      <c r="K41" s="6"/>
    </row>
    <row r="42" spans="1:11" ht="18.75">
      <c r="A42" s="92" t="s">
        <v>28</v>
      </c>
      <c r="B42" s="127" t="s">
        <v>144</v>
      </c>
      <c r="C42" s="9" t="s">
        <v>29</v>
      </c>
      <c r="D42" s="134"/>
      <c r="E42" s="131">
        <f>D42*1.21</f>
        <v>0</v>
      </c>
      <c r="F42" s="101">
        <v>10</v>
      </c>
      <c r="G42" s="80">
        <f>D42*F42</f>
        <v>0</v>
      </c>
      <c r="H42" s="80">
        <f>E42*F42</f>
        <v>0</v>
      </c>
      <c r="I42" s="108"/>
      <c r="J42" s="108"/>
      <c r="K42" s="6"/>
    </row>
    <row r="43" spans="1:11" ht="18.75">
      <c r="A43" s="93"/>
      <c r="B43" s="128"/>
      <c r="C43" s="10" t="s">
        <v>30</v>
      </c>
      <c r="D43" s="130"/>
      <c r="E43" s="132"/>
      <c r="F43" s="102"/>
      <c r="G43" s="81"/>
      <c r="H43" s="81"/>
      <c r="I43" s="87"/>
      <c r="J43" s="87"/>
      <c r="K43" s="6"/>
    </row>
    <row r="44" spans="1:11" ht="37.5">
      <c r="A44" s="93"/>
      <c r="B44" s="128"/>
      <c r="C44" s="10" t="s">
        <v>10</v>
      </c>
      <c r="D44" s="130"/>
      <c r="E44" s="132"/>
      <c r="F44" s="102"/>
      <c r="G44" s="81"/>
      <c r="H44" s="81"/>
      <c r="I44" s="87"/>
      <c r="J44" s="87"/>
      <c r="K44" s="6"/>
    </row>
    <row r="45" spans="1:11" ht="18.75">
      <c r="A45" s="93"/>
      <c r="B45" s="128"/>
      <c r="C45" s="10" t="s">
        <v>31</v>
      </c>
      <c r="D45" s="130"/>
      <c r="E45" s="132"/>
      <c r="F45" s="102"/>
      <c r="G45" s="81"/>
      <c r="H45" s="81"/>
      <c r="I45" s="87"/>
      <c r="J45" s="87"/>
      <c r="K45" s="6"/>
    </row>
    <row r="46" spans="1:11" ht="18.75">
      <c r="A46" s="93"/>
      <c r="B46" s="128"/>
      <c r="C46" s="10" t="s">
        <v>32</v>
      </c>
      <c r="D46" s="130"/>
      <c r="E46" s="132"/>
      <c r="F46" s="102"/>
      <c r="G46" s="81"/>
      <c r="H46" s="81"/>
      <c r="I46" s="87"/>
      <c r="J46" s="87"/>
      <c r="K46" s="6"/>
    </row>
    <row r="47" spans="1:11" ht="18.75">
      <c r="A47" s="93"/>
      <c r="B47" s="128"/>
      <c r="C47" s="10" t="s">
        <v>13</v>
      </c>
      <c r="D47" s="130"/>
      <c r="E47" s="132"/>
      <c r="F47" s="102"/>
      <c r="G47" s="81"/>
      <c r="H47" s="81"/>
      <c r="I47" s="87"/>
      <c r="J47" s="87"/>
      <c r="K47" s="6"/>
    </row>
    <row r="48" spans="1:11" ht="37.5">
      <c r="A48" s="93"/>
      <c r="B48" s="128"/>
      <c r="C48" s="10" t="s">
        <v>33</v>
      </c>
      <c r="D48" s="130"/>
      <c r="E48" s="132"/>
      <c r="F48" s="102"/>
      <c r="G48" s="81"/>
      <c r="H48" s="81"/>
      <c r="I48" s="87"/>
      <c r="J48" s="87"/>
      <c r="K48" s="6"/>
    </row>
    <row r="49" spans="1:11" ht="37.5">
      <c r="A49" s="93"/>
      <c r="B49" s="128"/>
      <c r="C49" s="10" t="s">
        <v>34</v>
      </c>
      <c r="D49" s="130"/>
      <c r="E49" s="132"/>
      <c r="F49" s="102"/>
      <c r="G49" s="81"/>
      <c r="H49" s="81"/>
      <c r="I49" s="87"/>
      <c r="J49" s="87"/>
      <c r="K49" s="6"/>
    </row>
    <row r="50" spans="1:11" ht="18.75">
      <c r="A50" s="93"/>
      <c r="B50" s="128"/>
      <c r="C50" s="10" t="s">
        <v>16</v>
      </c>
      <c r="D50" s="130"/>
      <c r="E50" s="132"/>
      <c r="F50" s="102"/>
      <c r="G50" s="81"/>
      <c r="H50" s="81"/>
      <c r="I50" s="87"/>
      <c r="J50" s="87"/>
      <c r="K50" s="6"/>
    </row>
    <row r="51" spans="1:11" ht="18.75">
      <c r="A51" s="94"/>
      <c r="B51" s="133"/>
      <c r="C51" s="11" t="s">
        <v>35</v>
      </c>
      <c r="D51" s="144"/>
      <c r="E51" s="136"/>
      <c r="F51" s="103"/>
      <c r="G51" s="82"/>
      <c r="H51" s="82"/>
      <c r="I51" s="137"/>
      <c r="J51" s="88"/>
      <c r="K51" s="6"/>
    </row>
    <row r="52" spans="1:11" ht="56.25">
      <c r="A52" s="73" t="s">
        <v>36</v>
      </c>
      <c r="B52" s="76" t="s">
        <v>145</v>
      </c>
      <c r="C52" s="79" t="s">
        <v>189</v>
      </c>
      <c r="D52" s="75"/>
      <c r="E52" s="75">
        <f>D52*1.21</f>
        <v>0</v>
      </c>
      <c r="F52" s="74">
        <v>2</v>
      </c>
      <c r="G52" s="75">
        <f>D52*F52</f>
        <v>0</v>
      </c>
      <c r="H52" s="75">
        <f>E52*F52</f>
        <v>0</v>
      </c>
      <c r="I52" s="78"/>
      <c r="J52" s="77"/>
      <c r="K52" s="6"/>
    </row>
    <row r="53" spans="1:11" ht="15.75">
      <c r="A53" s="92" t="s">
        <v>37</v>
      </c>
      <c r="B53" s="127" t="s">
        <v>146</v>
      </c>
      <c r="C53" s="138" t="s">
        <v>190</v>
      </c>
      <c r="D53" s="129"/>
      <c r="E53" s="131">
        <f>D53*1.21</f>
        <v>0</v>
      </c>
      <c r="F53" s="101">
        <v>1</v>
      </c>
      <c r="G53" s="80">
        <f>D53*F53</f>
        <v>0</v>
      </c>
      <c r="H53" s="80">
        <f>E53*F53</f>
        <v>0</v>
      </c>
      <c r="I53" s="161"/>
      <c r="J53" s="108"/>
      <c r="K53" s="6"/>
    </row>
    <row r="54" spans="1:11" ht="15.75">
      <c r="A54" s="93"/>
      <c r="B54" s="128"/>
      <c r="C54" s="139"/>
      <c r="D54" s="130"/>
      <c r="E54" s="132"/>
      <c r="F54" s="102"/>
      <c r="G54" s="81"/>
      <c r="H54" s="81"/>
      <c r="I54" s="84"/>
      <c r="J54" s="87"/>
      <c r="K54" s="6"/>
    </row>
    <row r="55" spans="1:11" ht="36" customHeight="1">
      <c r="A55" s="93"/>
      <c r="B55" s="128"/>
      <c r="C55" s="140"/>
      <c r="D55" s="130"/>
      <c r="E55" s="132"/>
      <c r="F55" s="102"/>
      <c r="G55" s="81"/>
      <c r="H55" s="81"/>
      <c r="I55" s="85"/>
      <c r="J55" s="137"/>
      <c r="K55" s="6"/>
    </row>
    <row r="56" spans="1:11" ht="18.75">
      <c r="A56" s="89" t="s">
        <v>38</v>
      </c>
      <c r="B56" s="90"/>
      <c r="C56" s="90"/>
      <c r="D56" s="90"/>
      <c r="E56" s="90"/>
      <c r="F56" s="91"/>
      <c r="G56" s="43">
        <f>SUM(G20:G55)</f>
        <v>0</v>
      </c>
      <c r="H56" s="43">
        <f>SUM(H20:H55)</f>
        <v>0</v>
      </c>
      <c r="I56" s="159"/>
      <c r="J56" s="159"/>
      <c r="K56" s="6"/>
    </row>
    <row r="57" spans="1:11" ht="18.75">
      <c r="A57" s="15"/>
      <c r="B57" s="15"/>
      <c r="C57" s="15"/>
      <c r="D57" s="15"/>
      <c r="E57" s="15"/>
      <c r="F57" s="15"/>
      <c r="G57" s="15"/>
      <c r="H57" s="15"/>
      <c r="I57" s="160"/>
      <c r="J57" s="160"/>
      <c r="K57" s="6"/>
    </row>
    <row r="58" spans="1:11" ht="18.75">
      <c r="A58" s="104" t="s">
        <v>39</v>
      </c>
      <c r="B58" s="104"/>
      <c r="C58" s="104"/>
      <c r="D58" s="104"/>
      <c r="E58" s="104"/>
      <c r="F58" s="104"/>
      <c r="G58" s="104"/>
      <c r="H58" s="104"/>
      <c r="I58" s="159"/>
      <c r="J58" s="159"/>
      <c r="K58" s="6"/>
    </row>
    <row r="59" spans="1:11" ht="37.5">
      <c r="A59" s="68" t="s">
        <v>1</v>
      </c>
      <c r="B59" s="8" t="s">
        <v>2</v>
      </c>
      <c r="C59" s="8" t="s">
        <v>3</v>
      </c>
      <c r="D59" s="8" t="s">
        <v>124</v>
      </c>
      <c r="E59" s="8" t="s">
        <v>125</v>
      </c>
      <c r="F59" s="8" t="s">
        <v>4</v>
      </c>
      <c r="G59" s="8" t="s">
        <v>5</v>
      </c>
      <c r="H59" s="8" t="s">
        <v>6</v>
      </c>
      <c r="I59" s="8" t="s">
        <v>138</v>
      </c>
      <c r="J59" s="8" t="s">
        <v>139</v>
      </c>
      <c r="K59" s="6"/>
    </row>
    <row r="60" spans="1:11" ht="75">
      <c r="A60" s="69" t="s">
        <v>40</v>
      </c>
      <c r="B60" s="16" t="s">
        <v>147</v>
      </c>
      <c r="C60" s="17" t="s">
        <v>41</v>
      </c>
      <c r="D60" s="44"/>
      <c r="E60" s="40">
        <f>D60*1.21</f>
        <v>0</v>
      </c>
      <c r="F60" s="12">
        <v>15</v>
      </c>
      <c r="G60" s="41">
        <f>D60*F60</f>
        <v>0</v>
      </c>
      <c r="H60" s="41">
        <f>E60*F60</f>
        <v>0</v>
      </c>
      <c r="I60" s="53"/>
      <c r="J60" s="54"/>
      <c r="K60" s="6"/>
    </row>
    <row r="61" spans="1:11" ht="300">
      <c r="A61" s="69" t="s">
        <v>42</v>
      </c>
      <c r="B61" s="16" t="s">
        <v>147</v>
      </c>
      <c r="C61" s="18" t="s">
        <v>43</v>
      </c>
      <c r="D61" s="44"/>
      <c r="E61" s="40">
        <f>D61*1.21</f>
        <v>0</v>
      </c>
      <c r="F61" s="12">
        <v>1</v>
      </c>
      <c r="G61" s="41">
        <f>D61*F61</f>
        <v>0</v>
      </c>
      <c r="H61" s="41">
        <f>E61*F61</f>
        <v>0</v>
      </c>
      <c r="I61" s="53"/>
      <c r="J61" s="42"/>
      <c r="K61" s="6"/>
    </row>
    <row r="62" spans="1:11" ht="37.5">
      <c r="A62" s="112">
        <v>30058</v>
      </c>
      <c r="B62" s="115" t="s">
        <v>148</v>
      </c>
      <c r="C62" s="19" t="s">
        <v>44</v>
      </c>
      <c r="D62" s="118"/>
      <c r="E62" s="121">
        <f>D62*1.21</f>
        <v>0</v>
      </c>
      <c r="F62" s="124">
        <v>10</v>
      </c>
      <c r="G62" s="105">
        <f>D62*F62</f>
        <v>0</v>
      </c>
      <c r="H62" s="105">
        <f>E62*F62</f>
        <v>0</v>
      </c>
      <c r="I62" s="83"/>
      <c r="J62" s="108"/>
      <c r="K62" s="6"/>
    </row>
    <row r="63" spans="1:11" ht="18.75">
      <c r="A63" s="113"/>
      <c r="B63" s="116"/>
      <c r="C63" s="20" t="s">
        <v>45</v>
      </c>
      <c r="D63" s="119"/>
      <c r="E63" s="122"/>
      <c r="F63" s="125"/>
      <c r="G63" s="106"/>
      <c r="H63" s="106"/>
      <c r="I63" s="84"/>
      <c r="J63" s="87"/>
      <c r="K63" s="6"/>
    </row>
    <row r="64" spans="1:11" ht="18.75">
      <c r="A64" s="113"/>
      <c r="B64" s="116"/>
      <c r="C64" s="20" t="s">
        <v>46</v>
      </c>
      <c r="D64" s="119"/>
      <c r="E64" s="122"/>
      <c r="F64" s="125"/>
      <c r="G64" s="106"/>
      <c r="H64" s="106"/>
      <c r="I64" s="84"/>
      <c r="J64" s="87"/>
      <c r="K64" s="6"/>
    </row>
    <row r="65" spans="1:11" ht="18.75">
      <c r="A65" s="114"/>
      <c r="B65" s="117"/>
      <c r="C65" s="21" t="s">
        <v>47</v>
      </c>
      <c r="D65" s="120"/>
      <c r="E65" s="123"/>
      <c r="F65" s="126"/>
      <c r="G65" s="107"/>
      <c r="H65" s="107"/>
      <c r="I65" s="85"/>
      <c r="J65" s="88"/>
      <c r="K65" s="6"/>
    </row>
    <row r="66" spans="1:11" ht="75">
      <c r="A66" s="69">
        <v>30059</v>
      </c>
      <c r="B66" s="16" t="s">
        <v>149</v>
      </c>
      <c r="C66" s="17" t="s">
        <v>48</v>
      </c>
      <c r="D66" s="45"/>
      <c r="E66" s="46">
        <f>D66*1.21</f>
        <v>0</v>
      </c>
      <c r="F66" s="22">
        <v>4</v>
      </c>
      <c r="G66" s="55">
        <f>D66*F66</f>
        <v>0</v>
      </c>
      <c r="H66" s="55">
        <f>E66*F66</f>
        <v>0</v>
      </c>
      <c r="I66" s="53"/>
      <c r="J66" s="42"/>
      <c r="K66" s="6"/>
    </row>
    <row r="67" spans="1:11" ht="64.5" customHeight="1">
      <c r="A67" s="70" t="s">
        <v>49</v>
      </c>
      <c r="B67" s="24" t="s">
        <v>150</v>
      </c>
      <c r="C67" s="17" t="s">
        <v>191</v>
      </c>
      <c r="D67" s="45"/>
      <c r="E67" s="46">
        <f t="shared" ref="E67:E96" si="0">D67*1.21</f>
        <v>0</v>
      </c>
      <c r="F67" s="23">
        <v>5</v>
      </c>
      <c r="G67" s="55">
        <f>D67*F67</f>
        <v>0</v>
      </c>
      <c r="H67" s="55">
        <f t="shared" ref="H67:H96" si="1">E67*F67</f>
        <v>0</v>
      </c>
      <c r="I67" s="53"/>
      <c r="J67" s="42"/>
      <c r="K67" s="6"/>
    </row>
    <row r="68" spans="1:11" ht="54" customHeight="1">
      <c r="A68" s="70" t="s">
        <v>50</v>
      </c>
      <c r="B68" s="24" t="s">
        <v>151</v>
      </c>
      <c r="C68" s="25" t="s">
        <v>192</v>
      </c>
      <c r="D68" s="45"/>
      <c r="E68" s="46">
        <f t="shared" si="0"/>
        <v>0</v>
      </c>
      <c r="F68" s="23">
        <v>2</v>
      </c>
      <c r="G68" s="55">
        <f t="shared" ref="G68:G89" si="2">D68*F68</f>
        <v>0</v>
      </c>
      <c r="H68" s="55">
        <f t="shared" si="1"/>
        <v>0</v>
      </c>
      <c r="I68" s="53"/>
      <c r="J68" s="42"/>
      <c r="K68" s="6"/>
    </row>
    <row r="69" spans="1:11" ht="67.5" customHeight="1">
      <c r="A69" s="70" t="s">
        <v>51</v>
      </c>
      <c r="B69" s="24" t="s">
        <v>152</v>
      </c>
      <c r="C69" s="17" t="s">
        <v>193</v>
      </c>
      <c r="D69" s="44"/>
      <c r="E69" s="46">
        <f>D69*1.21</f>
        <v>0</v>
      </c>
      <c r="F69" s="12">
        <v>7</v>
      </c>
      <c r="G69" s="55">
        <f t="shared" si="2"/>
        <v>0</v>
      </c>
      <c r="H69" s="55">
        <f t="shared" si="1"/>
        <v>0</v>
      </c>
      <c r="I69" s="53"/>
      <c r="J69" s="42"/>
      <c r="K69" s="6"/>
    </row>
    <row r="70" spans="1:11" ht="56.25">
      <c r="A70" s="70">
        <v>30062</v>
      </c>
      <c r="B70" s="24" t="s">
        <v>153</v>
      </c>
      <c r="C70" s="26" t="s">
        <v>52</v>
      </c>
      <c r="D70" s="44"/>
      <c r="E70" s="46">
        <f t="shared" si="0"/>
        <v>0</v>
      </c>
      <c r="F70" s="12">
        <v>2</v>
      </c>
      <c r="G70" s="55">
        <f t="shared" si="2"/>
        <v>0</v>
      </c>
      <c r="H70" s="55">
        <f t="shared" si="1"/>
        <v>0</v>
      </c>
      <c r="I70" s="53"/>
      <c r="J70" s="42"/>
      <c r="K70" s="6"/>
    </row>
    <row r="71" spans="1:11" ht="75">
      <c r="A71" s="69" t="s">
        <v>53</v>
      </c>
      <c r="B71" s="24" t="s">
        <v>154</v>
      </c>
      <c r="C71" s="18" t="s">
        <v>194</v>
      </c>
      <c r="D71" s="44"/>
      <c r="E71" s="46">
        <f t="shared" si="0"/>
        <v>0</v>
      </c>
      <c r="F71" s="12">
        <v>2</v>
      </c>
      <c r="G71" s="55">
        <f t="shared" si="2"/>
        <v>0</v>
      </c>
      <c r="H71" s="55">
        <f t="shared" si="1"/>
        <v>0</v>
      </c>
      <c r="I71" s="53"/>
      <c r="J71" s="42"/>
      <c r="K71" s="6"/>
    </row>
    <row r="72" spans="1:11" ht="37.5">
      <c r="A72" s="69" t="s">
        <v>54</v>
      </c>
      <c r="B72" s="27" t="s">
        <v>155</v>
      </c>
      <c r="C72" s="26" t="s">
        <v>55</v>
      </c>
      <c r="D72" s="44"/>
      <c r="E72" s="46">
        <f t="shared" si="0"/>
        <v>0</v>
      </c>
      <c r="F72" s="12">
        <v>2</v>
      </c>
      <c r="G72" s="55">
        <f t="shared" si="2"/>
        <v>0</v>
      </c>
      <c r="H72" s="55">
        <f t="shared" si="1"/>
        <v>0</v>
      </c>
      <c r="I72" s="53"/>
      <c r="J72" s="42"/>
      <c r="K72" s="6"/>
    </row>
    <row r="73" spans="1:11" ht="56.25">
      <c r="A73" s="70">
        <v>30064</v>
      </c>
      <c r="B73" s="24" t="s">
        <v>156</v>
      </c>
      <c r="C73" s="17" t="s">
        <v>195</v>
      </c>
      <c r="D73" s="44"/>
      <c r="E73" s="46">
        <f t="shared" si="0"/>
        <v>0</v>
      </c>
      <c r="F73" s="12">
        <v>1</v>
      </c>
      <c r="G73" s="55">
        <f t="shared" si="2"/>
        <v>0</v>
      </c>
      <c r="H73" s="55">
        <f t="shared" si="1"/>
        <v>0</v>
      </c>
      <c r="I73" s="53"/>
      <c r="J73" s="42"/>
      <c r="K73" s="6"/>
    </row>
    <row r="74" spans="1:11" ht="75">
      <c r="A74" s="69" t="s">
        <v>56</v>
      </c>
      <c r="B74" s="28" t="s">
        <v>156</v>
      </c>
      <c r="C74" s="29" t="s">
        <v>196</v>
      </c>
      <c r="D74" s="45"/>
      <c r="E74" s="46">
        <f t="shared" si="0"/>
        <v>0</v>
      </c>
      <c r="F74" s="23">
        <v>1</v>
      </c>
      <c r="G74" s="55">
        <f t="shared" si="2"/>
        <v>0</v>
      </c>
      <c r="H74" s="55">
        <f t="shared" si="1"/>
        <v>0</v>
      </c>
      <c r="I74" s="56"/>
      <c r="J74" s="57"/>
      <c r="K74" s="6"/>
    </row>
    <row r="75" spans="1:11" ht="37.5">
      <c r="A75" s="69">
        <v>30066</v>
      </c>
      <c r="B75" s="16" t="s">
        <v>157</v>
      </c>
      <c r="C75" s="29" t="s">
        <v>57</v>
      </c>
      <c r="D75" s="45"/>
      <c r="E75" s="46">
        <f t="shared" si="0"/>
        <v>0</v>
      </c>
      <c r="F75" s="23">
        <v>4</v>
      </c>
      <c r="G75" s="55">
        <f t="shared" si="2"/>
        <v>0</v>
      </c>
      <c r="H75" s="55">
        <f t="shared" si="1"/>
        <v>0</v>
      </c>
      <c r="I75" s="56"/>
      <c r="J75" s="57"/>
      <c r="K75" s="6"/>
    </row>
    <row r="76" spans="1:11" ht="18.75">
      <c r="A76" s="69">
        <v>30067</v>
      </c>
      <c r="B76" s="16" t="s">
        <v>158</v>
      </c>
      <c r="C76" s="30" t="s">
        <v>58</v>
      </c>
      <c r="D76" s="45"/>
      <c r="E76" s="46">
        <f t="shared" si="0"/>
        <v>0</v>
      </c>
      <c r="F76" s="23">
        <v>1</v>
      </c>
      <c r="G76" s="55">
        <f t="shared" si="2"/>
        <v>0</v>
      </c>
      <c r="H76" s="55">
        <f t="shared" si="1"/>
        <v>0</v>
      </c>
      <c r="I76" s="56"/>
      <c r="J76" s="57"/>
      <c r="K76" s="6"/>
    </row>
    <row r="77" spans="1:11" ht="18.75">
      <c r="A77" s="69">
        <v>30068</v>
      </c>
      <c r="B77" s="16" t="s">
        <v>159</v>
      </c>
      <c r="C77" s="30" t="s">
        <v>59</v>
      </c>
      <c r="D77" s="45"/>
      <c r="E77" s="46">
        <f t="shared" si="0"/>
        <v>0</v>
      </c>
      <c r="F77" s="23">
        <v>1</v>
      </c>
      <c r="G77" s="55">
        <f t="shared" si="2"/>
        <v>0</v>
      </c>
      <c r="H77" s="55">
        <f t="shared" si="1"/>
        <v>0</v>
      </c>
      <c r="I77" s="56"/>
      <c r="J77" s="57"/>
      <c r="K77" s="6"/>
    </row>
    <row r="78" spans="1:11" ht="37.5">
      <c r="A78" s="69" t="s">
        <v>60</v>
      </c>
      <c r="B78" s="16" t="s">
        <v>160</v>
      </c>
      <c r="C78" s="29" t="s">
        <v>61</v>
      </c>
      <c r="D78" s="45"/>
      <c r="E78" s="46">
        <f t="shared" si="0"/>
        <v>0</v>
      </c>
      <c r="F78" s="23">
        <v>1</v>
      </c>
      <c r="G78" s="55">
        <f t="shared" si="2"/>
        <v>0</v>
      </c>
      <c r="H78" s="55">
        <f t="shared" si="1"/>
        <v>0</v>
      </c>
      <c r="I78" s="56"/>
      <c r="J78" s="57"/>
      <c r="K78" s="6"/>
    </row>
    <row r="79" spans="1:11" ht="56.25">
      <c r="A79" s="69">
        <v>30070</v>
      </c>
      <c r="B79" s="16" t="s">
        <v>161</v>
      </c>
      <c r="C79" s="29" t="s">
        <v>62</v>
      </c>
      <c r="D79" s="47"/>
      <c r="E79" s="46">
        <f t="shared" si="0"/>
        <v>0</v>
      </c>
      <c r="F79" s="23">
        <v>1</v>
      </c>
      <c r="G79" s="55">
        <f t="shared" si="2"/>
        <v>0</v>
      </c>
      <c r="H79" s="55">
        <f t="shared" si="1"/>
        <v>0</v>
      </c>
      <c r="I79" s="56"/>
      <c r="J79" s="57"/>
      <c r="K79" s="6"/>
    </row>
    <row r="80" spans="1:11" ht="56.25">
      <c r="A80" s="69" t="s">
        <v>63</v>
      </c>
      <c r="B80" s="24" t="s">
        <v>162</v>
      </c>
      <c r="C80" s="31" t="s">
        <v>64</v>
      </c>
      <c r="D80" s="45"/>
      <c r="E80" s="46">
        <f t="shared" si="0"/>
        <v>0</v>
      </c>
      <c r="F80" s="23">
        <v>1</v>
      </c>
      <c r="G80" s="55">
        <f t="shared" si="2"/>
        <v>0</v>
      </c>
      <c r="H80" s="55">
        <f t="shared" si="1"/>
        <v>0</v>
      </c>
      <c r="I80" s="56"/>
      <c r="J80" s="57"/>
      <c r="K80" s="6"/>
    </row>
    <row r="81" spans="1:11" ht="37.5">
      <c r="A81" s="69" t="s">
        <v>65</v>
      </c>
      <c r="B81" s="24" t="s">
        <v>163</v>
      </c>
      <c r="C81" s="29" t="s">
        <v>66</v>
      </c>
      <c r="D81" s="48"/>
      <c r="E81" s="46">
        <f t="shared" si="0"/>
        <v>0</v>
      </c>
      <c r="F81" s="23">
        <v>1</v>
      </c>
      <c r="G81" s="55">
        <f t="shared" si="2"/>
        <v>0</v>
      </c>
      <c r="H81" s="55">
        <f t="shared" si="1"/>
        <v>0</v>
      </c>
      <c r="I81" s="56"/>
      <c r="J81" s="57"/>
      <c r="K81" s="6"/>
    </row>
    <row r="82" spans="1:11" ht="56.25">
      <c r="A82" s="69">
        <v>30073</v>
      </c>
      <c r="B82" s="24" t="s">
        <v>164</v>
      </c>
      <c r="C82" s="29" t="s">
        <v>67</v>
      </c>
      <c r="D82" s="45"/>
      <c r="E82" s="46">
        <f t="shared" si="0"/>
        <v>0</v>
      </c>
      <c r="F82" s="23">
        <v>1</v>
      </c>
      <c r="G82" s="55">
        <f t="shared" si="2"/>
        <v>0</v>
      </c>
      <c r="H82" s="55">
        <f t="shared" si="1"/>
        <v>0</v>
      </c>
      <c r="I82" s="56"/>
      <c r="J82" s="57"/>
      <c r="K82" s="6"/>
    </row>
    <row r="83" spans="1:11" ht="37.5">
      <c r="A83" s="69">
        <v>30074</v>
      </c>
      <c r="B83" s="24" t="s">
        <v>165</v>
      </c>
      <c r="C83" s="29" t="s">
        <v>68</v>
      </c>
      <c r="D83" s="45"/>
      <c r="E83" s="46">
        <f t="shared" si="0"/>
        <v>0</v>
      </c>
      <c r="F83" s="23">
        <v>1</v>
      </c>
      <c r="G83" s="55">
        <f t="shared" si="2"/>
        <v>0</v>
      </c>
      <c r="H83" s="55">
        <f t="shared" si="1"/>
        <v>0</v>
      </c>
      <c r="I83" s="56"/>
      <c r="J83" s="57"/>
      <c r="K83" s="6"/>
    </row>
    <row r="84" spans="1:11" ht="37.5">
      <c r="A84" s="69">
        <v>30075</v>
      </c>
      <c r="B84" s="24" t="s">
        <v>166</v>
      </c>
      <c r="C84" s="29" t="s">
        <v>69</v>
      </c>
      <c r="D84" s="45"/>
      <c r="E84" s="46">
        <f t="shared" si="0"/>
        <v>0</v>
      </c>
      <c r="F84" s="23">
        <v>2</v>
      </c>
      <c r="G84" s="55">
        <f t="shared" si="2"/>
        <v>0</v>
      </c>
      <c r="H84" s="55">
        <f t="shared" si="1"/>
        <v>0</v>
      </c>
      <c r="I84" s="53"/>
      <c r="J84" s="42"/>
      <c r="K84" s="6"/>
    </row>
    <row r="85" spans="1:11" ht="56.25">
      <c r="A85" s="69">
        <v>30076</v>
      </c>
      <c r="B85" s="24" t="s">
        <v>167</v>
      </c>
      <c r="C85" s="29" t="s">
        <v>70</v>
      </c>
      <c r="D85" s="45"/>
      <c r="E85" s="46">
        <f t="shared" si="0"/>
        <v>0</v>
      </c>
      <c r="F85" s="23">
        <v>2</v>
      </c>
      <c r="G85" s="55">
        <f t="shared" si="2"/>
        <v>0</v>
      </c>
      <c r="H85" s="55">
        <f t="shared" si="1"/>
        <v>0</v>
      </c>
      <c r="I85" s="56"/>
      <c r="J85" s="57"/>
      <c r="K85" s="6"/>
    </row>
    <row r="86" spans="1:11" ht="37.5">
      <c r="A86" s="69">
        <v>30077</v>
      </c>
      <c r="B86" s="24" t="s">
        <v>145</v>
      </c>
      <c r="C86" s="29" t="s">
        <v>71</v>
      </c>
      <c r="D86" s="45"/>
      <c r="E86" s="46">
        <f t="shared" si="0"/>
        <v>0</v>
      </c>
      <c r="F86" s="23">
        <v>1</v>
      </c>
      <c r="G86" s="55">
        <f t="shared" si="2"/>
        <v>0</v>
      </c>
      <c r="H86" s="55">
        <f t="shared" si="1"/>
        <v>0</v>
      </c>
      <c r="I86" s="56"/>
      <c r="J86" s="58"/>
      <c r="K86" s="6"/>
    </row>
    <row r="87" spans="1:11" ht="75">
      <c r="A87" s="69" t="s">
        <v>72</v>
      </c>
      <c r="B87" s="16" t="s">
        <v>168</v>
      </c>
      <c r="C87" s="14" t="s">
        <v>73</v>
      </c>
      <c r="D87" s="44"/>
      <c r="E87" s="46">
        <f t="shared" si="0"/>
        <v>0</v>
      </c>
      <c r="F87" s="12">
        <v>1</v>
      </c>
      <c r="G87" s="55">
        <f t="shared" si="2"/>
        <v>0</v>
      </c>
      <c r="H87" s="55">
        <f t="shared" si="1"/>
        <v>0</v>
      </c>
      <c r="I87" s="53"/>
      <c r="J87" s="42"/>
      <c r="K87" s="6"/>
    </row>
    <row r="88" spans="1:11" ht="75">
      <c r="A88" s="69" t="s">
        <v>74</v>
      </c>
      <c r="B88" s="16" t="s">
        <v>169</v>
      </c>
      <c r="C88" s="29" t="s">
        <v>75</v>
      </c>
      <c r="D88" s="45"/>
      <c r="E88" s="46">
        <f t="shared" si="0"/>
        <v>0</v>
      </c>
      <c r="F88" s="23">
        <v>1</v>
      </c>
      <c r="G88" s="55">
        <f t="shared" si="2"/>
        <v>0</v>
      </c>
      <c r="H88" s="55">
        <f t="shared" si="1"/>
        <v>0</v>
      </c>
      <c r="I88" s="56"/>
      <c r="J88" s="59"/>
      <c r="K88" s="6"/>
    </row>
    <row r="89" spans="1:11" ht="93.75">
      <c r="A89" s="69">
        <v>30080</v>
      </c>
      <c r="B89" s="16" t="s">
        <v>170</v>
      </c>
      <c r="C89" s="14" t="s">
        <v>76</v>
      </c>
      <c r="D89" s="44"/>
      <c r="E89" s="46">
        <f t="shared" si="0"/>
        <v>0</v>
      </c>
      <c r="F89" s="12">
        <v>1</v>
      </c>
      <c r="G89" s="55">
        <f t="shared" si="2"/>
        <v>0</v>
      </c>
      <c r="H89" s="55">
        <f t="shared" si="1"/>
        <v>0</v>
      </c>
      <c r="I89" s="53"/>
      <c r="J89" s="42"/>
      <c r="K89" s="6"/>
    </row>
    <row r="90" spans="1:11" ht="75">
      <c r="A90" s="69">
        <v>30081</v>
      </c>
      <c r="B90" s="16" t="s">
        <v>173</v>
      </c>
      <c r="C90" s="14" t="s">
        <v>77</v>
      </c>
      <c r="D90" s="44"/>
      <c r="E90" s="46">
        <f t="shared" si="0"/>
        <v>0</v>
      </c>
      <c r="F90" s="12">
        <v>10</v>
      </c>
      <c r="G90" s="55">
        <f>D90*F90</f>
        <v>0</v>
      </c>
      <c r="H90" s="55">
        <f t="shared" si="1"/>
        <v>0</v>
      </c>
      <c r="I90" s="53"/>
      <c r="J90" s="42"/>
      <c r="K90" s="6"/>
    </row>
    <row r="91" spans="1:11" ht="56.25">
      <c r="A91" s="69">
        <v>30082</v>
      </c>
      <c r="B91" s="16" t="s">
        <v>172</v>
      </c>
      <c r="C91" s="14" t="s">
        <v>78</v>
      </c>
      <c r="D91" s="44"/>
      <c r="E91" s="46">
        <f t="shared" si="0"/>
        <v>0</v>
      </c>
      <c r="F91" s="12">
        <v>2</v>
      </c>
      <c r="G91" s="55">
        <f t="shared" ref="G91:G96" si="3">D91*F91</f>
        <v>0</v>
      </c>
      <c r="H91" s="55">
        <f t="shared" si="1"/>
        <v>0</v>
      </c>
      <c r="I91" s="53"/>
      <c r="J91" s="42"/>
      <c r="K91" s="6"/>
    </row>
    <row r="92" spans="1:11" ht="56.25">
      <c r="A92" s="69" t="s">
        <v>79</v>
      </c>
      <c r="B92" s="16" t="s">
        <v>154</v>
      </c>
      <c r="C92" s="14" t="s">
        <v>80</v>
      </c>
      <c r="D92" s="44"/>
      <c r="E92" s="46">
        <f t="shared" si="0"/>
        <v>0</v>
      </c>
      <c r="F92" s="12">
        <v>1</v>
      </c>
      <c r="G92" s="55">
        <f t="shared" si="3"/>
        <v>0</v>
      </c>
      <c r="H92" s="55">
        <f t="shared" si="1"/>
        <v>0</v>
      </c>
      <c r="I92" s="53"/>
      <c r="J92" s="42"/>
      <c r="K92" s="6"/>
    </row>
    <row r="93" spans="1:11" ht="37.5">
      <c r="A93" s="69" t="s">
        <v>81</v>
      </c>
      <c r="B93" s="16" t="s">
        <v>171</v>
      </c>
      <c r="C93" s="14" t="s">
        <v>82</v>
      </c>
      <c r="D93" s="44"/>
      <c r="E93" s="46">
        <f t="shared" si="0"/>
        <v>0</v>
      </c>
      <c r="F93" s="12">
        <v>1</v>
      </c>
      <c r="G93" s="55">
        <f t="shared" si="3"/>
        <v>0</v>
      </c>
      <c r="H93" s="55">
        <f t="shared" si="1"/>
        <v>0</v>
      </c>
      <c r="I93" s="53"/>
      <c r="J93" s="42"/>
      <c r="K93" s="6"/>
    </row>
    <row r="94" spans="1:11" ht="18.75">
      <c r="A94" s="69" t="s">
        <v>83</v>
      </c>
      <c r="B94" s="16" t="s">
        <v>174</v>
      </c>
      <c r="C94" s="16" t="s">
        <v>84</v>
      </c>
      <c r="D94" s="44"/>
      <c r="E94" s="46">
        <f t="shared" si="0"/>
        <v>0</v>
      </c>
      <c r="F94" s="12">
        <v>2</v>
      </c>
      <c r="G94" s="55">
        <f t="shared" si="3"/>
        <v>0</v>
      </c>
      <c r="H94" s="55">
        <f t="shared" si="1"/>
        <v>0</v>
      </c>
      <c r="I94" s="53"/>
      <c r="J94" s="42"/>
      <c r="K94" s="6"/>
    </row>
    <row r="95" spans="1:11" ht="56.25">
      <c r="A95" s="69" t="s">
        <v>85</v>
      </c>
      <c r="B95" s="16" t="s">
        <v>175</v>
      </c>
      <c r="C95" s="14" t="s">
        <v>86</v>
      </c>
      <c r="D95" s="44"/>
      <c r="E95" s="46">
        <f t="shared" si="0"/>
        <v>0</v>
      </c>
      <c r="F95" s="12">
        <v>3</v>
      </c>
      <c r="G95" s="55">
        <f t="shared" si="3"/>
        <v>0</v>
      </c>
      <c r="H95" s="55">
        <f t="shared" si="1"/>
        <v>0</v>
      </c>
      <c r="I95" s="53"/>
      <c r="J95" s="42"/>
      <c r="K95" s="6"/>
    </row>
    <row r="96" spans="1:11" ht="56.25">
      <c r="A96" s="69" t="s">
        <v>87</v>
      </c>
      <c r="B96" s="16" t="s">
        <v>176</v>
      </c>
      <c r="C96" s="14" t="s">
        <v>88</v>
      </c>
      <c r="D96" s="44"/>
      <c r="E96" s="46">
        <f t="shared" si="0"/>
        <v>0</v>
      </c>
      <c r="F96" s="12">
        <v>2</v>
      </c>
      <c r="G96" s="55">
        <f t="shared" si="3"/>
        <v>0</v>
      </c>
      <c r="H96" s="55">
        <f t="shared" si="1"/>
        <v>0</v>
      </c>
      <c r="I96" s="53"/>
      <c r="J96" s="42"/>
      <c r="K96" s="6"/>
    </row>
    <row r="97" spans="1:11" ht="75">
      <c r="A97" s="71" t="s">
        <v>89</v>
      </c>
      <c r="B97" s="33" t="s">
        <v>177</v>
      </c>
      <c r="C97" s="9" t="s">
        <v>90</v>
      </c>
      <c r="D97" s="49"/>
      <c r="E97" s="50">
        <f>D97*1.21</f>
        <v>0</v>
      </c>
      <c r="F97" s="32">
        <v>1</v>
      </c>
      <c r="G97" s="60">
        <f>D97*F97</f>
        <v>0</v>
      </c>
      <c r="H97" s="60">
        <f>E97*F97</f>
        <v>0</v>
      </c>
      <c r="I97" s="61"/>
      <c r="J97" s="54"/>
      <c r="K97" s="6"/>
    </row>
    <row r="98" spans="1:11" ht="37.5">
      <c r="A98" s="69" t="s">
        <v>91</v>
      </c>
      <c r="B98" s="16" t="s">
        <v>178</v>
      </c>
      <c r="C98" s="14" t="s">
        <v>92</v>
      </c>
      <c r="D98" s="41"/>
      <c r="E98" s="41">
        <f>D98*1.21</f>
        <v>0</v>
      </c>
      <c r="F98" s="12">
        <v>5</v>
      </c>
      <c r="G98" s="41">
        <f>D98*F98</f>
        <v>0</v>
      </c>
      <c r="H98" s="41">
        <f>E98*F98</f>
        <v>0</v>
      </c>
      <c r="I98" s="62"/>
      <c r="J98" s="62"/>
      <c r="K98" s="6"/>
    </row>
    <row r="99" spans="1:11" ht="56.25">
      <c r="A99" s="72" t="s">
        <v>93</v>
      </c>
      <c r="B99" s="35" t="s">
        <v>179</v>
      </c>
      <c r="C99" s="11" t="s">
        <v>94</v>
      </c>
      <c r="D99" s="51"/>
      <c r="E99" s="52">
        <f>D99*1.21</f>
        <v>0</v>
      </c>
      <c r="F99" s="34">
        <v>12</v>
      </c>
      <c r="G99" s="63">
        <f>D99*F99</f>
        <v>0</v>
      </c>
      <c r="H99" s="63">
        <f>E99*F99</f>
        <v>0</v>
      </c>
      <c r="I99" s="64"/>
      <c r="J99" s="65"/>
      <c r="K99" s="6"/>
    </row>
    <row r="100" spans="1:11" ht="18.75">
      <c r="A100" s="109" t="s">
        <v>38</v>
      </c>
      <c r="B100" s="110"/>
      <c r="C100" s="110"/>
      <c r="D100" s="110"/>
      <c r="E100" s="110"/>
      <c r="F100" s="111"/>
      <c r="G100" s="43">
        <f>SUM(G60:G99)</f>
        <v>0</v>
      </c>
      <c r="H100" s="43">
        <f>SUM(H60:H99)</f>
        <v>0</v>
      </c>
      <c r="I100" s="7"/>
      <c r="J100" s="7"/>
      <c r="K100" s="6"/>
    </row>
    <row r="101" spans="1:11" ht="18.7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6"/>
    </row>
    <row r="102" spans="1:11" ht="18.75">
      <c r="A102" s="104" t="s">
        <v>95</v>
      </c>
      <c r="B102" s="104"/>
      <c r="C102" s="104"/>
      <c r="D102" s="104"/>
      <c r="E102" s="104"/>
      <c r="F102" s="104"/>
      <c r="G102" s="104"/>
      <c r="H102" s="104"/>
      <c r="I102" s="7"/>
      <c r="J102" s="7"/>
      <c r="K102" s="6"/>
    </row>
    <row r="103" spans="1:11" ht="37.5">
      <c r="A103" s="68" t="s">
        <v>1</v>
      </c>
      <c r="B103" s="8" t="s">
        <v>2</v>
      </c>
      <c r="C103" s="8" t="s">
        <v>3</v>
      </c>
      <c r="D103" s="8" t="s">
        <v>124</v>
      </c>
      <c r="E103" s="8" t="s">
        <v>125</v>
      </c>
      <c r="F103" s="8" t="s">
        <v>4</v>
      </c>
      <c r="G103" s="67" t="s">
        <v>5</v>
      </c>
      <c r="H103" s="67" t="s">
        <v>6</v>
      </c>
      <c r="I103" s="67" t="s">
        <v>138</v>
      </c>
      <c r="J103" s="67" t="s">
        <v>139</v>
      </c>
      <c r="K103" s="6"/>
    </row>
    <row r="104" spans="1:11" ht="93.75">
      <c r="A104" s="69">
        <v>50002</v>
      </c>
      <c r="B104" s="13" t="s">
        <v>180</v>
      </c>
      <c r="C104" s="17" t="s">
        <v>96</v>
      </c>
      <c r="D104" s="66"/>
      <c r="E104" s="66">
        <f>D104*1.21</f>
        <v>0</v>
      </c>
      <c r="F104" s="12">
        <v>5</v>
      </c>
      <c r="G104" s="66">
        <f>D104*F104</f>
        <v>0</v>
      </c>
      <c r="H104" s="66">
        <f>E104*F104</f>
        <v>0</v>
      </c>
      <c r="I104" s="53"/>
      <c r="J104" s="54"/>
      <c r="K104" s="6"/>
    </row>
    <row r="105" spans="1:11" ht="56.25">
      <c r="A105" s="69" t="s">
        <v>97</v>
      </c>
      <c r="B105" s="16" t="s">
        <v>181</v>
      </c>
      <c r="C105" s="14" t="s">
        <v>98</v>
      </c>
      <c r="D105" s="41"/>
      <c r="E105" s="66">
        <f t="shared" ref="E105:E108" si="4">D105*1.21</f>
        <v>0</v>
      </c>
      <c r="F105" s="12">
        <v>10</v>
      </c>
      <c r="G105" s="66">
        <f t="shared" ref="G105:G108" si="5">D105*F105</f>
        <v>0</v>
      </c>
      <c r="H105" s="66">
        <f t="shared" ref="H105:H108" si="6">E105*F105</f>
        <v>0</v>
      </c>
      <c r="I105" s="53"/>
      <c r="J105" s="62"/>
      <c r="K105" s="6"/>
    </row>
    <row r="106" spans="1:11" ht="75">
      <c r="A106" s="69" t="s">
        <v>99</v>
      </c>
      <c r="B106" s="16" t="s">
        <v>182</v>
      </c>
      <c r="C106" s="17" t="s">
        <v>100</v>
      </c>
      <c r="D106" s="66"/>
      <c r="E106" s="66">
        <f t="shared" si="4"/>
        <v>0</v>
      </c>
      <c r="F106" s="12">
        <v>2</v>
      </c>
      <c r="G106" s="66">
        <f t="shared" si="5"/>
        <v>0</v>
      </c>
      <c r="H106" s="66">
        <f t="shared" si="6"/>
        <v>0</v>
      </c>
      <c r="I106" s="53"/>
      <c r="J106" s="62"/>
      <c r="K106" s="6"/>
    </row>
    <row r="107" spans="1:11" ht="37.5">
      <c r="A107" s="69" t="s">
        <v>101</v>
      </c>
      <c r="B107" s="16" t="s">
        <v>181</v>
      </c>
      <c r="C107" s="17" t="s">
        <v>102</v>
      </c>
      <c r="D107" s="66"/>
      <c r="E107" s="66">
        <f t="shared" si="4"/>
        <v>0</v>
      </c>
      <c r="F107" s="12">
        <v>1</v>
      </c>
      <c r="G107" s="66">
        <f t="shared" si="5"/>
        <v>0</v>
      </c>
      <c r="H107" s="66">
        <f t="shared" si="6"/>
        <v>0</v>
      </c>
      <c r="I107" s="53"/>
      <c r="J107" s="62"/>
      <c r="K107" s="6"/>
    </row>
    <row r="108" spans="1:11" ht="37.5">
      <c r="A108" s="69">
        <v>30117</v>
      </c>
      <c r="B108" s="16" t="s">
        <v>183</v>
      </c>
      <c r="C108" s="17" t="s">
        <v>103</v>
      </c>
      <c r="D108" s="66"/>
      <c r="E108" s="66">
        <f t="shared" si="4"/>
        <v>0</v>
      </c>
      <c r="F108" s="12">
        <v>4</v>
      </c>
      <c r="G108" s="66">
        <f t="shared" si="5"/>
        <v>0</v>
      </c>
      <c r="H108" s="66">
        <f t="shared" si="6"/>
        <v>0</v>
      </c>
      <c r="I108" s="53"/>
      <c r="J108" s="62"/>
      <c r="K108" s="6"/>
    </row>
    <row r="109" spans="1:11" ht="18.75">
      <c r="A109" s="92">
        <v>30118</v>
      </c>
      <c r="B109" s="95" t="s">
        <v>184</v>
      </c>
      <c r="C109" s="36" t="s">
        <v>104</v>
      </c>
      <c r="D109" s="98"/>
      <c r="E109" s="98">
        <f>D109*1.21</f>
        <v>0</v>
      </c>
      <c r="F109" s="101">
        <v>5</v>
      </c>
      <c r="G109" s="80">
        <f>D109*F109</f>
        <v>0</v>
      </c>
      <c r="H109" s="80">
        <f>E109*F109</f>
        <v>0</v>
      </c>
      <c r="I109" s="83"/>
      <c r="J109" s="86"/>
      <c r="K109" s="6"/>
    </row>
    <row r="110" spans="1:11" ht="18.75">
      <c r="A110" s="93"/>
      <c r="B110" s="96"/>
      <c r="C110" s="37" t="s">
        <v>105</v>
      </c>
      <c r="D110" s="99"/>
      <c r="E110" s="99"/>
      <c r="F110" s="102"/>
      <c r="G110" s="81"/>
      <c r="H110" s="81"/>
      <c r="I110" s="84"/>
      <c r="J110" s="87"/>
      <c r="K110" s="6"/>
    </row>
    <row r="111" spans="1:11" ht="18.75">
      <c r="A111" s="93"/>
      <c r="B111" s="96"/>
      <c r="C111" s="37" t="s">
        <v>106</v>
      </c>
      <c r="D111" s="99"/>
      <c r="E111" s="99"/>
      <c r="F111" s="102"/>
      <c r="G111" s="81"/>
      <c r="H111" s="81"/>
      <c r="I111" s="84"/>
      <c r="J111" s="87"/>
      <c r="K111" s="6"/>
    </row>
    <row r="112" spans="1:11" ht="18.75">
      <c r="A112" s="93"/>
      <c r="B112" s="96"/>
      <c r="C112" s="37" t="s">
        <v>107</v>
      </c>
      <c r="D112" s="99"/>
      <c r="E112" s="99"/>
      <c r="F112" s="102"/>
      <c r="G112" s="81"/>
      <c r="H112" s="81"/>
      <c r="I112" s="84"/>
      <c r="J112" s="87"/>
      <c r="K112" s="6"/>
    </row>
    <row r="113" spans="1:11" ht="18.75">
      <c r="A113" s="93"/>
      <c r="B113" s="96"/>
      <c r="C113" s="37" t="s">
        <v>108</v>
      </c>
      <c r="D113" s="99"/>
      <c r="E113" s="99"/>
      <c r="F113" s="102"/>
      <c r="G113" s="81"/>
      <c r="H113" s="81"/>
      <c r="I113" s="84"/>
      <c r="J113" s="87"/>
      <c r="K113" s="6"/>
    </row>
    <row r="114" spans="1:11" ht="18.75">
      <c r="A114" s="93"/>
      <c r="B114" s="96"/>
      <c r="C114" s="37" t="s">
        <v>109</v>
      </c>
      <c r="D114" s="99"/>
      <c r="E114" s="99"/>
      <c r="F114" s="102"/>
      <c r="G114" s="81"/>
      <c r="H114" s="81"/>
      <c r="I114" s="84"/>
      <c r="J114" s="87"/>
      <c r="K114" s="6"/>
    </row>
    <row r="115" spans="1:11" ht="18.75">
      <c r="A115" s="93"/>
      <c r="B115" s="96"/>
      <c r="C115" s="37" t="s">
        <v>110</v>
      </c>
      <c r="D115" s="99"/>
      <c r="E115" s="99"/>
      <c r="F115" s="102"/>
      <c r="G115" s="81"/>
      <c r="H115" s="81"/>
      <c r="I115" s="84"/>
      <c r="J115" s="87"/>
      <c r="K115" s="6"/>
    </row>
    <row r="116" spans="1:11" ht="18.75">
      <c r="A116" s="93"/>
      <c r="B116" s="96"/>
      <c r="C116" s="37" t="s">
        <v>111</v>
      </c>
      <c r="D116" s="99"/>
      <c r="E116" s="99"/>
      <c r="F116" s="102"/>
      <c r="G116" s="81"/>
      <c r="H116" s="81"/>
      <c r="I116" s="84"/>
      <c r="J116" s="87"/>
      <c r="K116" s="6"/>
    </row>
    <row r="117" spans="1:11" ht="18.75">
      <c r="A117" s="93"/>
      <c r="B117" s="96"/>
      <c r="C117" s="37" t="s">
        <v>112</v>
      </c>
      <c r="D117" s="99"/>
      <c r="E117" s="99"/>
      <c r="F117" s="102"/>
      <c r="G117" s="81"/>
      <c r="H117" s="81"/>
      <c r="I117" s="84"/>
      <c r="J117" s="87"/>
      <c r="K117" s="6"/>
    </row>
    <row r="118" spans="1:11" ht="18.75">
      <c r="A118" s="93"/>
      <c r="B118" s="96"/>
      <c r="C118" s="37" t="s">
        <v>113</v>
      </c>
      <c r="D118" s="99"/>
      <c r="E118" s="99"/>
      <c r="F118" s="102"/>
      <c r="G118" s="81"/>
      <c r="H118" s="81"/>
      <c r="I118" s="84"/>
      <c r="J118" s="87"/>
      <c r="K118" s="6"/>
    </row>
    <row r="119" spans="1:11" ht="18.75">
      <c r="A119" s="93"/>
      <c r="B119" s="96"/>
      <c r="C119" s="37" t="s">
        <v>114</v>
      </c>
      <c r="D119" s="99"/>
      <c r="E119" s="99"/>
      <c r="F119" s="102"/>
      <c r="G119" s="81"/>
      <c r="H119" s="81"/>
      <c r="I119" s="84"/>
      <c r="J119" s="87"/>
      <c r="K119" s="6"/>
    </row>
    <row r="120" spans="1:11" ht="18.75">
      <c r="A120" s="93"/>
      <c r="B120" s="96"/>
      <c r="C120" s="37" t="s">
        <v>115</v>
      </c>
      <c r="D120" s="99"/>
      <c r="E120" s="99"/>
      <c r="F120" s="102"/>
      <c r="G120" s="81"/>
      <c r="H120" s="81"/>
      <c r="I120" s="84"/>
      <c r="J120" s="87"/>
      <c r="K120" s="6"/>
    </row>
    <row r="121" spans="1:11" ht="18.75">
      <c r="A121" s="93"/>
      <c r="B121" s="96"/>
      <c r="C121" s="37" t="s">
        <v>116</v>
      </c>
      <c r="D121" s="99"/>
      <c r="E121" s="99"/>
      <c r="F121" s="102"/>
      <c r="G121" s="81"/>
      <c r="H121" s="81"/>
      <c r="I121" s="84"/>
      <c r="J121" s="87"/>
      <c r="K121" s="6"/>
    </row>
    <row r="122" spans="1:11" ht="18.75">
      <c r="A122" s="93"/>
      <c r="B122" s="96"/>
      <c r="C122" s="37" t="s">
        <v>117</v>
      </c>
      <c r="D122" s="99"/>
      <c r="E122" s="99"/>
      <c r="F122" s="102"/>
      <c r="G122" s="81"/>
      <c r="H122" s="81"/>
      <c r="I122" s="84"/>
      <c r="J122" s="87"/>
      <c r="K122" s="6"/>
    </row>
    <row r="123" spans="1:11" ht="18.75">
      <c r="A123" s="93"/>
      <c r="B123" s="96"/>
      <c r="C123" s="37" t="s">
        <v>118</v>
      </c>
      <c r="D123" s="99"/>
      <c r="E123" s="99"/>
      <c r="F123" s="102"/>
      <c r="G123" s="81"/>
      <c r="H123" s="81"/>
      <c r="I123" s="84"/>
      <c r="J123" s="87"/>
      <c r="K123" s="6"/>
    </row>
    <row r="124" spans="1:11" ht="18.75">
      <c r="A124" s="93"/>
      <c r="B124" s="96"/>
      <c r="C124" s="37" t="s">
        <v>119</v>
      </c>
      <c r="D124" s="99"/>
      <c r="E124" s="99"/>
      <c r="F124" s="102"/>
      <c r="G124" s="81"/>
      <c r="H124" s="81"/>
      <c r="I124" s="84"/>
      <c r="J124" s="87"/>
      <c r="K124" s="6"/>
    </row>
    <row r="125" spans="1:11" ht="18.75">
      <c r="A125" s="93"/>
      <c r="B125" s="96"/>
      <c r="C125" s="37" t="s">
        <v>120</v>
      </c>
      <c r="D125" s="99"/>
      <c r="E125" s="99"/>
      <c r="F125" s="102"/>
      <c r="G125" s="81"/>
      <c r="H125" s="81"/>
      <c r="I125" s="84"/>
      <c r="J125" s="87"/>
      <c r="K125" s="6"/>
    </row>
    <row r="126" spans="1:11" ht="18.75">
      <c r="A126" s="93"/>
      <c r="B126" s="96"/>
      <c r="C126" s="37" t="s">
        <v>121</v>
      </c>
      <c r="D126" s="99"/>
      <c r="E126" s="99"/>
      <c r="F126" s="102"/>
      <c r="G126" s="81"/>
      <c r="H126" s="81"/>
      <c r="I126" s="84"/>
      <c r="J126" s="87"/>
      <c r="K126" s="6"/>
    </row>
    <row r="127" spans="1:11" ht="18.75">
      <c r="A127" s="94"/>
      <c r="B127" s="97"/>
      <c r="C127" s="38" t="s">
        <v>122</v>
      </c>
      <c r="D127" s="100"/>
      <c r="E127" s="100"/>
      <c r="F127" s="103"/>
      <c r="G127" s="82"/>
      <c r="H127" s="82"/>
      <c r="I127" s="85"/>
      <c r="J127" s="88"/>
      <c r="K127" s="6"/>
    </row>
    <row r="128" spans="1:11" ht="37.5">
      <c r="A128" s="69">
        <v>30119</v>
      </c>
      <c r="B128" s="16" t="s">
        <v>185</v>
      </c>
      <c r="C128" s="17" t="s">
        <v>123</v>
      </c>
      <c r="D128" s="66"/>
      <c r="E128" s="66">
        <f>D128*1.21</f>
        <v>0</v>
      </c>
      <c r="F128" s="12">
        <v>10</v>
      </c>
      <c r="G128" s="41">
        <f>D128*F128</f>
        <v>0</v>
      </c>
      <c r="H128" s="41">
        <f>E128*F128</f>
        <v>0</v>
      </c>
      <c r="I128" s="53"/>
      <c r="J128" s="42"/>
      <c r="K128" s="6"/>
    </row>
    <row r="129" spans="1:11" ht="18.75">
      <c r="A129" s="89" t="s">
        <v>38</v>
      </c>
      <c r="B129" s="90"/>
      <c r="C129" s="90"/>
      <c r="D129" s="90"/>
      <c r="E129" s="90"/>
      <c r="F129" s="91"/>
      <c r="G129" s="43">
        <f>SUM(G104:G128)</f>
        <v>0</v>
      </c>
      <c r="H129" s="43">
        <f>SUM(H104:H128)</f>
        <v>0</v>
      </c>
      <c r="I129" s="159"/>
      <c r="J129" s="159"/>
      <c r="K129" s="6"/>
    </row>
    <row r="130" spans="1:11" ht="15">
      <c r="A130" s="1"/>
      <c r="B130" s="1"/>
      <c r="C130" s="1"/>
      <c r="D130" s="1"/>
      <c r="E130" s="1"/>
      <c r="F130" s="1"/>
      <c r="G130" s="1"/>
      <c r="H130" s="1"/>
      <c r="I130" s="156"/>
      <c r="J130" s="156"/>
      <c r="K130" s="1"/>
    </row>
    <row r="131" spans="1:11" ht="33.75" customHeight="1">
      <c r="A131" s="141" t="s">
        <v>186</v>
      </c>
      <c r="B131" s="142"/>
      <c r="C131" s="142"/>
      <c r="D131" s="142"/>
      <c r="E131" s="142"/>
      <c r="F131" s="143"/>
      <c r="G131" s="2">
        <f>G56+G100+G129</f>
        <v>0</v>
      </c>
      <c r="H131" s="2">
        <f>H56+H100+H129</f>
        <v>0</v>
      </c>
      <c r="I131" s="156"/>
      <c r="J131" s="156"/>
      <c r="K131" s="1"/>
    </row>
    <row r="132" spans="1:11" ht="15">
      <c r="A132" s="4"/>
      <c r="B132" s="4"/>
      <c r="C132" s="4"/>
      <c r="D132" s="4"/>
      <c r="E132" s="4"/>
      <c r="F132" s="4"/>
      <c r="G132" s="4"/>
      <c r="H132" s="4"/>
      <c r="I132" s="156"/>
      <c r="J132" s="156"/>
      <c r="K132" s="1"/>
    </row>
    <row r="133" spans="1:11" ht="20.25">
      <c r="A133" s="157"/>
      <c r="B133" s="151" t="s">
        <v>206</v>
      </c>
      <c r="C133" s="151"/>
      <c r="D133" s="151"/>
      <c r="E133" s="151"/>
      <c r="F133" s="151"/>
      <c r="G133" s="151"/>
      <c r="H133" s="151"/>
      <c r="I133" s="151"/>
      <c r="J133" s="151"/>
      <c r="K133" s="1"/>
    </row>
    <row r="134" spans="1:11" ht="45.75" customHeight="1">
      <c r="A134" s="157"/>
      <c r="B134" s="152" t="s">
        <v>207</v>
      </c>
      <c r="C134" s="152"/>
      <c r="D134" s="152"/>
      <c r="E134" s="152"/>
      <c r="F134" s="152"/>
      <c r="G134" s="152"/>
      <c r="H134" s="152"/>
      <c r="I134" s="152"/>
      <c r="J134" s="152"/>
      <c r="K134" s="1"/>
    </row>
    <row r="135" spans="1:11" ht="155.25" customHeight="1">
      <c r="A135" s="157"/>
      <c r="B135" s="158" t="s">
        <v>126</v>
      </c>
      <c r="C135" s="3" t="s">
        <v>127</v>
      </c>
      <c r="D135" s="157"/>
      <c r="E135" s="157"/>
      <c r="F135" s="157"/>
      <c r="G135" s="157"/>
      <c r="H135" s="157"/>
      <c r="I135" s="156"/>
      <c r="J135" s="156"/>
      <c r="K135" s="1"/>
    </row>
    <row r="136" spans="1:11" ht="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</sheetData>
  <mergeCells count="72">
    <mergeCell ref="B133:J133"/>
    <mergeCell ref="B134:J134"/>
    <mergeCell ref="E5:G5"/>
    <mergeCell ref="H5:I5"/>
    <mergeCell ref="E7:G11"/>
    <mergeCell ref="H7:I11"/>
    <mergeCell ref="E12:G12"/>
    <mergeCell ref="H12:I12"/>
    <mergeCell ref="E6:G6"/>
    <mergeCell ref="H6:I6"/>
    <mergeCell ref="A131:F131"/>
    <mergeCell ref="A18:H18"/>
    <mergeCell ref="A20:A29"/>
    <mergeCell ref="B20:B29"/>
    <mergeCell ref="D20:D29"/>
    <mergeCell ref="E20:E29"/>
    <mergeCell ref="F20:F29"/>
    <mergeCell ref="G20:G29"/>
    <mergeCell ref="H20:H29"/>
    <mergeCell ref="A42:A51"/>
    <mergeCell ref="B42:B51"/>
    <mergeCell ref="D42:D51"/>
    <mergeCell ref="E42:E51"/>
    <mergeCell ref="F42:F51"/>
    <mergeCell ref="G42:G51"/>
    <mergeCell ref="H42:H51"/>
    <mergeCell ref="I20:I29"/>
    <mergeCell ref="J20:J29"/>
    <mergeCell ref="A30:A39"/>
    <mergeCell ref="B30:B39"/>
    <mergeCell ref="D30:D39"/>
    <mergeCell ref="E30:E39"/>
    <mergeCell ref="F30:F39"/>
    <mergeCell ref="G30:G39"/>
    <mergeCell ref="H30:H39"/>
    <mergeCell ref="I30:I39"/>
    <mergeCell ref="J30:J39"/>
    <mergeCell ref="I42:I51"/>
    <mergeCell ref="J42:J51"/>
    <mergeCell ref="G53:G55"/>
    <mergeCell ref="H53:H55"/>
    <mergeCell ref="I53:I55"/>
    <mergeCell ref="J53:J55"/>
    <mergeCell ref="A56:F56"/>
    <mergeCell ref="A53:A55"/>
    <mergeCell ref="B53:B55"/>
    <mergeCell ref="D53:D55"/>
    <mergeCell ref="E53:E55"/>
    <mergeCell ref="F53:F55"/>
    <mergeCell ref="C53:C55"/>
    <mergeCell ref="A58:H58"/>
    <mergeCell ref="A62:A65"/>
    <mergeCell ref="B62:B65"/>
    <mergeCell ref="D62:D65"/>
    <mergeCell ref="E62:E65"/>
    <mergeCell ref="F62:F65"/>
    <mergeCell ref="G62:G65"/>
    <mergeCell ref="A102:H102"/>
    <mergeCell ref="H62:H65"/>
    <mergeCell ref="I62:I65"/>
    <mergeCell ref="J62:J65"/>
    <mergeCell ref="A100:F100"/>
    <mergeCell ref="H109:H127"/>
    <mergeCell ref="I109:I127"/>
    <mergeCell ref="J109:J127"/>
    <mergeCell ref="A129:F129"/>
    <mergeCell ref="A109:A127"/>
    <mergeCell ref="B109:B127"/>
    <mergeCell ref="D109:D127"/>
    <mergeCell ref="E109:E127"/>
    <mergeCell ref="F109:F127"/>
    <mergeCell ref="G109:G127"/>
  </mergeCells>
  <pageMargins left="0.7" right="0.7" top="0.78740157499999996" bottom="0.78740157499999996" header="0.3" footer="0.3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Jindřich</dc:creator>
  <cp:lastModifiedBy>Martina Říhová</cp:lastModifiedBy>
  <cp:lastPrinted>2025-03-13T09:00:28Z</cp:lastPrinted>
  <dcterms:created xsi:type="dcterms:W3CDTF">2024-10-19T07:43:31Z</dcterms:created>
  <dcterms:modified xsi:type="dcterms:W3CDTF">2025-03-13T09:02:29Z</dcterms:modified>
</cp:coreProperties>
</file>