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lektroinstalace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Stavební část'!$C$92:$K$646</definedName>
    <definedName name="_xlnm.Print_Area" localSheetId="1">'01 - Stavební část'!$C$4:$J$39,'01 - Stavební část'!$C$45:$J$74,'01 - Stavební část'!$C$80:$K$646</definedName>
    <definedName name="_xlnm.Print_Titles" localSheetId="1">'01 - Stavební část'!$92:$92</definedName>
    <definedName name="_xlnm._FilterDatabase" localSheetId="2" hidden="1">'02 - Elektroinstalace'!$C$81:$K$126</definedName>
    <definedName name="_xlnm.Print_Area" localSheetId="2">'02 - Elektroinstalace'!$C$4:$J$39,'02 - Elektroinstalace'!$C$45:$J$63,'02 - Elektroinstalace'!$C$69:$K$126</definedName>
    <definedName name="_xlnm.Print_Titles" localSheetId="2">'02 - Elektroinstalace'!$81:$81</definedName>
    <definedName name="_xlnm._FilterDatabase" localSheetId="3" hidden="1">'VRN - Vedlejší rozpočtové...'!$C$79:$K$105</definedName>
    <definedName name="_xlnm.Print_Area" localSheetId="3">'VRN - Vedlejší rozpočtové...'!$C$4:$J$39,'VRN - Vedlejší rozpočtové...'!$C$45:$J$61,'VRN - Vedlejší rozpočtové...'!$C$67:$K$105</definedName>
    <definedName name="_xlnm.Print_Titles" localSheetId="3">'VRN - Vedlejší rozpočtové...'!$79:$79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3" r="J37"/>
  <c r="J36"/>
  <c i="1" r="AY56"/>
  <c i="3" r="J35"/>
  <c i="1" r="AX56"/>
  <c i="3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2" r="J37"/>
  <c r="J36"/>
  <c i="1" r="AY55"/>
  <c i="2" r="J35"/>
  <c i="1" r="AX55"/>
  <c i="2" r="BI629"/>
  <c r="BH629"/>
  <c r="BG629"/>
  <c r="BF629"/>
  <c r="T629"/>
  <c r="R629"/>
  <c r="P629"/>
  <c r="BI611"/>
  <c r="BH611"/>
  <c r="BG611"/>
  <c r="BF611"/>
  <c r="T611"/>
  <c r="R611"/>
  <c r="P611"/>
  <c r="BI593"/>
  <c r="BH593"/>
  <c r="BG593"/>
  <c r="BF593"/>
  <c r="T593"/>
  <c r="R593"/>
  <c r="P593"/>
  <c r="BI575"/>
  <c r="BH575"/>
  <c r="BG575"/>
  <c r="BF575"/>
  <c r="T575"/>
  <c r="R575"/>
  <c r="P575"/>
  <c r="BI557"/>
  <c r="BH557"/>
  <c r="BG557"/>
  <c r="BF557"/>
  <c r="T557"/>
  <c r="R557"/>
  <c r="P557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0"/>
  <c r="BH510"/>
  <c r="BG510"/>
  <c r="BF510"/>
  <c r="T510"/>
  <c r="R510"/>
  <c r="P510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3"/>
  <c r="BH483"/>
  <c r="BG483"/>
  <c r="BF483"/>
  <c r="T483"/>
  <c r="R483"/>
  <c r="P483"/>
  <c r="BI478"/>
  <c r="BH478"/>
  <c r="BG478"/>
  <c r="BF478"/>
  <c r="T478"/>
  <c r="R478"/>
  <c r="P478"/>
  <c r="BI472"/>
  <c r="BH472"/>
  <c r="BG472"/>
  <c r="BF472"/>
  <c r="T472"/>
  <c r="R472"/>
  <c r="P472"/>
  <c r="BI467"/>
  <c r="BH467"/>
  <c r="BG467"/>
  <c r="BF467"/>
  <c r="T467"/>
  <c r="R467"/>
  <c r="P467"/>
  <c r="BI463"/>
  <c r="BH463"/>
  <c r="BG463"/>
  <c r="BF463"/>
  <c r="T463"/>
  <c r="R463"/>
  <c r="P463"/>
  <c r="BI459"/>
  <c r="BH459"/>
  <c r="BG459"/>
  <c r="BF459"/>
  <c r="T459"/>
  <c r="R459"/>
  <c r="P459"/>
  <c r="BI453"/>
  <c r="BH453"/>
  <c r="BG453"/>
  <c r="BF453"/>
  <c r="T453"/>
  <c r="R453"/>
  <c r="P453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T363"/>
  <c r="R364"/>
  <c r="R363"/>
  <c r="P364"/>
  <c r="P363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5"/>
  <c r="BH335"/>
  <c r="BG335"/>
  <c r="BF335"/>
  <c r="T335"/>
  <c r="R335"/>
  <c r="P335"/>
  <c r="BI329"/>
  <c r="BH329"/>
  <c r="BG329"/>
  <c r="BF329"/>
  <c r="T329"/>
  <c r="R329"/>
  <c r="P329"/>
  <c r="BI326"/>
  <c r="BH326"/>
  <c r="BG326"/>
  <c r="BF326"/>
  <c r="T326"/>
  <c r="R326"/>
  <c r="P326"/>
  <c r="BI321"/>
  <c r="BH321"/>
  <c r="BG321"/>
  <c r="BF321"/>
  <c r="T321"/>
  <c r="R321"/>
  <c r="P321"/>
  <c r="BI318"/>
  <c r="BH318"/>
  <c r="BG318"/>
  <c r="BF318"/>
  <c r="T318"/>
  <c r="R318"/>
  <c r="P318"/>
  <c r="BI309"/>
  <c r="BH309"/>
  <c r="BG309"/>
  <c r="BF309"/>
  <c r="T309"/>
  <c r="R309"/>
  <c r="P309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28"/>
  <c r="BH228"/>
  <c r="BG228"/>
  <c r="BF228"/>
  <c r="T228"/>
  <c r="R228"/>
  <c r="P228"/>
  <c r="BI222"/>
  <c r="BH222"/>
  <c r="BG222"/>
  <c r="BF222"/>
  <c r="T222"/>
  <c r="R222"/>
  <c r="P222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52"/>
  <c r="E7"/>
  <c r="E83"/>
  <c i="1" r="L50"/>
  <c r="AM50"/>
  <c r="AM49"/>
  <c r="L49"/>
  <c r="AM47"/>
  <c r="L47"/>
  <c r="L45"/>
  <c r="L44"/>
  <c i="2" r="BK388"/>
  <c r="J295"/>
  <c r="J487"/>
  <c i="3" r="BK125"/>
  <c r="J103"/>
  <c i="2" r="J436"/>
  <c r="J453"/>
  <c r="J506"/>
  <c i="3" r="J115"/>
  <c i="2" r="BK593"/>
  <c r="J172"/>
  <c r="BK228"/>
  <c r="BK106"/>
  <c i="3" r="J95"/>
  <c i="2" r="BK234"/>
  <c r="BK436"/>
  <c r="J255"/>
  <c r="J211"/>
  <c i="3" r="J118"/>
  <c i="2" r="BK380"/>
  <c r="J247"/>
  <c r="BK190"/>
  <c r="J335"/>
  <c i="3" r="J86"/>
  <c i="4" r="J86"/>
  <c i="2" r="BK503"/>
  <c r="J321"/>
  <c r="J239"/>
  <c i="3" r="J108"/>
  <c i="2" r="BK506"/>
  <c r="BK295"/>
  <c r="J364"/>
  <c r="BK138"/>
  <c i="3" r="BK105"/>
  <c i="4" r="J90"/>
  <c i="2" r="J472"/>
  <c r="BK211"/>
  <c r="J228"/>
  <c i="3" r="J113"/>
  <c r="J98"/>
  <c i="2" r="J119"/>
  <c r="BK204"/>
  <c r="BK318"/>
  <c r="BK158"/>
  <c i="3" r="J92"/>
  <c i="4" r="BK102"/>
  <c i="2" r="BK162"/>
  <c r="BK119"/>
  <c r="J146"/>
  <c i="3" r="BK100"/>
  <c i="2" r="J200"/>
  <c r="J463"/>
  <c r="BK453"/>
  <c i="3" r="BK89"/>
  <c i="4" r="F34"/>
  <c i="3" r="BK110"/>
  <c i="2" r="BK115"/>
  <c r="J207"/>
  <c r="BK342"/>
  <c i="3" r="BK114"/>
  <c i="2" r="BK384"/>
  <c r="BK132"/>
  <c r="BK102"/>
  <c i="3" r="BK95"/>
  <c i="2" r="BK216"/>
  <c r="J575"/>
  <c r="BK416"/>
  <c r="BK243"/>
  <c i="3" r="BK99"/>
  <c i="2" r="BK629"/>
  <c r="BK520"/>
  <c r="BK490"/>
  <c r="BK172"/>
  <c r="BK539"/>
  <c r="BK404"/>
  <c i="3" r="J104"/>
  <c r="BK123"/>
  <c i="2" r="BK536"/>
  <c r="BK247"/>
  <c r="J251"/>
  <c i="3" r="J88"/>
  <c i="2" r="BK517"/>
  <c r="J115"/>
  <c r="BK200"/>
  <c r="BK195"/>
  <c i="3" r="J123"/>
  <c i="2" r="J416"/>
  <c r="J440"/>
  <c r="J526"/>
  <c r="J517"/>
  <c r="J185"/>
  <c i="3" r="BK93"/>
  <c i="2" r="J490"/>
  <c r="BK493"/>
  <c r="J496"/>
  <c i="3" r="BK97"/>
  <c r="J117"/>
  <c i="2" r="BK110"/>
  <c r="BK321"/>
  <c r="BK420"/>
  <c i="3" r="J85"/>
  <c r="BK116"/>
  <c i="2" r="J404"/>
  <c r="BK496"/>
  <c r="J493"/>
  <c r="BK440"/>
  <c i="4" r="J82"/>
  <c i="2" r="BK557"/>
  <c r="J162"/>
  <c r="BK368"/>
  <c r="J342"/>
  <c i="3" r="J114"/>
  <c i="2" r="J629"/>
  <c r="J529"/>
  <c r="BK259"/>
  <c i="3" r="J121"/>
  <c i="2" r="BK529"/>
  <c r="J593"/>
  <c r="J346"/>
  <c r="J400"/>
  <c i="3" r="BK84"/>
  <c i="4" r="J94"/>
  <c i="2" r="BK270"/>
  <c r="J380"/>
  <c r="J420"/>
  <c i="3" r="BK96"/>
  <c i="2" r="BK346"/>
  <c r="J132"/>
  <c r="BK526"/>
  <c r="J444"/>
  <c i="3" r="BK91"/>
  <c i="2" r="J611"/>
  <c i="1" r="AS54"/>
  <c i="3" r="J97"/>
  <c i="2" r="BK424"/>
  <c r="BK575"/>
  <c r="J303"/>
  <c r="J195"/>
  <c i="3" r="BK94"/>
  <c i="2" r="J138"/>
  <c r="J478"/>
  <c r="BK335"/>
  <c r="J483"/>
  <c r="J510"/>
  <c r="J216"/>
  <c r="J372"/>
  <c r="BK448"/>
  <c r="J432"/>
  <c i="3" r="J105"/>
  <c i="2" r="BK428"/>
  <c r="J424"/>
  <c r="BK459"/>
  <c r="J275"/>
  <c i="3" r="BK112"/>
  <c i="2" r="J168"/>
  <c r="J532"/>
  <c r="BK309"/>
  <c r="BK280"/>
  <c i="3" r="J99"/>
  <c i="2" r="J392"/>
  <c r="J262"/>
  <c r="J467"/>
  <c r="J234"/>
  <c i="3" r="J90"/>
  <c i="2" r="BK153"/>
  <c r="J539"/>
  <c r="BK432"/>
  <c r="J396"/>
  <c i="3" r="BK106"/>
  <c i="4" r="BK94"/>
  <c i="2" r="BK207"/>
  <c r="BK222"/>
  <c r="J459"/>
  <c r="J222"/>
  <c i="3" r="J124"/>
  <c i="2" r="BK472"/>
  <c r="J153"/>
  <c r="J96"/>
  <c r="J350"/>
  <c i="3" r="J126"/>
  <c i="4" r="J102"/>
  <c i="2" r="J126"/>
  <c r="BK523"/>
  <c r="J354"/>
  <c i="3" r="J120"/>
  <c r="J119"/>
  <c i="2" r="J523"/>
  <c r="BK126"/>
  <c r="BK499"/>
  <c i="3" r="BK118"/>
  <c r="J125"/>
  <c i="2" r="J329"/>
  <c r="J448"/>
  <c r="BK168"/>
  <c r="J180"/>
  <c i="3" r="BK101"/>
  <c i="4" r="BK82"/>
  <c i="2" r="BK400"/>
  <c r="J270"/>
  <c r="BK412"/>
  <c i="3" r="J110"/>
  <c i="2" r="BK372"/>
  <c r="BK444"/>
  <c r="BK299"/>
  <c r="BK326"/>
  <c i="3" r="BK111"/>
  <c i="2" r="BK611"/>
  <c r="BK262"/>
  <c r="BK289"/>
  <c i="3" r="BK121"/>
  <c r="BK117"/>
  <c i="4" r="BK86"/>
  <c i="2" r="J536"/>
  <c r="J384"/>
  <c r="J190"/>
  <c i="3" r="J106"/>
  <c i="4" r="BK90"/>
  <c i="2" r="BK532"/>
  <c r="BK392"/>
  <c i="3" r="BK108"/>
  <c r="J89"/>
  <c i="2" r="BK251"/>
  <c r="J285"/>
  <c r="BK96"/>
  <c i="3" r="J87"/>
  <c r="BK119"/>
  <c i="2" r="J309"/>
  <c r="J280"/>
  <c r="J266"/>
  <c i="3" r="BK88"/>
  <c r="J101"/>
  <c i="4" r="J98"/>
  <c i="2" r="BK285"/>
  <c r="BK514"/>
  <c r="BK180"/>
  <c r="J376"/>
  <c i="3" r="BK113"/>
  <c i="2" r="BK396"/>
  <c r="J176"/>
  <c r="J110"/>
  <c r="J106"/>
  <c i="3" r="BK124"/>
  <c r="J84"/>
  <c i="2" r="J557"/>
  <c r="J503"/>
  <c r="BK142"/>
  <c i="3" r="BK126"/>
  <c r="BK85"/>
  <c i="2" r="BK356"/>
  <c r="J158"/>
  <c r="BK239"/>
  <c r="BK329"/>
  <c i="3" r="J112"/>
  <c r="J94"/>
  <c i="2" r="J412"/>
  <c r="BK467"/>
  <c r="BK478"/>
  <c i="3" r="BK107"/>
  <c r="BK104"/>
  <c i="2" r="BK266"/>
  <c r="J408"/>
  <c r="BK176"/>
  <c i="3" r="J116"/>
  <c r="J91"/>
  <c i="2" r="J520"/>
  <c r="J142"/>
  <c r="BK275"/>
  <c i="3" r="J100"/>
  <c r="BK115"/>
  <c i="2" r="J428"/>
  <c r="J326"/>
  <c r="BK185"/>
  <c r="J289"/>
  <c i="3" r="BK90"/>
  <c i="4" r="BK98"/>
  <c i="2" r="J499"/>
  <c r="BK146"/>
  <c r="J361"/>
  <c i="3" r="J107"/>
  <c r="BK86"/>
  <c i="2" r="J299"/>
  <c r="BK463"/>
  <c r="J356"/>
  <c i="3" r="BK103"/>
  <c r="BK122"/>
  <c i="2" r="J514"/>
  <c r="J318"/>
  <c r="BK376"/>
  <c i="3" r="J122"/>
  <c i="2" r="BK487"/>
  <c r="J259"/>
  <c r="BK359"/>
  <c r="BK354"/>
  <c i="3" r="BK92"/>
  <c r="J93"/>
  <c i="2" r="J368"/>
  <c r="BK483"/>
  <c r="BK350"/>
  <c i="3" r="BK87"/>
  <c i="2" r="BK303"/>
  <c r="J102"/>
  <c r="J243"/>
  <c r="BK408"/>
  <c r="BK364"/>
  <c i="3" r="BK120"/>
  <c i="2" r="J359"/>
  <c r="J204"/>
  <c r="BK255"/>
  <c i="3" r="J111"/>
  <c i="2" r="BK361"/>
  <c r="BK510"/>
  <c r="J388"/>
  <c i="3" r="J96"/>
  <c r="BK98"/>
  <c i="2" l="1" r="T179"/>
  <c r="BK294"/>
  <c r="J294"/>
  <c r="J65"/>
  <c r="T367"/>
  <c i="3" r="P102"/>
  <c i="2" r="BK95"/>
  <c r="T246"/>
  <c r="P308"/>
  <c r="P307"/>
  <c r="P341"/>
  <c r="P353"/>
  <c r="P538"/>
  <c i="3" r="BK109"/>
  <c r="J109"/>
  <c r="J62"/>
  <c i="2" r="BK179"/>
  <c r="J179"/>
  <c r="J62"/>
  <c r="P238"/>
  <c r="P294"/>
  <c r="P367"/>
  <c r="P366"/>
  <c i="3" r="BK83"/>
  <c r="J83"/>
  <c r="J60"/>
  <c r="R102"/>
  <c i="2" r="P95"/>
  <c r="BK246"/>
  <c r="J246"/>
  <c r="J64"/>
  <c r="R308"/>
  <c r="R307"/>
  <c r="R341"/>
  <c r="T353"/>
  <c r="R538"/>
  <c r="R179"/>
  <c r="BK238"/>
  <c r="J238"/>
  <c r="J63"/>
  <c r="T238"/>
  <c r="T294"/>
  <c r="BK367"/>
  <c r="J367"/>
  <c r="J72"/>
  <c i="3" r="P83"/>
  <c r="P109"/>
  <c i="4" r="BK81"/>
  <c r="BK80"/>
  <c r="J80"/>
  <c r="J59"/>
  <c i="2" r="P179"/>
  <c r="R238"/>
  <c r="R294"/>
  <c r="R367"/>
  <c r="R366"/>
  <c i="3" r="BK102"/>
  <c r="J102"/>
  <c r="J61"/>
  <c r="T102"/>
  <c i="4" r="P81"/>
  <c r="P80"/>
  <c i="1" r="AU57"/>
  <c i="2" r="T95"/>
  <c r="T94"/>
  <c r="R246"/>
  <c r="T308"/>
  <c r="T307"/>
  <c r="T341"/>
  <c r="R353"/>
  <c r="T538"/>
  <c i="3" r="R83"/>
  <c r="T109"/>
  <c i="4" r="R81"/>
  <c r="R80"/>
  <c i="2" r="R95"/>
  <c r="P246"/>
  <c r="BK308"/>
  <c r="J308"/>
  <c r="J67"/>
  <c r="BK341"/>
  <c r="J341"/>
  <c r="J68"/>
  <c r="BK353"/>
  <c r="J353"/>
  <c r="J69"/>
  <c r="BK538"/>
  <c r="J538"/>
  <c r="J73"/>
  <c i="3" r="T83"/>
  <c r="T82"/>
  <c r="R109"/>
  <c i="4" r="T81"/>
  <c r="T80"/>
  <c i="2" r="BK363"/>
  <c r="J363"/>
  <c r="J70"/>
  <c i="4" r="BE90"/>
  <c r="BE98"/>
  <c i="3" r="BK82"/>
  <c r="J82"/>
  <c i="4" r="E48"/>
  <c r="F55"/>
  <c r="BE82"/>
  <c r="BE102"/>
  <c r="J74"/>
  <c r="BE94"/>
  <c i="1" r="BA57"/>
  <c i="4" r="BE86"/>
  <c i="3" r="E48"/>
  <c r="BE90"/>
  <c r="BE101"/>
  <c i="2" r="J95"/>
  <c r="J61"/>
  <c i="3" r="BE84"/>
  <c r="BE93"/>
  <c r="BE97"/>
  <c r="BE100"/>
  <c r="BE105"/>
  <c r="BE107"/>
  <c r="BE87"/>
  <c r="BE88"/>
  <c r="BE96"/>
  <c r="BE103"/>
  <c r="BE104"/>
  <c r="BE106"/>
  <c r="BE108"/>
  <c r="BE110"/>
  <c r="BE111"/>
  <c r="BE116"/>
  <c r="BE117"/>
  <c r="BE124"/>
  <c r="BE125"/>
  <c r="BE85"/>
  <c r="BE91"/>
  <c r="BE92"/>
  <c r="BE115"/>
  <c r="BE122"/>
  <c i="2" r="BK307"/>
  <c r="J307"/>
  <c r="J66"/>
  <c i="3" r="J52"/>
  <c r="BE89"/>
  <c r="BE98"/>
  <c r="BE126"/>
  <c i="2" r="BK366"/>
  <c r="J366"/>
  <c r="J71"/>
  <c i="3" r="F55"/>
  <c r="BE86"/>
  <c r="BE94"/>
  <c r="BE95"/>
  <c r="BE123"/>
  <c r="BE99"/>
  <c r="BE112"/>
  <c r="BE113"/>
  <c r="BE114"/>
  <c r="BE118"/>
  <c r="BE119"/>
  <c r="BE120"/>
  <c r="BE121"/>
  <c i="2" r="J87"/>
  <c r="BE110"/>
  <c r="BE153"/>
  <c r="BE162"/>
  <c r="BE207"/>
  <c r="BE211"/>
  <c r="BE222"/>
  <c r="BE239"/>
  <c r="BE247"/>
  <c r="BE251"/>
  <c r="BE295"/>
  <c r="BE361"/>
  <c r="BE514"/>
  <c r="E48"/>
  <c r="BE138"/>
  <c r="BE142"/>
  <c r="BE168"/>
  <c r="BE172"/>
  <c r="BE266"/>
  <c r="BE299"/>
  <c r="BE309"/>
  <c r="BE368"/>
  <c r="BE372"/>
  <c r="BE384"/>
  <c r="BE432"/>
  <c r="BE463"/>
  <c r="BE467"/>
  <c r="BE96"/>
  <c r="BE106"/>
  <c r="BE115"/>
  <c r="BE132"/>
  <c r="BE216"/>
  <c r="BE289"/>
  <c r="BE303"/>
  <c r="BE318"/>
  <c r="BE329"/>
  <c r="BE359"/>
  <c r="BE396"/>
  <c r="BE493"/>
  <c r="BE496"/>
  <c r="BE102"/>
  <c r="BE158"/>
  <c r="BE180"/>
  <c r="BE243"/>
  <c r="BE326"/>
  <c r="BE392"/>
  <c r="BE408"/>
  <c r="BE472"/>
  <c r="BE487"/>
  <c r="BE529"/>
  <c r="BE532"/>
  <c r="BE190"/>
  <c r="BE195"/>
  <c r="BE200"/>
  <c r="BE204"/>
  <c r="BE259"/>
  <c r="BE321"/>
  <c r="BE335"/>
  <c r="BE354"/>
  <c r="BE380"/>
  <c r="BE424"/>
  <c r="BE428"/>
  <c r="BE459"/>
  <c r="BE185"/>
  <c r="BE228"/>
  <c r="BE234"/>
  <c r="BE255"/>
  <c r="BE350"/>
  <c r="BE364"/>
  <c r="BE420"/>
  <c r="BE490"/>
  <c r="BE503"/>
  <c r="BE510"/>
  <c r="BE517"/>
  <c r="BE520"/>
  <c r="BE536"/>
  <c r="BE539"/>
  <c r="BE557"/>
  <c r="BE575"/>
  <c r="BE593"/>
  <c r="BE611"/>
  <c r="BE629"/>
  <c r="BE119"/>
  <c r="BE126"/>
  <c r="BE146"/>
  <c r="BE176"/>
  <c r="BE262"/>
  <c r="BE342"/>
  <c r="BE346"/>
  <c r="BE388"/>
  <c r="BE453"/>
  <c r="BE483"/>
  <c r="BE506"/>
  <c r="F55"/>
  <c r="BE270"/>
  <c r="BE275"/>
  <c r="BE280"/>
  <c r="BE285"/>
  <c r="BE356"/>
  <c r="BE376"/>
  <c r="BE400"/>
  <c r="BE404"/>
  <c r="BE412"/>
  <c r="BE416"/>
  <c r="BE436"/>
  <c r="BE440"/>
  <c r="BE444"/>
  <c r="BE448"/>
  <c r="BE478"/>
  <c r="BE499"/>
  <c r="BE523"/>
  <c r="BE526"/>
  <c r="F36"/>
  <c i="1" r="BC55"/>
  <c i="4" r="J34"/>
  <c i="1" r="AW57"/>
  <c i="2" r="F37"/>
  <c i="1" r="BD55"/>
  <c i="3" r="F35"/>
  <c i="1" r="BB56"/>
  <c i="3" r="J30"/>
  <c r="F34"/>
  <c i="1" r="BA56"/>
  <c i="4" r="F36"/>
  <c i="1" r="BC57"/>
  <c i="4" r="F37"/>
  <c i="1" r="BD57"/>
  <c i="3" r="J34"/>
  <c i="1" r="AW56"/>
  <c i="2" r="F35"/>
  <c i="1" r="BB55"/>
  <c i="2" r="J34"/>
  <c i="1" r="AW55"/>
  <c i="2" r="F34"/>
  <c i="1" r="BA55"/>
  <c i="4" r="F35"/>
  <c i="1" r="BB57"/>
  <c i="3" r="F36"/>
  <c i="1" r="BC56"/>
  <c i="3" r="F37"/>
  <c i="1" r="BD56"/>
  <c i="3" l="1" r="P82"/>
  <c i="1" r="AU56"/>
  <c i="2" r="T366"/>
  <c r="T93"/>
  <c r="R94"/>
  <c r="R93"/>
  <c r="P94"/>
  <c r="P93"/>
  <c i="1" r="AU55"/>
  <c i="3" r="R82"/>
  <c i="4" r="J81"/>
  <c r="J60"/>
  <c i="1" r="AG56"/>
  <c i="3" r="J59"/>
  <c i="2" r="BK94"/>
  <c r="J94"/>
  <c r="J60"/>
  <c r="F33"/>
  <c i="1" r="AZ55"/>
  <c i="3" r="J33"/>
  <c i="1" r="AV56"/>
  <c r="AT56"/>
  <c r="AN56"/>
  <c r="BA54"/>
  <c r="AW54"/>
  <c r="AK30"/>
  <c i="4" r="J33"/>
  <c i="1" r="AV57"/>
  <c r="AT57"/>
  <c r="BC54"/>
  <c r="AY54"/>
  <c i="3" r="F33"/>
  <c i="1" r="AZ56"/>
  <c r="BD54"/>
  <c r="W33"/>
  <c i="2" r="J33"/>
  <c i="1" r="AV55"/>
  <c r="AT55"/>
  <c r="BB54"/>
  <c r="AX54"/>
  <c i="4" r="J30"/>
  <c i="1" r="AG57"/>
  <c i="4" r="F33"/>
  <c i="1" r="AZ57"/>
  <c i="4" l="1" r="J39"/>
  <c i="2" r="BK93"/>
  <c r="J93"/>
  <c r="J59"/>
  <c i="3" r="J39"/>
  <c i="1" r="AN57"/>
  <c r="W31"/>
  <c r="W32"/>
  <c r="AU54"/>
  <c r="AZ54"/>
  <c r="W29"/>
  <c r="W30"/>
  <c i="2" l="1" r="J30"/>
  <c i="1" r="AG55"/>
  <c r="AG54"/>
  <c r="AK26"/>
  <c r="AV54"/>
  <c r="AK29"/>
  <c l="1" r="AN55"/>
  <c i="2" r="J39"/>
  <c i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<sst xmlns="http://schemas.openxmlformats.org/spreadsheetml/2006/main">
  <si>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</si>
  <si>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</si>
  <si>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</si>
  <si>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</si>
  <si>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</si>
  <si>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{764714e1-5037-424d-9a96-3cd926fe60e5}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</si>
  <si>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</si>
  <si>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</si>
  <si>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</si>
  <si>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</si>
  <si>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</si>
  <si>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</si>
  <si>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</si>
  <si>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</si>
  <si>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JS24-185_R01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</si>
  <si>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</si>
  <si>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</si>
  <si>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Oplocení areál VŠE Jarov - f. II, vstupní brána blok G - E, oplocení blok F - A</t>
  </si>
  <si>
    <t>KSO:</t>
  </si>
  <si>
    <t/>
  </si>
  <si>
    <t>CC-CZ:</t>
  </si>
  <si>
    <t>Místo:</t>
  </si>
  <si>
    <t>Jeseniova 1954/210, parc.č. 1954</t>
  </si>
  <si>
    <t>Datum:</t>
  </si>
  <si>
    <t>20. 12. 2024</t>
  </si>
  <si>
    <t>Zadavatel:</t>
  </si>
  <si>
    <t>IČ:</t>
  </si>
  <si>
    <t>61384399</t>
  </si>
  <si>
    <t>Správa účelových zařízení VŠE v Praze</t>
  </si>
  <si>
    <t>DIČ:</t>
  </si>
  <si>
    <t>CZ61384399</t>
  </si>
  <si>
    <t>Uchazeč:</t>
  </si>
  <si>
    <t>Vyplň údaj</t>
  </si>
  <si>
    <t>Projektant:</t>
  </si>
  <si>
    <t>26499924</t>
  </si>
  <si>
    <t>DROBNÝ ARCHITECTS, s.r.o.</t>
  </si>
  <si>
    <t>CZ26499924</t>
  </si>
  <si>
    <t>True</t>
  </si>
  <si>
    <t>Zpracovatel:</t>
  </si>
  <si>
    <t>08660361</t>
  </si>
  <si>
    <t>Ing. Jaroslav Stolička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</si>
  <si>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</si>
  <si>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Nabídková cena obsahuje veškeré práce a dodávky obsažené v projektové dokumentaci, výkazu výměr, technické zprávě a ve výkresové části.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</si>
  <si>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</si>
  <si>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</si>
  <si>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</si>
  <si>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</si>
  <si>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</si>
  <si>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</si>
  <si>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</si>
  <si>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</si>
  <si>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</si>
  <si>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</si>
  <si>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</si>
  <si>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</si>
  <si>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</si>
  <si>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</si>
  <si>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</si>
  <si>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</si>
  <si>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</si>
  <si>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</si>
  <si>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</si>
  <si>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</si>
  <si>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</si>
  <si>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</si>
  <si>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</si>
  <si>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</si>
  <si>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</si>
  <si>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</si>
  <si>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</si>
  <si>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</si>
  <si>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</si>
  <si>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</si>
  <si>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</si>
  <si>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</si>
  <si>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</si>
  <si>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</si>
  <si>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</si>
  <si>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</si>
  <si>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</si>
  <si>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</si>
  <si>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</si>
  <si>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</si>
  <si>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</si>
  <si>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</si>
  <si>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</si>
  <si>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{f09794b0-ec1b-496d-a8bc-c25ce3745c4d}</t>
  </si>
  <si>
    <t>2</t>
  </si>
  <si>
    <t>02</t>
  </si>
  <si>
    <t>Elektroinstalace</t>
  </si>
  <si>
    <t>{c4d8b73d-0b20-479f-8880-debc4a19b714}</t>
  </si>
  <si>
    <t>VRN</t>
  </si>
  <si>
    <t>Vedlejší rozpočtové náklady</t>
  </si>
  <si>
    <t>{f607ab26-0b7c-415b-a6bc-9cd584127c8a}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</si>
  <si>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</si>
  <si>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</si>
  <si>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</si>
  <si>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</si>
  <si>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</si>
  <si>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</si>
  <si>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</si>
  <si>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</si>
  <si>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</si>
  <si>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</si>
  <si>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</si>
  <si>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</si>
  <si>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</si>
  <si>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</si>
  <si>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</si>
  <si>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</si>
  <si>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</si>
  <si>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</si>
  <si>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</si>
  <si>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</si>
  <si>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</si>
  <si>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</si>
  <si>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</si>
  <si>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</si>
  <si>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</si>
  <si>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</si>
  <si>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</si>
  <si>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</si>
  <si>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</si>
  <si>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</si>
  <si>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</si>
  <si>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</si>
  <si>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</si>
  <si>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</si>
  <si>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</si>
  <si>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</si>
  <si>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</si>
  <si>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</si>
  <si>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</si>
  <si>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113107183</t>
  </si>
  <si>
    <t>Odstranění podkladů nebo krytů strojně plochy jednotlivě přes 50 m2 do 200 m2 s přemístěním hmot na skládku na vzdálenost do 20 m nebo s naložením na dopravní prostředek živičných, o tl. vrstvy přes 100 do 150 mm</t>
  </si>
  <si>
    <t>m2</t>
  </si>
  <si>
    <t>CS ÚRS 2024 02</t>
  </si>
  <si>
    <t>4</t>
  </si>
  <si>
    <t>-1176911861</t>
  </si>
  <si>
    <t>Online PSC</t>
  </si>
  <si>
    <t>https://podminky.urs.cz/item/CS_URS_2024_02/113107183</t>
  </si>
  <si>
    <t>VV</t>
  </si>
  <si>
    <t>69,0</t>
  </si>
  <si>
    <t>43,5</t>
  </si>
  <si>
    <t>5,4</t>
  </si>
  <si>
    <t>Součet</t>
  </si>
  <si>
    <t>121112003</t>
  </si>
  <si>
    <t>Sejmutí ornice ručně při souvislé ploše, tl. vrstvy do 200 mm</t>
  </si>
  <si>
    <t>41758864</t>
  </si>
  <si>
    <t>https://podminky.urs.cz/item/CS_URS_2024_02/121112003</t>
  </si>
  <si>
    <t>1,0*(3,15+2,343+3,0+6,512+6,096+8,747+12,175-3,0)</t>
  </si>
  <si>
    <t>3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</si>
  <si>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</si>
  <si>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</si>
  <si>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</si>
  <si>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-1701534471</t>
  </si>
  <si>
    <t>https://podminky.urs.cz/item/CS_URS_2024_02/132212131</t>
  </si>
  <si>
    <t>0,3*0,1*(3,15+2,343+3,0+6,512+6,096+8,747+12,175-3,0)</t>
  </si>
  <si>
    <t>131213701</t>
  </si>
  <si>
    <t>Hloubení nezapažených jam ručně s urovnáním dna do předepsaného profilu a spádu v hornině třídy těžitelnosti I skupiny 3 soudržných</t>
  </si>
  <si>
    <t>-2125475439</t>
  </si>
  <si>
    <t>https://podminky.urs.cz/item/CS_URS_2024_02/131213701</t>
  </si>
  <si>
    <t>0,3*0,2*0,5*11</t>
  </si>
  <si>
    <t>0,3*0,3*0,5*5</t>
  </si>
  <si>
    <t>5</t>
  </si>
  <si>
    <t>174111101</t>
  </si>
  <si>
    <t>Zásyp sypaninou z jakékoliv horniny ručně s uložením výkopku ve vrstvách se zhutněním jam, šachet, rýh nebo kolem objektů v těchto vykopávkách</t>
  </si>
  <si>
    <t>1712780128</t>
  </si>
  <si>
    <t>https://podminky.urs.cz/item/CS_URS_2024_02/174111101</t>
  </si>
  <si>
    <t>0,25*0,1*(3,15+2,343+3,0+6,512+6,096+8,747+12,175-3,0)</t>
  </si>
  <si>
    <t>6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</si>
  <si>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</si>
  <si>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</si>
  <si>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595771347</t>
  </si>
  <si>
    <t>https://podminky.urs.cz/item/CS_URS_2024_02/162211311</t>
  </si>
  <si>
    <t>39,023*0,2*2</t>
  </si>
  <si>
    <t>1,171</t>
  </si>
  <si>
    <t>0,555</t>
  </si>
  <si>
    <t>0,976</t>
  </si>
  <si>
    <t>7</t>
  </si>
  <si>
    <t>167111101</t>
  </si>
  <si>
    <t>Nakládání, skládání a překládání neulehlého výkopku nebo sypaniny ručně nakládání, z hornin třídy těžitelnosti I, skupiny 1 až 3</t>
  </si>
  <si>
    <t>260783452</t>
  </si>
  <si>
    <t>https://podminky.urs.cz/item/CS_URS_2024_02/167111101</t>
  </si>
  <si>
    <t>39,023*0,2</t>
  </si>
  <si>
    <t>8</t>
  </si>
  <si>
    <t>122251101</t>
  </si>
  <si>
    <t>Odkopávky a prokopávky nezapažené strojně v hornině třídy těžitelnosti I skupiny 3 do 20 m3</t>
  </si>
  <si>
    <t>-418842594</t>
  </si>
  <si>
    <t>https://podminky.urs.cz/item/CS_URS_2024_02/122251101</t>
  </si>
  <si>
    <t>69,0*0,2</t>
  </si>
  <si>
    <t>43,5*0,12</t>
  </si>
  <si>
    <t>5,4*0,12</t>
  </si>
  <si>
    <t>9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</si>
  <si>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</si>
  <si>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</si>
  <si>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27942348</t>
  </si>
  <si>
    <t>https://podminky.urs.cz/item/CS_URS_2024_02/162251101</t>
  </si>
  <si>
    <t>19,668</t>
  </si>
  <si>
    <t>10</t>
  </si>
  <si>
    <t>167151111</t>
  </si>
  <si>
    <t>Nakládání, skládání a překládání neulehlého výkopku nebo sypaniny strojně nakládání, množství přes 100 m3, z hornin třídy těžitelnosti I, skupiny 1 až 3</t>
  </si>
  <si>
    <t>700292455</t>
  </si>
  <si>
    <t>https://podminky.urs.cz/item/CS_URS_2024_02/167151111</t>
  </si>
  <si>
    <t>11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</si>
  <si>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</si>
  <si>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</si>
  <si>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622666512</t>
  </si>
  <si>
    <t>https://podminky.urs.cz/item/CS_URS_2024_02/162651112</t>
  </si>
  <si>
    <t>-0,976</t>
  </si>
  <si>
    <t>171251201</t>
  </si>
  <si>
    <t>Uložení sypaniny na skládky nebo meziskládky bez hutnění s upravením uložené sypaniny do předepsaného tvaru</t>
  </si>
  <si>
    <t>-314100586</t>
  </si>
  <si>
    <t>https://podminky.urs.cz/item/CS_URS_2024_02/171251201</t>
  </si>
  <si>
    <t>18,311+19,668 "meziskládka"</t>
  </si>
  <si>
    <t>20,418 "skládka"</t>
  </si>
  <si>
    <t>13</t>
  </si>
  <si>
    <t>171201231</t>
  </si>
  <si>
    <t>Poplatek za uložení stavebního odpadu na recyklační skládce (skládkovné) zeminy a kamení zatříděného do Katalogu odpadů pod kódem 17 05 04</t>
  </si>
  <si>
    <t>t</t>
  </si>
  <si>
    <t>1902104166</t>
  </si>
  <si>
    <t>https://podminky.urs.cz/item/CS_URS_2024_02/171201231</t>
  </si>
  <si>
    <t>20,418</t>
  </si>
  <si>
    <t>20,418*1,8 'Přepočtené koeficientem množství</t>
  </si>
  <si>
    <t>14</t>
  </si>
  <si>
    <t>181912112</t>
  </si>
  <si>
    <t>Úprava pláně vyrovnáním výškových rozdílů ručně v hornině třídy těžitelnosti I skupiny 3 se zhutněním</t>
  </si>
  <si>
    <t>-160684589</t>
  </si>
  <si>
    <t>https://podminky.urs.cz/item/CS_URS_2024_02/181912112</t>
  </si>
  <si>
    <t>15</t>
  </si>
  <si>
    <t>181311103</t>
  </si>
  <si>
    <t>Rozprostření a urovnání ornice v rovině nebo ve svahu sklonu do 1:5 ručně při souvislé ploše, tl. vrstvy do 200 mm</t>
  </si>
  <si>
    <t>-546441532</t>
  </si>
  <si>
    <t>https://podminky.urs.cz/item/CS_URS_2024_02/181311103</t>
  </si>
  <si>
    <t>39,023</t>
  </si>
  <si>
    <t>16</t>
  </si>
  <si>
    <t>181411131</t>
  </si>
  <si>
    <t>Založení trávníku na půdě předem připravené plochy do 1000 m2 výsevem včetně utažení parkového v rovině nebo na svahu do 1:5</t>
  </si>
  <si>
    <t>-122841268</t>
  </si>
  <si>
    <t>https://podminky.urs.cz/item/CS_URS_2024_02/181411131</t>
  </si>
  <si>
    <t>50,0</t>
  </si>
  <si>
    <t>17</t>
  </si>
  <si>
    <t>M</t>
  </si>
  <si>
    <t>00572410</t>
  </si>
  <si>
    <t>osivo směs travní parková</t>
  </si>
  <si>
    <t>kg</t>
  </si>
  <si>
    <t>-274682525</t>
  </si>
  <si>
    <t>50,0*0,03</t>
  </si>
  <si>
    <t>Zakládání</t>
  </si>
  <si>
    <t>18</t>
  </si>
  <si>
    <t>275313711</t>
  </si>
  <si>
    <t>Základy z betonu prostého patky a bloky z betonu kamenem neprokládaného tř. C 20/25</t>
  </si>
  <si>
    <t>-373514909</t>
  </si>
  <si>
    <t>https://podminky.urs.cz/item/CS_URS_2024_02/275313711</t>
  </si>
  <si>
    <t>19</t>
  </si>
  <si>
    <t>274322811</t>
  </si>
  <si>
    <t>Základy z betonu železového (bez výztuže) pasy z betonu tř. C 40/50, XC2, XA1, XF2, S4</t>
  </si>
  <si>
    <t>781652309</t>
  </si>
  <si>
    <t>https://podminky.urs.cz/item/CS_URS_2024_02/274322811</t>
  </si>
  <si>
    <t>2,6*1,0*15,65</t>
  </si>
  <si>
    <t>-0,4*0,05/2*15,65*2</t>
  </si>
  <si>
    <t>20</t>
  </si>
  <si>
    <t>274351121</t>
  </si>
  <si>
    <t>Bednění základů pasů rovné zřízení</t>
  </si>
  <si>
    <t>-1863222975</t>
  </si>
  <si>
    <t>https://podminky.urs.cz/item/CS_URS_2024_02/274351121</t>
  </si>
  <si>
    <t>2*0,95*15,65</t>
  </si>
  <si>
    <t>2*0,4*15,65</t>
  </si>
  <si>
    <t>274351122</t>
  </si>
  <si>
    <t>Bednění základů pasů rovné odstranění</t>
  </si>
  <si>
    <t>1446021473</t>
  </si>
  <si>
    <t>https://podminky.urs.cz/item/CS_URS_2024_02/274351122</t>
  </si>
  <si>
    <t>22</t>
  </si>
  <si>
    <t>231212113</t>
  </si>
  <si>
    <t>Zřízení výplně pilot zapažených s vytažením pažnic z vrtu svislých z betonu železového, v hl od 0 do 10 m, při průměru piloty přes 650 do 1250 mm</t>
  </si>
  <si>
    <t>m</t>
  </si>
  <si>
    <t>1821476906</t>
  </si>
  <si>
    <t>https://podminky.urs.cz/item/CS_URS_2024_02/231212113</t>
  </si>
  <si>
    <t>4*6,1</t>
  </si>
  <si>
    <t>23</t>
  </si>
  <si>
    <t>58932942</t>
  </si>
  <si>
    <t>beton C 25/30, XC2, XA1, XF2, S4</t>
  </si>
  <si>
    <t>-623665300</t>
  </si>
  <si>
    <t>4*6,1*pi*(0,6)^2*1,05</t>
  </si>
  <si>
    <t>24</t>
  </si>
  <si>
    <t>239111113</t>
  </si>
  <si>
    <t>Odbourání vrchní znehodnocené části výplně betonových pilot při průměru piloty přes 650 do 1250 mm</t>
  </si>
  <si>
    <t>1462001516</t>
  </si>
  <si>
    <t>https://podminky.urs.cz/item/CS_URS_2024_02/239111113</t>
  </si>
  <si>
    <t>4*0,25</t>
  </si>
  <si>
    <t>25</t>
  </si>
  <si>
    <t>330321715</t>
  </si>
  <si>
    <t>Sloupy, pilíře, táhla, rámové stojky, vzpěry z betonu železového (bez výztuže) pohledového tř. C 35/45, XC2, XA1, XF2, S4</t>
  </si>
  <si>
    <t>-553038799</t>
  </si>
  <si>
    <t>https://podminky.urs.cz/item/CS_URS_2024_02/330321715</t>
  </si>
  <si>
    <t>0,7*1,0*1,6*3</t>
  </si>
  <si>
    <t>-0,4*0,4*0,55*3</t>
  </si>
  <si>
    <t>26</t>
  </si>
  <si>
    <t>331351125</t>
  </si>
  <si>
    <t>Bednění hranatých sloupů a pilířů včetně vzepření průřezu pravoúhlého čtyřúhelníka výšky do 4 m, průřezu přes 0,16 m2 zřízení</t>
  </si>
  <si>
    <t>-1121040484</t>
  </si>
  <si>
    <t>https://podminky.urs.cz/item/CS_URS_2024_02/331351125</t>
  </si>
  <si>
    <t>1,6*(0,7+1,0+0,7+1,0)*3</t>
  </si>
  <si>
    <t>0,55*(0,4+0,4+0,4+0,4)*3</t>
  </si>
  <si>
    <t>0,3*0,3*3</t>
  </si>
  <si>
    <t>27</t>
  </si>
  <si>
    <t>331351126</t>
  </si>
  <si>
    <t>Bednění hranatých sloupů a pilířů včetně vzepření průřezu pravoúhlého čtyřúhelníka výšky do 4 m, průřezu přes 0,16 m2 odstranění</t>
  </si>
  <si>
    <t>812198903</t>
  </si>
  <si>
    <t>https://podminky.urs.cz/item/CS_URS_2024_02/331351126</t>
  </si>
  <si>
    <t>28</t>
  </si>
  <si>
    <t>331351911</t>
  </si>
  <si>
    <t>Bednění hranatých sloupů a pilířů včetně vzepření průřezu pravoúhlého čtyřúhelníka Příplatek k cenám za pohledový beton</t>
  </si>
  <si>
    <t>-2072762375</t>
  </si>
  <si>
    <t>https://podminky.urs.cz/item/CS_URS_2024_02/331351911</t>
  </si>
  <si>
    <t>29</t>
  </si>
  <si>
    <t>274361821</t>
  </si>
  <si>
    <t>Výztuž ŽB konstrukcí z betonářské oceli 10 505 (R) nebo BSt 500</t>
  </si>
  <si>
    <t>-1633609597</t>
  </si>
  <si>
    <t>https://podminky.urs.cz/item/CS_URS_2024_02/274361821</t>
  </si>
  <si>
    <t>20698,3/1000</t>
  </si>
  <si>
    <t>Svislé a kompletní konstrukce</t>
  </si>
  <si>
    <t>30</t>
  </si>
  <si>
    <t>348121221</t>
  </si>
  <si>
    <t>Osazení podhrabových desek na ocelové sloupky, délky desek přes 2 do 3 m</t>
  </si>
  <si>
    <t>kus</t>
  </si>
  <si>
    <t>-151487629</t>
  </si>
  <si>
    <t>https://podminky.urs.cz/item/CS_URS_2024_02/348121221</t>
  </si>
  <si>
    <t>31</t>
  </si>
  <si>
    <t>59232542R</t>
  </si>
  <si>
    <t>podhrabové betonové desky Lx200x50</t>
  </si>
  <si>
    <t>1940244047</t>
  </si>
  <si>
    <t>Komunikace pozemní</t>
  </si>
  <si>
    <t>32</t>
  </si>
  <si>
    <t>577134141</t>
  </si>
  <si>
    <t>Asfaltový beton vrstva obrusná ACO 11 (ABS) s rozprostřením a se zhutněním z modifikovaného asfaltu v pruhu šířky přes 3 m, po zhutnění tl. 40 mm</t>
  </si>
  <si>
    <t>2108088357</t>
  </si>
  <si>
    <t>https://podminky.urs.cz/item/CS_URS_2024_02/577134141</t>
  </si>
  <si>
    <t>33</t>
  </si>
  <si>
    <t>573231106</t>
  </si>
  <si>
    <t>Postřik spojovací PS bez posypu kamenivem ze silniční emulze, v množství 0,30 kg/m2</t>
  </si>
  <si>
    <t>-841895991</t>
  </si>
  <si>
    <t>https://podminky.urs.cz/item/CS_URS_2024_02/573231106</t>
  </si>
  <si>
    <t>34</t>
  </si>
  <si>
    <t>565145121</t>
  </si>
  <si>
    <t>Asfaltový beton vrstva podkladní ACP 16 (obalované kamenivo střednězrnné - OKS) s rozprostřením a zhutněním v pruhu šířky přes 3 m, po zhutnění tl. 60 mm</t>
  </si>
  <si>
    <t>-1836563161</t>
  </si>
  <si>
    <t>https://podminky.urs.cz/item/CS_URS_2024_02/565145121</t>
  </si>
  <si>
    <t>35</t>
  </si>
  <si>
    <t>573111111R</t>
  </si>
  <si>
    <t>Postřik infiltrační PI z asfaltu silničního s posypem kamenivem, v množství 0,40 kg/m2</t>
  </si>
  <si>
    <t>-1333725279</t>
  </si>
  <si>
    <t>36</t>
  </si>
  <si>
    <t>564851011</t>
  </si>
  <si>
    <t>Podklad ze štěrkodrti ŠD s rozprostřením a zhutněním plochy jednotlivě do 100 m2, po zhutnění tl. 150 mm</t>
  </si>
  <si>
    <t>-882728720</t>
  </si>
  <si>
    <t>https://podminky.urs.cz/item/CS_URS_2024_02/564851011</t>
  </si>
  <si>
    <t>37</t>
  </si>
  <si>
    <t>564861011</t>
  </si>
  <si>
    <t>Podklad ze štěrkodrti ŠD s rozprostřením a zhutněním plochy jednotlivě do 100 m2, po zhutnění tl. 200 mm</t>
  </si>
  <si>
    <t>959285913</t>
  </si>
  <si>
    <t>https://podminky.urs.cz/item/CS_URS_2024_02/564861011</t>
  </si>
  <si>
    <t>38</t>
  </si>
  <si>
    <t>577123111</t>
  </si>
  <si>
    <t>Asfaltový beton vrstva obrusná ACO 8 (ABJ) s rozprostřením a se zhutněním v pruhu šířky do 3 m, po zhutnění tl. 30 mm</t>
  </si>
  <si>
    <t>1174642291</t>
  </si>
  <si>
    <t>https://podminky.urs.cz/item/CS_URS_2024_02/577123111</t>
  </si>
  <si>
    <t>39</t>
  </si>
  <si>
    <t>-359550318</t>
  </si>
  <si>
    <t>40</t>
  </si>
  <si>
    <t>565165111</t>
  </si>
  <si>
    <t>Asfaltový beton vrstva podkladní ACP 16 (obalované kamenivo střednězrnné - OKS) s rozprostřením a zhutněním v pruhu šířky přes 1,5 do 3 m, po zhutnění tl. 80 mm</t>
  </si>
  <si>
    <t>383014323</t>
  </si>
  <si>
    <t>https://podminky.urs.cz/item/CS_URS_2024_02/565165111</t>
  </si>
  <si>
    <t>41</t>
  </si>
  <si>
    <t>2084159660</t>
  </si>
  <si>
    <t>42</t>
  </si>
  <si>
    <t>564841011</t>
  </si>
  <si>
    <t>Podklad ze štěrkodrti ŠD s rozprostřením a zhutněním plochy jednotlivě do 100 m2, po zhutnění tl. 120 mm</t>
  </si>
  <si>
    <t>-319543244</t>
  </si>
  <si>
    <t>https://podminky.urs.cz/item/CS_URS_2024_02/564841011</t>
  </si>
  <si>
    <t>Úpravy povrchů, podlahy a osazování výplní</t>
  </si>
  <si>
    <t>43</t>
  </si>
  <si>
    <t>631311234</t>
  </si>
  <si>
    <t>Mazanina z betonu prostého se zvýšenými nároky na prostředí tl. přes 120 mm tř. C 25/30</t>
  </si>
  <si>
    <t>-1340511074</t>
  </si>
  <si>
    <t>https://podminky.urs.cz/item/CS_URS_2024_02/631311234</t>
  </si>
  <si>
    <t>(1,52+1,53)*0,32 "ostrůvek mezi obrubníky"</t>
  </si>
  <si>
    <t>44</t>
  </si>
  <si>
    <t>631319023</t>
  </si>
  <si>
    <t>Příplatek k cenám mazanin za úpravu povrchu mazaniny přehlazením s poprášením cementem pro konečnou úpravu, mazanina tl. přes 120 mm (10 kg/m3)</t>
  </si>
  <si>
    <t>730687247</t>
  </si>
  <si>
    <t>https://podminky.urs.cz/item/CS_URS_2024_02/631319023</t>
  </si>
  <si>
    <t>45</t>
  </si>
  <si>
    <t>631319197</t>
  </si>
  <si>
    <t>Příplatek k cenám mazanin za malou plochu do 5 m2 jednotlivě mazanina tl. přes 120 mm</t>
  </si>
  <si>
    <t>2146176711</t>
  </si>
  <si>
    <t>https://podminky.urs.cz/item/CS_URS_2024_02/631319197</t>
  </si>
  <si>
    <t>Ostatní konstrukce a práce, bourání</t>
  </si>
  <si>
    <t>91</t>
  </si>
  <si>
    <t>Doplňující konstrukce a práce pozemních komunikací, letišť a ploch</t>
  </si>
  <si>
    <t>46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</si>
  <si>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</si>
  <si>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</si>
  <si>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987095603</t>
  </si>
  <si>
    <t>https://podminky.urs.cz/item/CS_URS_2024_02/916131213</t>
  </si>
  <si>
    <t>4,95</t>
  </si>
  <si>
    <t>6,24</t>
  </si>
  <si>
    <t>8,38</t>
  </si>
  <si>
    <t>8,42</t>
  </si>
  <si>
    <t>4,94</t>
  </si>
  <si>
    <t>47</t>
  </si>
  <si>
    <t>59217031</t>
  </si>
  <si>
    <t>obrubník silniční betonový 1000x150x250mm</t>
  </si>
  <si>
    <t>880587584</t>
  </si>
  <si>
    <t>37,88*1,1</t>
  </si>
  <si>
    <t>42,0</t>
  </si>
  <si>
    <t>48</t>
  </si>
  <si>
    <t>916331112</t>
  </si>
  <si>
    <t>Osazení zahradního obrubníku betonového s ložem tl. od 50 do 100 mm z betonu prostého tř. C 12/15 s boční opěrou z betonu prostého tř. C 12/15</t>
  </si>
  <si>
    <t>2112663180</t>
  </si>
  <si>
    <t>https://podminky.urs.cz/item/CS_URS_2024_02/916331112</t>
  </si>
  <si>
    <t>4,5</t>
  </si>
  <si>
    <t>49</t>
  </si>
  <si>
    <t>59217060</t>
  </si>
  <si>
    <t>obrubník parkový betonový 1000x50x200mm přírodní</t>
  </si>
  <si>
    <t>1935913022</t>
  </si>
  <si>
    <t>9,0*1,1</t>
  </si>
  <si>
    <t>10,0</t>
  </si>
  <si>
    <t>50</t>
  </si>
  <si>
    <t>919735113</t>
  </si>
  <si>
    <t>Řezání stávajícího živičného krytu nebo podkladu hloubky přes 100 do 150 mm</t>
  </si>
  <si>
    <t>1086252033</t>
  </si>
  <si>
    <t>https://podminky.urs.cz/item/CS_URS_2024_02/919735113</t>
  </si>
  <si>
    <t>4,72+2,37+5,282+2,37+5,65</t>
  </si>
  <si>
    <t>5,073+4,245+1,415+1,35+8,15+2,895+1,015+2,25</t>
  </si>
  <si>
    <t>3,0+3,0</t>
  </si>
  <si>
    <t>51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</si>
  <si>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</si>
  <si>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</si>
  <si>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-698817836</t>
  </si>
  <si>
    <t>https://podminky.urs.cz/item/CS_URS_2024_02/919122132</t>
  </si>
  <si>
    <t>95</t>
  </si>
  <si>
    <t>Různé dokončovací konstrukce a práce pozemních staveb</t>
  </si>
  <si>
    <t>52</t>
  </si>
  <si>
    <t>953961215</t>
  </si>
  <si>
    <t>Kotva chemická s vyvrtáním otvoru do betonu, železobetonu nebo tvrdého kamene chemická patrona, velikost M 20</t>
  </si>
  <si>
    <t>-922795178</t>
  </si>
  <si>
    <t>https://podminky.urs.cz/item/CS_URS_2024_02/953961215</t>
  </si>
  <si>
    <t>53</t>
  </si>
  <si>
    <t>953965145</t>
  </si>
  <si>
    <t>Kotva chemická s vyvrtáním otvoru kotevní šrouby pro chemické kotvy, velikost M 20</t>
  </si>
  <si>
    <t>-1032323399</t>
  </si>
  <si>
    <t>https://podminky.urs.cz/item/CS_URS_2024_02/953965145</t>
  </si>
  <si>
    <t>54</t>
  </si>
  <si>
    <t>959000001R</t>
  </si>
  <si>
    <t>Prostupy a stavební přípomoce pro elektroinstalace</t>
  </si>
  <si>
    <t>kpl</t>
  </si>
  <si>
    <t>-245664283</t>
  </si>
  <si>
    <t>997</t>
  </si>
  <si>
    <t>Přesun sutě</t>
  </si>
  <si>
    <t>55</t>
  </si>
  <si>
    <t>997006512</t>
  </si>
  <si>
    <t>Vodorovná doprava suti na skládku s naložením na dopravní prostředek a složením přes 100 m do 1 km</t>
  </si>
  <si>
    <t>-1697476937</t>
  </si>
  <si>
    <t>https://podminky.urs.cz/item/CS_URS_2024_02/997006512</t>
  </si>
  <si>
    <t>56</t>
  </si>
  <si>
    <t>997006519</t>
  </si>
  <si>
    <t>Vodorovná doprava suti na skládku Příplatek k ceně -6512 za každý další i započatý 1 km</t>
  </si>
  <si>
    <t>418613906</t>
  </si>
  <si>
    <t>https://podminky.urs.cz/item/CS_URS_2024_02/997006519</t>
  </si>
  <si>
    <t>38,955*4 'Přepočtené koeficientem množství</t>
  </si>
  <si>
    <t>57</t>
  </si>
  <si>
    <t>997013861</t>
  </si>
  <si>
    <t>Poplatek za uložení stavebního odpadu na recyklační skládce (skládkovné) z prostého betonu zatříděného do Katalogu odpadů pod kódem 17 01 01</t>
  </si>
  <si>
    <t>-816271414</t>
  </si>
  <si>
    <t>https://podminky.urs.cz/item/CS_URS_2024_02/997013861</t>
  </si>
  <si>
    <t>58</t>
  </si>
  <si>
    <t>997013875</t>
  </si>
  <si>
    <t>Poplatek za uložení stavebního odpadu na recyklační skládce (skládkovné) asfaltového bez obsahu dehtu zatříděného do Katalogu odpadů pod kódem 17 03 02</t>
  </si>
  <si>
    <t>2140623025</t>
  </si>
  <si>
    <t>https://podminky.urs.cz/item/CS_URS_2024_02/997013875</t>
  </si>
  <si>
    <t>998</t>
  </si>
  <si>
    <t>Přesun hmot</t>
  </si>
  <si>
    <t>59</t>
  </si>
  <si>
    <t>998223011</t>
  </si>
  <si>
    <t>Přesun hmot pro pozemní komunikace s krytem dlážděným dopravní vzdálenost do 200 m jakékoliv délky objektu</t>
  </si>
  <si>
    <t>228688168</t>
  </si>
  <si>
    <t>https://podminky.urs.cz/item/CS_URS_2024_02/998223011</t>
  </si>
  <si>
    <t>PSV</t>
  </si>
  <si>
    <t>Práce a dodávky PSV</t>
  </si>
  <si>
    <t>767</t>
  </si>
  <si>
    <t>Konstrukce zámečnické</t>
  </si>
  <si>
    <t>60</t>
  </si>
  <si>
    <t>767000N01R</t>
  </si>
  <si>
    <t>D+M - N01 - Venkovní turniket pro průchod osob, včetně veškerého příslušenství a parametrů dle tabulky nezařazených výrobků v PD</t>
  </si>
  <si>
    <t>996243523</t>
  </si>
  <si>
    <t>P</t>
  </si>
  <si>
    <t>Poznámka k položce:_x000d_
VENKOVNÍ TRUNIKET PRO PRŮCHOD OSOB_x000d_
_x000d_
Popis: _x000d_
OBOUSMĚRNÝ PLNOROZMĚRNÝ TRUNIKET S ROTAČNÍM KŘÍŽEM, S MOTOROVÝM_x000d_
POHONEM PRO SNADNÝ PRŮCHOD, OSVĚTLENÍ V HORNÍ ČÁSTI_x000d_
_x000d_
Ovládání: _x000d_
PŘI VSTUPU DO AREÁLU ZVONKOVÉ TABLO S KAMEROU A ČTEČKOU KARET_x000d_
PŘI ODCHODU VOLNĚ OTOČENÍM TRUNIKETU_x000d_
_x000d_
Povrchová úprava: POZINK</t>
  </si>
  <si>
    <t>61</t>
  </si>
  <si>
    <t>767000N02R</t>
  </si>
  <si>
    <t>D+M - N02 - Venkovní turniket pro průchod osob vedoucí jízdní kolo, včetně veškerého příslušenství a parametrů dle tabulky nezařazených výrobků v PD</t>
  </si>
  <si>
    <t>1385327794</t>
  </si>
  <si>
    <t>Poznámka k položce:_x000d_
VENKOVNÍ TRUNIKET PRO PRŮCHOD OSOB VEDOUCÍ JÍZDNÍ KOLO_x000d_
_x000d_
Popis: _x000d_
OBOUSMĚRNÝ PLNOROZMĚRNÝ TRUNIKET S ROTAČNÍM KŘÍŽEM, S MOTOROVÝM POHONEM_x000d_
PRO SNADNÝ PRŮCHOD, OSVĚTLENÍ V HORNÍ ČÁSTI_x000d_
_x000d_
Ovládání: _x000d_
PŘI VSTUPU DO AREÁLU ZVONKOVÉ TABLO S KAMEROU A ČTEČKOU KARET_x000d_
PŘI ODCHODU VOLNĚ OTOČENÍM TRUNIKETU_x000d_
_x000d_
Povrchová úprava: POZINK</t>
  </si>
  <si>
    <t>62</t>
  </si>
  <si>
    <t>767000N03R</t>
  </si>
  <si>
    <t>D+M - N03 - Venkovní závora, včetně veškerého příslušenství a parametrů dle tabulky nezařazených výrobků v PD</t>
  </si>
  <si>
    <t>-2105375902</t>
  </si>
  <si>
    <t>Poznámka k položce:_x000d_
VENKOVNÍ ZÁVORA_x000d_
_x000d_
Popis: VENKOVNÍ AUTOMATICKÁ ZÁVORA SE ZÁBRANOU PROTI PODLEZENÍ_x000d_
_x000d_
Ovládání: _x000d_
ZVONKOVÉ TABLO S KAMEROU A ČTEČKOU KARET VE SLOUPKU PŘED ZÁVOROU_x000d_
VE SLOUPKU ZÁVORY KAMERA PRO ČTENÍ REGISTAČNÍ ZNAČKY</t>
  </si>
  <si>
    <t>63</t>
  </si>
  <si>
    <t>767000N04R</t>
  </si>
  <si>
    <t>D+M - N04 - Venkovní rolovací mříž, včetně veškerého příslušenství a parametrů dle tabulky nezařazených výrobků v PD</t>
  </si>
  <si>
    <t>1694975349</t>
  </si>
  <si>
    <t>Poznámka k položce:_x000d_
VENKOVNÍ ROLOVACÍ MŘÍŽ_x000d_
_x000d_
Popis: _x000d_
ROLOVACÍ MŘÍŽ Z GALVANICKÉ OCELI SE SEGMENTY S OKÉNKY, VODÍTKY, MOTOREM A_x000d_
KRYTEM BALU MŘÍŽE. BAL MŘÍŽE S KRYTEM PŘIPEVNĚNÝ K OCELOVÉMU I NOSNÍKU_x000d_
TVOŘÍCÍ BRÁNU_x000d_
_x000d_
Ovládání: UZAVÍRÁNÍ PRO NOČNÍ PROVOZ, Z RECEPCE_x000d_
_x000d_
Povrch: POZINK</t>
  </si>
  <si>
    <t>64</t>
  </si>
  <si>
    <t>767000Z01R</t>
  </si>
  <si>
    <t>D+M - Z01 - Plotový sloupek, 2500 mm, včetně veškerého příslušenství a parametrů dle tabulky zámečnických výrobků v PD</t>
  </si>
  <si>
    <t>-1366555116</t>
  </si>
  <si>
    <t>Poznámka k položce:_x000d_
PLOTOVÝ SLOUPEK_x000d_
_x000d_
Popis: _x000d_
SLOUPEK, OCELOVÝ JEKL 60X60x3mm_x000d_
NAVAŘENÉ TRNY Ø6x80 mm PRO ZAJIŠTĚNÍ SPOLUPŮSOBENÍ SE ZÁKLADOVOU PATKOU_x000d_
NAVAŘENÉ PLOTNY 60x60x3mm PRO UCHYCENÍ RÝGLE Z JEDNÉ STRANY_x000d_
_x000d_
Povrchová úprava: POZINK S PRÁŠKOVOU BARVOU ODSTÍN DLE VÝBĚRU INVESTORA</t>
  </si>
  <si>
    <t>65</t>
  </si>
  <si>
    <t>767000Z02R</t>
  </si>
  <si>
    <t>D+M - Z02 - Plotový sloupek, 2500 mm, včetně veškerého příslušenství a parametrů dle tabulky zámečnických výrobků v PD</t>
  </si>
  <si>
    <t>-381249819</t>
  </si>
  <si>
    <t>Poznámka k položce:_x000d_
PLOTOVÝ SLOUPEK_x000d_
_x000d_
Popis: _x000d_
SLOUPEK, OCELOVÝ JEKL 60X60x3mm_x000d_
NAVAŘENÉ TRNY Ø6x80 mm PRO ZAJIŠTĚNÍ SPOLUPŮSOBENÍ SE ZÁKLADOVOU PATKOU_x000d_
NAVAŘENÉ PLOTNY 60x60x3mm PRO UCHYCENÍ RÝGLE ZE DVOU STRAN_x000d_
_x000d_
Povrchová úprava: POZINK S PRÁŠKOVOU BARVOU ODSTÍN DLE VÝBĚRU INVESTORA</t>
  </si>
  <si>
    <t>66</t>
  </si>
  <si>
    <t>767000Z03R</t>
  </si>
  <si>
    <t>D+M - Z03 - Plotový sloupek, 2500 mm, včetně veškerého příslušenství a parametrů dle tabulky zámečnických výrobků v PD</t>
  </si>
  <si>
    <t>1094700969</t>
  </si>
  <si>
    <t>Poznámka k položce:_x000d_
PLOTOVÝ SLOUPEK_x000d_
_x000d_
Popis: _x000d_
SLOUPEK, OCELOVÝ JEKL 60X60x3mm_x000d_
NAVAŘENÉ TRNY Ø6x80 mm PRO ZAJIŠTĚNÍ SPOLUPŮSOBENÍ SE ZÁKLADOVOU PATKOU_x000d_
NAVAŘENÉ PLOTNY 60x60x3mm PRO UCHYCENÍ RÝGLE ZE DVOU STRAN PŘES ROH_x000d_
_x000d_
Povrchová úprava: POZINK S PRÁŠKOVOU BARVOU ODSTÍN DLE VÝBĚRU INVESTORA</t>
  </si>
  <si>
    <t>67</t>
  </si>
  <si>
    <t>767000Z04R</t>
  </si>
  <si>
    <t>D+M - Z04 - Plotová výplň - rovná, 2940/1865 mm, včetně veškerého příslušenství a parametrů dle tabulky zámečnických výrobků v PD</t>
  </si>
  <si>
    <t>-832615593</t>
  </si>
  <si>
    <t>Poznámka k položce:_x000d_
PLOTOVÁ VÝPLŇ - ROVNÁ_x000d_
_x000d_
Popis: _x000d_
VERTIKÁLNÍ VÝPLŇ, JEKL ČTVERCOVÉHO PRŮŘEZU 25x25x3mm, Z HRONÍ STRANY NAVAŘENÁ ČEPIČKA_x000d_
HORYZONTÁLNÍ RÝGL Z JEKLU U 60x30x3mm_x000d_
_x000d_
Povrchová úprava: POZINK S PRÁŠKOVOU BARVOU ODSTÍN DLE VÝBĚRU INVESTORA</t>
  </si>
  <si>
    <t>68</t>
  </si>
  <si>
    <t>767000Z05R</t>
  </si>
  <si>
    <t>D+M - Z05 - Plotová výplň - rovná, 2177/1865 mm, včetně veškerého příslušenství a parametrů dle tabulky zámečnických výrobků v PD</t>
  </si>
  <si>
    <t>1526678230</t>
  </si>
  <si>
    <t>69</t>
  </si>
  <si>
    <t>767000Z06R</t>
  </si>
  <si>
    <t>D+M - Z06 - Plotová výplň - oblouk, 3196/1865 mm, včetně veškerého příslušenství a parametrů dle tabulky zámečnických výrobků v PD</t>
  </si>
  <si>
    <t>-810166670</t>
  </si>
  <si>
    <t>Poznámka k položce:_x000d_
PLOTOVÁ VÝPLŇ - OBLOUK_x000d_
_x000d_
Popis: _x000d_
VERTIKÁLNÍ VÝPLŇ, JEKL ČTVERCOVÉHO PRŮŘEZU 25x25x3mm, Z HRONÍ STRANY NAVAŘENÁ ČEPIČKA_x000d_
HORYZONTÁLNÍ RÝGL Z PÁASOVINY 60x3mm_x000d_
_x000d_
Povrchová úprava: POZINK S PRÁŠKOVOU BARVOU ODSTÍN DLE VÝBĚRU INVESTORA</t>
  </si>
  <si>
    <t>70</t>
  </si>
  <si>
    <t>767000Z07R</t>
  </si>
  <si>
    <t>D+M - Z07 - Plotová výplň - rovná, 2770/1865 mm, včetně veškerého příslušenství a parametrů dle tabulky zámečnických výrobků v PD</t>
  </si>
  <si>
    <t>-1190108667</t>
  </si>
  <si>
    <t>71</t>
  </si>
  <si>
    <t>767000Z08R</t>
  </si>
  <si>
    <t>D+M - Z08 - Plotová výplň - rovná, 2387/1865 mm, včetně veškerého příslušenství a parametrů dle tabulky zámečnických výrobků v PD</t>
  </si>
  <si>
    <t>1121964712</t>
  </si>
  <si>
    <t>72</t>
  </si>
  <si>
    <t>767000Z09R</t>
  </si>
  <si>
    <t>D+M - Z09 - Plotová výplň - rovná, 1565/1865 mm, včetně veškerého příslušenství a parametrů dle tabulky zámečnických výrobků v PD</t>
  </si>
  <si>
    <t>-1241794646</t>
  </si>
  <si>
    <t>73</t>
  </si>
  <si>
    <t>767000Z10R</t>
  </si>
  <si>
    <t>D+M - Z10 - Plotová výplň - rovná, 2700/1865 mm, včetně veškerého příslušenství a parametrů dle tabulky zámečnických výrobků v PD</t>
  </si>
  <si>
    <t>798339170</t>
  </si>
  <si>
    <t>74</t>
  </si>
  <si>
    <t>767000Z11aR</t>
  </si>
  <si>
    <t>D+M - Z11 - Plot vedle brány, 865/2600 mm, včetně veškerého příslušenství a parametrů dle tabulky zámečnických výrobků v PD</t>
  </si>
  <si>
    <t>22003559</t>
  </si>
  <si>
    <t>Poznámka k položce:_x000d_
PLOT VEDLE BRÁNY_x000d_
_x000d_
Popis: _x000d_
VERTIKÁLNÍ VÝPLŇ, JEKL OBDELNÍKOVÉHO PRŮŘEZU 80x40x5mm_x000d_
Z HRONÍ STRANY NAVAŘENÝ PROFIL UPE 100_x000d_
DO ZÁKLADU KOTVENO NASUNUTÍM DO JEKLŮ 90x50x3mm PROŠROUBOVAT A ZABETONOVAT_x000d_
_x000d_
Povrchová úprava: POZINK S PRÁŠKOVOU BARVOU ODSTÍN DLE VÝBĚRU INVESTORA</t>
  </si>
  <si>
    <t>75</t>
  </si>
  <si>
    <t>767000Z11bR</t>
  </si>
  <si>
    <t>D+M - Z11 - Plot vedle brány, 705/2600 mm, včetně veškerého příslušenství a parametrů dle tabulky zámečnických výrobků v PD</t>
  </si>
  <si>
    <t>1528815932</t>
  </si>
  <si>
    <t>Poznámka k položce:_x000d_
PLOT VEDLE BRÁNY_x000d_
_x000d_
Popis: _x000d_
VERTIKÁLNÍ VÝPLŇ, JEKL OBDELNÍKOVÉHO PRŮŘEZU 80x40x5mm_x000d_
Z HRONÍ STRANY NAVAŘENÝ PROFIL UPE 100_x000d_
DO ZÁKLADU KOTVENO NASUNUTÍM DO JEKLŮ 90x50x3mm PROŠROUBOVAT A ZABETONOVAT_x000d_
KRATŠÍ STRANA KOTVENA PŘES PLOTNU DO ŽB SLOUPU_x000d_
_x000d_
Povrchová úprava: POZINK S PRÁŠKOVOU BARVOU ODSTÍN DLE VÝBĚRU INVESTORA</t>
  </si>
  <si>
    <t>76</t>
  </si>
  <si>
    <t>767000Z12R</t>
  </si>
  <si>
    <t>D+M - Z12 - Sloupek chránící vstupní terminál, včetně veškerého příslušenství a parametrů dle tabulky zámečnických výrobků v PD</t>
  </si>
  <si>
    <t>620698760</t>
  </si>
  <si>
    <t>Poznámka k položce:_x000d_
SLOUPEK CHRÁNÍCÍ VSTUPNÍ TERMINÁL_x000d_
_x000d_
Popis: _x000d_
OCELOVÁ TRUBKA 80x3mm OHNUTÁ Z HORNÍ STRANY NAVAŘENÉ VÍČKO,_x000d_
ZE SPODNÍ PLOTNA 150x150x3mm PRO KOTVENÍ DO BETONU_x000d_
_x000d_
Povrchová úprava: POZINK S PRÁŠKOVOU BARVOU ŽLUTÝ ODSTÍN DLE VÝBĚRU INVESTORA</t>
  </si>
  <si>
    <t>77</t>
  </si>
  <si>
    <t>767000Z13R</t>
  </si>
  <si>
    <t>D+M - Z13 - Podsvětlený nápis vyříznutý v plechu, včetně veškerého příslušenství a parametrů dle tabulky zámečnických výrobků v PD</t>
  </si>
  <si>
    <t>-608484061</t>
  </si>
  <si>
    <t>Poznámka k položce:_x000d_
PODSVĚTLENÝ NÁPIS VYŘÍZNUTÝ V PLECHU_x000d_
_x000d_
Popis: _x000d_
OCELOVÝ PLECH tl. 1,5 mm S LASEREM NEBO VODNÍM PAPRSKEM VYŘÍZNUTÝM NÁPISEM "KAMPUS_x000d_
VYSOKÉ ŠKOLY EKONOMICKÉ V PRAZE"_x000d_
NÁPIS PODLEPIT MLÉČNÝM PLEXISKLEM tl. 3mm_x000d_
_x000d_
Kotvení: _x000d_
DO OCELPVÉHO I NOSNÍKU TVOŘÍCÍ BRÁNU NAVAŘIT K HORNÍ I DOLNÍ PÁSNICI PŘÍCHYTKY TVARU L_x000d_
PO 500mm, PLECH BUDE PŘIŠROUBOVÁN K TĚMTO PŘÍCHYTKÁM_x000d_
_x000d_
Povrchová úprava: POZINK S PRÁŠKOVOU BARVOU, ODSTÍN DLE VÝBĚRU INVESTORA</t>
  </si>
  <si>
    <t>78</t>
  </si>
  <si>
    <t>767000Z14R</t>
  </si>
  <si>
    <t>D+M - Z14 - Plot vedle brány, včetně veškerého příslušenství a parametrů dle tabulky zámečnických výrobků v PD</t>
  </si>
  <si>
    <t>-344543931</t>
  </si>
  <si>
    <t>Poznámka k položce:_x000d_
PLOT VEDLE BRÁNY_x000d_
_x000d_
Popis: _x000d_
VERTIKÁLNÍ VÝPLŇ, JEKL OBDELNÍKOVÉHO PRŮŘEZU 40x80x5mm, Z HRONÍ STRANY NAVAŘENÉ_x000d_
ČEPIČKY_x000d_
S NAVAŘENOU PLOTNOU 160x200x5mm PRO UKOTVENÍ DO ŽB. SLOUPU_x000d_
_x000d_
Povrchová úprava: POZINK S PRÁŠKOVOU BARVOU ODSTÍN DLE VÝBĚRU INVESTORA</t>
  </si>
  <si>
    <t>79</t>
  </si>
  <si>
    <t>767000Z15R</t>
  </si>
  <si>
    <t>D+M - Z15 - Plot vedle brány, včetně veškerého příslušenství a parametrů dle tabulky zámečnických výrobků v PD</t>
  </si>
  <si>
    <t>-1262843269</t>
  </si>
  <si>
    <t>Poznámka k položce:_x000d_
PLOT VEDLE BRÁNY_x000d_
_x000d_
Popis: _x000d_
VERTIKÁLNÍ VÝPLŇ, JEKL OBDELNÍKOVÉHO PRŮŘEZU 80x40x5mm, Z HRONÍ STRANY NAVAŘENÉ ČEPIČKY_x000d_
S NAVAŘENOU PLOTNOU 160x200x5mm PRO UKOTVENÍ DO ŽB. SLOUPU_x000d_
NA HORNÍ STRANĚ A V POLOVINĚ PŘIVAŘEN JEKL 80x40x5mm S PLOTNOU PRO PŘIŠROUBOVÁNÍ K SLOUPU HEB 220_x000d_
_x000d_
Povrchová úprava: POZINK S PRÁŠKOVOU BARVOU ODSTÍN DLE VÝBĚRU INVESTORA</t>
  </si>
  <si>
    <t>80</t>
  </si>
  <si>
    <t>767995101</t>
  </si>
  <si>
    <t>Montáž ostatních atypických zámečnických konstrukcí hmotnosti do 1 kg</t>
  </si>
  <si>
    <t>2031754037</t>
  </si>
  <si>
    <t>https://podminky.urs.cz/item/CS_URS_2024_02/767995101</t>
  </si>
  <si>
    <t>1,78 "FRD 120"</t>
  </si>
  <si>
    <t>0,52 "L 65x50x5"</t>
  </si>
  <si>
    <t>81</t>
  </si>
  <si>
    <t>767995102</t>
  </si>
  <si>
    <t>Montáž ostatních atypických zámečnických konstrukcí hmotnosti přes 1 do 3 kg</t>
  </si>
  <si>
    <t>-87369658</t>
  </si>
  <si>
    <t>https://podminky.urs.cz/item/CS_URS_2024_02/767995102</t>
  </si>
  <si>
    <t>16,55 "J(CH) 90X50X3"</t>
  </si>
  <si>
    <t>21,89 "L 70x6"</t>
  </si>
  <si>
    <t>35,23 "RND 18"</t>
  </si>
  <si>
    <t>82</t>
  </si>
  <si>
    <t>767995111</t>
  </si>
  <si>
    <t>Montáž ostatních atypických zámečnických konstrukcí hmotnosti přes 3 do 5 kg</t>
  </si>
  <si>
    <t>-1300896408</t>
  </si>
  <si>
    <t>https://podminky.urs.cz/item/CS_URS_2024_02/767995111</t>
  </si>
  <si>
    <t>529,58 "doplňkové konstrukce"</t>
  </si>
  <si>
    <t>83</t>
  </si>
  <si>
    <t>767995112</t>
  </si>
  <si>
    <t>Montáž ostatních atypických zámečnických konstrukcí hmotnosti přes 5 do 10 kg</t>
  </si>
  <si>
    <t>1769451012</t>
  </si>
  <si>
    <t>https://podminky.urs.cz/item/CS_URS_2024_02/767995112</t>
  </si>
  <si>
    <t>14,88 "RO 57x5"</t>
  </si>
  <si>
    <t>84</t>
  </si>
  <si>
    <t>767995113</t>
  </si>
  <si>
    <t>Montáž ostatních atypických zámečnických konstrukcí hmotnosti přes 10 do 20 kg</t>
  </si>
  <si>
    <t>1783215165</t>
  </si>
  <si>
    <t>https://podminky.urs.cz/item/CS_URS_2024_02/767995113</t>
  </si>
  <si>
    <t>42,39 "FLB 300/20"</t>
  </si>
  <si>
    <t>36,77 "RO 54x5"</t>
  </si>
  <si>
    <t>85</t>
  </si>
  <si>
    <t>767995114</t>
  </si>
  <si>
    <t>Montáž ostatních atypických zámečnických konstrukcí hmotnosti přes 20 do 50 kg</t>
  </si>
  <si>
    <t>-1901998192</t>
  </si>
  <si>
    <t>https://podminky.urs.cz/item/CS_URS_2024_02/767995114</t>
  </si>
  <si>
    <t>77,79 "L 50x6"</t>
  </si>
  <si>
    <t>61,65 "U 220"</t>
  </si>
  <si>
    <t>67,28 "U(ARC) 50x25x5"</t>
  </si>
  <si>
    <t>86</t>
  </si>
  <si>
    <t>767995116</t>
  </si>
  <si>
    <t>Montáž ostatních atypických zámečnických konstrukcí hmotnosti přes 100 do 250 kg</t>
  </si>
  <si>
    <t>-1579001703</t>
  </si>
  <si>
    <t>https://podminky.urs.cz/item/CS_URS_2024_02/767995116</t>
  </si>
  <si>
    <t>411,56 "FR 600x5"</t>
  </si>
  <si>
    <t>465,06 "UPE 220"</t>
  </si>
  <si>
    <t>87</t>
  </si>
  <si>
    <t>767995117</t>
  </si>
  <si>
    <t>Montáž ostatních atypických zámečnických konstrukcí hmotnosti přes 250 do 500 kg</t>
  </si>
  <si>
    <t>709909574</t>
  </si>
  <si>
    <t>https://podminky.urs.cz/item/CS_URS_2024_02/767995117</t>
  </si>
  <si>
    <t>765,62 "HEB 220"</t>
  </si>
  <si>
    <t>88</t>
  </si>
  <si>
    <t>13010240R</t>
  </si>
  <si>
    <t>tyč ocelová plochá jakost S235JR (11 375) 600x5mm</t>
  </si>
  <si>
    <t>-1523238819</t>
  </si>
  <si>
    <t>411,56/1000*1,15</t>
  </si>
  <si>
    <t>89</t>
  </si>
  <si>
    <t>13010982R</t>
  </si>
  <si>
    <t>ocel profilová průřez FRD 120</t>
  </si>
  <si>
    <t>1048846927</t>
  </si>
  <si>
    <t>1,78/1000*1,15</t>
  </si>
  <si>
    <t>90</t>
  </si>
  <si>
    <t>13010982</t>
  </si>
  <si>
    <t>ocel profilová jakost S235JR (11 375) průřez HEB 220</t>
  </si>
  <si>
    <t>2113294079</t>
  </si>
  <si>
    <t>765,62/1000*1,15</t>
  </si>
  <si>
    <t>13611248</t>
  </si>
  <si>
    <t>plech ocelový hladký jakost S235JR tl 20mm tabule</t>
  </si>
  <si>
    <t>-1550676237</t>
  </si>
  <si>
    <t>42,39/1000*1,15</t>
  </si>
  <si>
    <t>92</t>
  </si>
  <si>
    <t>14550423R</t>
  </si>
  <si>
    <t>profil ocelový svařovaný jakost S235 průřez obdelníkový 90x50x3mm</t>
  </si>
  <si>
    <t>-842389918</t>
  </si>
  <si>
    <t>Poznámka k položce:_x000d_
Hmotnost: 7,89 kg/m</t>
  </si>
  <si>
    <t>16,55/1000*1,15</t>
  </si>
  <si>
    <t>93</t>
  </si>
  <si>
    <t>13010422</t>
  </si>
  <si>
    <t>úhelník ocelový rovnostranný jakost S235JR (11 375) 50x50x6mm</t>
  </si>
  <si>
    <t>-987374781</t>
  </si>
  <si>
    <t>77,79/1000*1,15</t>
  </si>
  <si>
    <t>94</t>
  </si>
  <si>
    <t>13010428</t>
  </si>
  <si>
    <t>úhelník ocelový rovnostranný jakost S235JR (11 375) 70x70x6mm</t>
  </si>
  <si>
    <t>-1104388394</t>
  </si>
  <si>
    <t>Poznámka k položce:_x000d_
Hmotnost: 4,47 kg/m</t>
  </si>
  <si>
    <t>21,89/1000*1,15</t>
  </si>
  <si>
    <t>13332000</t>
  </si>
  <si>
    <t>úhelník ocelový nerovnostranný jakost S235JR (11 375) 65x50x5mm</t>
  </si>
  <si>
    <t>1115203438</t>
  </si>
  <si>
    <t>0,52/1000*1,15</t>
  </si>
  <si>
    <t>96</t>
  </si>
  <si>
    <t>13010015</t>
  </si>
  <si>
    <t>tyč ocelová kruhová jakost S235JR (11 375) D 18mm</t>
  </si>
  <si>
    <t>290808658</t>
  </si>
  <si>
    <t>35,23/1000*1,15</t>
  </si>
  <si>
    <t>97</t>
  </si>
  <si>
    <t>13010983R</t>
  </si>
  <si>
    <t>ocel profilová průřez RO 54x5</t>
  </si>
  <si>
    <t>-2071431647</t>
  </si>
  <si>
    <t>36,77/1000*1,15</t>
  </si>
  <si>
    <t>98</t>
  </si>
  <si>
    <t>13010984R</t>
  </si>
  <si>
    <t>ocel profilová průřez RO 57x5</t>
  </si>
  <si>
    <t>-1610655117</t>
  </si>
  <si>
    <t>14,88/1000*1,15</t>
  </si>
  <si>
    <t>99</t>
  </si>
  <si>
    <t>13010985R</t>
  </si>
  <si>
    <t>ocel profilová průřez U(ARC) 50x25x5</t>
  </si>
  <si>
    <t>1540033852</t>
  </si>
  <si>
    <t>67,28/1000*1,15</t>
  </si>
  <si>
    <t>100</t>
  </si>
  <si>
    <t>13010940</t>
  </si>
  <si>
    <t>ocel profilová jakost S235JR (11 375) průřez UPE 220</t>
  </si>
  <si>
    <t>-1713882971</t>
  </si>
  <si>
    <t>465,06/1000*1,15</t>
  </si>
  <si>
    <t>101</t>
  </si>
  <si>
    <t>13010828</t>
  </si>
  <si>
    <t>ocel profilová jakost S235JR (11 375) průřez U (UPN) 220</t>
  </si>
  <si>
    <t>-1833005970</t>
  </si>
  <si>
    <t>61,65/1000*1,15</t>
  </si>
  <si>
    <t>102</t>
  </si>
  <si>
    <t>13010986R</t>
  </si>
  <si>
    <t>doplňkové konstrukce</t>
  </si>
  <si>
    <t>-1960514179</t>
  </si>
  <si>
    <t>Poznámka k položce:_x000d_
Hmotnost: 2,59 kg/m</t>
  </si>
  <si>
    <t>529,58/1000*1,15</t>
  </si>
  <si>
    <t>103</t>
  </si>
  <si>
    <t>998767101</t>
  </si>
  <si>
    <t>Přesun hmot pro zámečnické konstrukce stanovený z hmotnosti přesunovaného materiálu vodorovná dopravní vzdálenost do 50 m základní v objektech výšky do 6 m</t>
  </si>
  <si>
    <t>-752312695</t>
  </si>
  <si>
    <t>https://podminky.urs.cz/item/CS_URS_2024_02/998767101</t>
  </si>
  <si>
    <t>783</t>
  </si>
  <si>
    <t>Dokončovací práce - nátěry</t>
  </si>
  <si>
    <t>104</t>
  </si>
  <si>
    <t>783301303</t>
  </si>
  <si>
    <t>Příprava podkladu zámečnických konstrukcí před provedením nátěru odrezivění odrezovačem bezoplachovým</t>
  </si>
  <si>
    <t>1853553842</t>
  </si>
  <si>
    <t>https://podminky.urs.cz/item/CS_URS_2024_02/783301303</t>
  </si>
  <si>
    <t>0,9*(0,3+0,02+0,3+0,02) "FLB 300/20"</t>
  </si>
  <si>
    <t>17,48*(0,6+0,005+0,6+0,005) "FR 600x5"</t>
  </si>
  <si>
    <t>0,02*pi*0,12 "FRD 120"</t>
  </si>
  <si>
    <t>10,71*(0,22+0,22+0,22+0,22+0,211+0,211) "HEB 220"</t>
  </si>
  <si>
    <t>2,7*(0,09+0,05+0,09+0,05) "J(CH) 90x50x3"</t>
  </si>
  <si>
    <t>17,42*(0,05+0,05+0,05+0,05) "L 50x6"</t>
  </si>
  <si>
    <t>0,12*(0,065+0,05+0,065+0,05) "L 65x50x5"</t>
  </si>
  <si>
    <t>3,43*(0,07+0,07+0,07+0,07) "L 70x6"</t>
  </si>
  <si>
    <t>17,6*pi*0,018 "RND 18"</t>
  </si>
  <si>
    <t>6,08*pi*0,054 "RO 54x5"</t>
  </si>
  <si>
    <t>2,32*pi*0,057 "RO 57x5"</t>
  </si>
  <si>
    <t>2,1*(0,22+0,22+0,08+0,08+0,071+0,071) "U 220"</t>
  </si>
  <si>
    <t>17,42*(0,05+0,025+0,05+0,025) "U(ARC) 50x25x5"</t>
  </si>
  <si>
    <t>17,48*(0,22+0,22+0,085+0,085+0,079+0,079) "UPE 220"</t>
  </si>
  <si>
    <t>50,0 "doplňkové konstrukce"</t>
  </si>
  <si>
    <t>105</t>
  </si>
  <si>
    <t>783301313</t>
  </si>
  <si>
    <t>Příprava podkladu zámečnických konstrukcí před provedením nátěru odmaštění odmašťovačem ředidlovým</t>
  </si>
  <si>
    <t>-833544192</t>
  </si>
  <si>
    <t>https://podminky.urs.cz/item/CS_URS_2024_02/783301313</t>
  </si>
  <si>
    <t>106</t>
  </si>
  <si>
    <t>783301401</t>
  </si>
  <si>
    <t>Příprava podkladu zámečnických konstrukcí před provedením nátěru ometení</t>
  </si>
  <si>
    <t>-1293535447</t>
  </si>
  <si>
    <t>https://podminky.urs.cz/item/CS_URS_2024_02/783301401</t>
  </si>
  <si>
    <t>107</t>
  </si>
  <si>
    <t>783314203</t>
  </si>
  <si>
    <t>Základní antikorozní nátěr zámečnických konstrukcí jednonásobný syntetický samozákladující</t>
  </si>
  <si>
    <t>-404148797</t>
  </si>
  <si>
    <t>https://podminky.urs.cz/item/CS_URS_2024_02/783314203</t>
  </si>
  <si>
    <t>(0,9*(0,3+0,02+0,3+0,02))*2 "FLB 300/20"</t>
  </si>
  <si>
    <t>(17,48*(0,6+0,005+0,6+0,005))*2 "FR 600x5"</t>
  </si>
  <si>
    <t>(0,02*pi*0,12)*2 "FRD 120"</t>
  </si>
  <si>
    <t>(10,71*(0,22+0,22+0,22+0,22+0,211+0,211))*2 "HEB 220"</t>
  </si>
  <si>
    <t>(2,7*(0,09+0,05+0,09+0,05))*2 "J(CH) 90x50x3"</t>
  </si>
  <si>
    <t>(17,42*(0,05+0,05+0,05+0,05))*2 "L 50x6"</t>
  </si>
  <si>
    <t>(0,12*(0,065+0,05+0,065+0,05))*2 "L 65x50x5"</t>
  </si>
  <si>
    <t>(3,43*(0,07+0,07+0,07+0,07))*2 "L 70x6"</t>
  </si>
  <si>
    <t>(17,6*pi*0,018)*2 "RND 18"</t>
  </si>
  <si>
    <t>(6,08*pi*0,054)*2 "RO 54x5"</t>
  </si>
  <si>
    <t>(2,32*pi*0,057)*2 "RO 57x5"</t>
  </si>
  <si>
    <t>(2,1*(0,22+0,22+0,08+0,08+0,071+0,071))*2 "U 220"</t>
  </si>
  <si>
    <t>(17,42*(0,05+0,025+0,05+0,025))*2 "U(ARC) 50x25x5"</t>
  </si>
  <si>
    <t>(17,48*(0,22+0,22+0,085+0,085+0,079+0,079))*2 "UPE 220"</t>
  </si>
  <si>
    <t>50,0*2 "doplňkové konstrukce"</t>
  </si>
  <si>
    <t>108</t>
  </si>
  <si>
    <t>783337101</t>
  </si>
  <si>
    <t>Krycí nátěr (email) zámečnických konstrukcí jednonásobný epoxidový</t>
  </si>
  <si>
    <t>550288256</t>
  </si>
  <si>
    <t>https://podminky.urs.cz/item/CS_URS_2024_02/783337101</t>
  </si>
  <si>
    <t>109</t>
  </si>
  <si>
    <t>783347101</t>
  </si>
  <si>
    <t>Krycí nátěr (email) zámečnických konstrukcí jednonásobný polyuretanový</t>
  </si>
  <si>
    <t>-2024609409</t>
  </si>
  <si>
    <t>https://podminky.urs.cz/item/CS_URS_2024_02/783347101</t>
  </si>
  <si>
    <t>02 - Elektroinstalace</t>
  </si>
  <si>
    <t>D1 - C21M - Elektromontáže</t>
  </si>
  <si>
    <t>D2 - Revize, DSPS, zkoušky</t>
  </si>
  <si>
    <t>D3 - Materiály</t>
  </si>
  <si>
    <t>D1</t>
  </si>
  <si>
    <t>C21M - Elektromontáže</t>
  </si>
  <si>
    <t>210010046</t>
  </si>
  <si>
    <t>trubka DN50</t>
  </si>
  <si>
    <t>210100001</t>
  </si>
  <si>
    <t>ukončení vodiče v rozvaděči vč. zapojení a koncovky do 2.5mm2</t>
  </si>
  <si>
    <t>ks</t>
  </si>
  <si>
    <t>210100001.1</t>
  </si>
  <si>
    <t>ukončení vodiče UTP, osazení koncovkou</t>
  </si>
  <si>
    <t>00001</t>
  </si>
  <si>
    <t>UHF radar</t>
  </si>
  <si>
    <t>210200027</t>
  </si>
  <si>
    <t>montáž svítidla</t>
  </si>
  <si>
    <t>210200028</t>
  </si>
  <si>
    <t>SYKFY 10x2x0,5</t>
  </si>
  <si>
    <t>210200029</t>
  </si>
  <si>
    <t>Drát indukčních smyček 1x1,5mm</t>
  </si>
  <si>
    <t>210200030</t>
  </si>
  <si>
    <t>Kamera vč zapojovacího boxu</t>
  </si>
  <si>
    <t>210200031</t>
  </si>
  <si>
    <t>Led pásek vč. Příslušenství</t>
  </si>
  <si>
    <t>210200032</t>
  </si>
  <si>
    <t>montáž zdroje 230/12;24 V</t>
  </si>
  <si>
    <t>210800101</t>
  </si>
  <si>
    <t>CYKY 2Ax2.5mm2 (CYKY 2O2.5) 750V (PO)</t>
  </si>
  <si>
    <t>210800105</t>
  </si>
  <si>
    <t>CYKY 3Bx1.5mm2 (CYKY 3J1.5) 750V (PO)</t>
  </si>
  <si>
    <t>210800106</t>
  </si>
  <si>
    <t>CYKY 3Cx2.5mm2 (CYKY 3J2.5) 750V (PO)</t>
  </si>
  <si>
    <t>210800116</t>
  </si>
  <si>
    <t>CYKY 5Cx2.5mm2 (CYKY 5J2.5) 750V (PO)</t>
  </si>
  <si>
    <t>210800525</t>
  </si>
  <si>
    <t>FTP kabel Cat.6</t>
  </si>
  <si>
    <t>210800529</t>
  </si>
  <si>
    <t>CY 16mm2 (H07V-U) zelenožlutý (VU)</t>
  </si>
  <si>
    <t>215142150</t>
  </si>
  <si>
    <t>Zvonkové tablo s kamerou</t>
  </si>
  <si>
    <t>215142171</t>
  </si>
  <si>
    <t>Čtečka karet</t>
  </si>
  <si>
    <t>-875307324</t>
  </si>
  <si>
    <t>D2</t>
  </si>
  <si>
    <t>Revize, DSPS, zkoušky</t>
  </si>
  <si>
    <t>320410001</t>
  </si>
  <si>
    <t>Celk.prohl.el.zaříz.a vyhot.rev.zp.do 50.tis.mont. - hromosvod</t>
  </si>
  <si>
    <t>objem</t>
  </si>
  <si>
    <t>320410018</t>
  </si>
  <si>
    <t>Doprava materiálu</t>
  </si>
  <si>
    <t>320410018.1</t>
  </si>
  <si>
    <t>Hrubý úklid - 8 hodin</t>
  </si>
  <si>
    <t>320410018.2</t>
  </si>
  <si>
    <t>Koordinace na stavbě</t>
  </si>
  <si>
    <t>320410018.3</t>
  </si>
  <si>
    <t>Přesuny materiálu</t>
  </si>
  <si>
    <t>320410018.4</t>
  </si>
  <si>
    <t>Recyklační poplatky</t>
  </si>
  <si>
    <t>D3</t>
  </si>
  <si>
    <t>Materiály</t>
  </si>
  <si>
    <t>000002</t>
  </si>
  <si>
    <t>zdroj 24 V</t>
  </si>
  <si>
    <t>000002.1</t>
  </si>
  <si>
    <t>Vývod pro osvětlení</t>
  </si>
  <si>
    <t>00001.1</t>
  </si>
  <si>
    <t>slaboproudý konektor, komplet RJ 45</t>
  </si>
  <si>
    <t>00240</t>
  </si>
  <si>
    <t>trubka ohebná venkovní DN50</t>
  </si>
  <si>
    <t>02900</t>
  </si>
  <si>
    <t>CYKY 2Ax2.5mm2 (CYKY 2O2.5)</t>
  </si>
  <si>
    <t>02961</t>
  </si>
  <si>
    <t>CYKY 5Cx2.5mm2 (CYKY 5J2.5)</t>
  </si>
  <si>
    <t>10052</t>
  </si>
  <si>
    <t>10052.1</t>
  </si>
  <si>
    <t>Černý venkovní FTP kabel Cat.6</t>
  </si>
  <si>
    <t>10052.2</t>
  </si>
  <si>
    <t>10052.3</t>
  </si>
  <si>
    <t>10052.4</t>
  </si>
  <si>
    <t>31512</t>
  </si>
  <si>
    <t>Zvonkové tablo s kamerou vč. Příslušenství</t>
  </si>
  <si>
    <t>31518</t>
  </si>
  <si>
    <t>Čtečka karet vč. Příslušenství</t>
  </si>
  <si>
    <t>33766</t>
  </si>
  <si>
    <t>CY 16mm2 (H07V-U) zelenožlutý</t>
  </si>
  <si>
    <t>33912</t>
  </si>
  <si>
    <t>CYKY 3Bx1.5mm2 (CYKY 3J1.5)</t>
  </si>
  <si>
    <t>33918</t>
  </si>
  <si>
    <t>CYKY 3Cx2.5mm2 (CYKY 3J2.5)</t>
  </si>
  <si>
    <t>VRN - Vedlejší rozpočtové náklady</t>
  </si>
  <si>
    <t>010001000</t>
  </si>
  <si>
    <t>Průzkumné, zeměměřičské a projektové práce</t>
  </si>
  <si>
    <t>…</t>
  </si>
  <si>
    <t>1024</t>
  </si>
  <si>
    <t>1974726692</t>
  </si>
  <si>
    <t>https://podminky.urs.cz/item/CS_URS_2024_02/010001000</t>
  </si>
  <si>
    <t>020001000</t>
  </si>
  <si>
    <t>Příprava staveniště</t>
  </si>
  <si>
    <t>1050236272</t>
  </si>
  <si>
    <t>https://podminky.urs.cz/item/CS_URS_2024_02/020001000</t>
  </si>
  <si>
    <t>030001000</t>
  </si>
  <si>
    <t>Zařízení staveniště</t>
  </si>
  <si>
    <t>559975096</t>
  </si>
  <si>
    <t>https://podminky.urs.cz/item/CS_URS_2024_02/030001000</t>
  </si>
  <si>
    <t>040001000</t>
  </si>
  <si>
    <t>Inženýrská činnost</t>
  </si>
  <si>
    <t>-305171060</t>
  </si>
  <si>
    <t>https://podminky.urs.cz/item/CS_URS_2024_02/040001000</t>
  </si>
  <si>
    <t>060001000</t>
  </si>
  <si>
    <t>Územní vlivy</t>
  </si>
  <si>
    <t>-1027062496</t>
  </si>
  <si>
    <t>https://podminky.urs.cz/item/CS_URS_2024_02/060001000</t>
  </si>
  <si>
    <t>070001000</t>
  </si>
  <si>
    <t>Provozní vlivy</t>
  </si>
  <si>
    <t>-1011524216</t>
  </si>
  <si>
    <t>https://podminky.urs.cz/item/CS_URS_2024_02/070001000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</si>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</sst>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183" TargetMode="External" /><Relationship Id="rId2" Type="http://schemas.openxmlformats.org/officeDocument/2006/relationships/hyperlink" Target="https://podminky.urs.cz/item/CS_URS_2024_02/121112003" TargetMode="External" /><Relationship Id="rId3" Type="http://schemas.openxmlformats.org/officeDocument/2006/relationships/hyperlink" Target="https://podminky.urs.cz/item/CS_URS_2024_02/132212131" TargetMode="External" /><Relationship Id="rId4" Type="http://schemas.openxmlformats.org/officeDocument/2006/relationships/hyperlink" Target="https://podminky.urs.cz/item/CS_URS_2024_02/131213701" TargetMode="External" /><Relationship Id="rId5" Type="http://schemas.openxmlformats.org/officeDocument/2006/relationships/hyperlink" Target="https://podminky.urs.cz/item/CS_URS_2024_02/174111101" TargetMode="External" /><Relationship Id="rId6" Type="http://schemas.openxmlformats.org/officeDocument/2006/relationships/hyperlink" Target="https://podminky.urs.cz/item/CS_URS_2024_02/162211311" TargetMode="External" /><Relationship Id="rId7" Type="http://schemas.openxmlformats.org/officeDocument/2006/relationships/hyperlink" Target="https://podminky.urs.cz/item/CS_URS_2024_02/167111101" TargetMode="External" /><Relationship Id="rId8" Type="http://schemas.openxmlformats.org/officeDocument/2006/relationships/hyperlink" Target="https://podminky.urs.cz/item/CS_URS_2024_02/122251101" TargetMode="External" /><Relationship Id="rId9" Type="http://schemas.openxmlformats.org/officeDocument/2006/relationships/hyperlink" Target="https://podminky.urs.cz/item/CS_URS_2024_02/162251101" TargetMode="External" /><Relationship Id="rId10" Type="http://schemas.openxmlformats.org/officeDocument/2006/relationships/hyperlink" Target="https://podminky.urs.cz/item/CS_URS_2024_02/167151111" TargetMode="External" /><Relationship Id="rId11" Type="http://schemas.openxmlformats.org/officeDocument/2006/relationships/hyperlink" Target="https://podminky.urs.cz/item/CS_URS_2024_02/162651112" TargetMode="External" /><Relationship Id="rId12" Type="http://schemas.openxmlformats.org/officeDocument/2006/relationships/hyperlink" Target="https://podminky.urs.cz/item/CS_URS_2024_02/171251201" TargetMode="External" /><Relationship Id="rId13" Type="http://schemas.openxmlformats.org/officeDocument/2006/relationships/hyperlink" Target="https://podminky.urs.cz/item/CS_URS_2024_02/171201231" TargetMode="External" /><Relationship Id="rId14" Type="http://schemas.openxmlformats.org/officeDocument/2006/relationships/hyperlink" Target="https://podminky.urs.cz/item/CS_URS_2024_02/181912112" TargetMode="External" /><Relationship Id="rId15" Type="http://schemas.openxmlformats.org/officeDocument/2006/relationships/hyperlink" Target="https://podminky.urs.cz/item/CS_URS_2024_02/181311103" TargetMode="External" /><Relationship Id="rId16" Type="http://schemas.openxmlformats.org/officeDocument/2006/relationships/hyperlink" Target="https://podminky.urs.cz/item/CS_URS_2024_02/181411131" TargetMode="External" /><Relationship Id="rId17" Type="http://schemas.openxmlformats.org/officeDocument/2006/relationships/hyperlink" Target="https://podminky.urs.cz/item/CS_URS_2024_02/275313711" TargetMode="External" /><Relationship Id="rId18" Type="http://schemas.openxmlformats.org/officeDocument/2006/relationships/hyperlink" Target="https://podminky.urs.cz/item/CS_URS_2024_02/274322811" TargetMode="External" /><Relationship Id="rId19" Type="http://schemas.openxmlformats.org/officeDocument/2006/relationships/hyperlink" Target="https://podminky.urs.cz/item/CS_URS_2024_02/274351121" TargetMode="External" /><Relationship Id="rId20" Type="http://schemas.openxmlformats.org/officeDocument/2006/relationships/hyperlink" Target="https://podminky.urs.cz/item/CS_URS_2024_02/274351122" TargetMode="External" /><Relationship Id="rId21" Type="http://schemas.openxmlformats.org/officeDocument/2006/relationships/hyperlink" Target="https://podminky.urs.cz/item/CS_URS_2024_02/231212113" TargetMode="External" /><Relationship Id="rId22" Type="http://schemas.openxmlformats.org/officeDocument/2006/relationships/hyperlink" Target="https://podminky.urs.cz/item/CS_URS_2024_02/239111113" TargetMode="External" /><Relationship Id="rId23" Type="http://schemas.openxmlformats.org/officeDocument/2006/relationships/hyperlink" Target="https://podminky.urs.cz/item/CS_URS_2024_02/330321715" TargetMode="External" /><Relationship Id="rId24" Type="http://schemas.openxmlformats.org/officeDocument/2006/relationships/hyperlink" Target="https://podminky.urs.cz/item/CS_URS_2024_02/331351125" TargetMode="External" /><Relationship Id="rId25" Type="http://schemas.openxmlformats.org/officeDocument/2006/relationships/hyperlink" Target="https://podminky.urs.cz/item/CS_URS_2024_02/331351126" TargetMode="External" /><Relationship Id="rId26" Type="http://schemas.openxmlformats.org/officeDocument/2006/relationships/hyperlink" Target="https://podminky.urs.cz/item/CS_URS_2024_02/331351911" TargetMode="External" /><Relationship Id="rId27" Type="http://schemas.openxmlformats.org/officeDocument/2006/relationships/hyperlink" Target="https://podminky.urs.cz/item/CS_URS_2024_02/274361821" TargetMode="External" /><Relationship Id="rId28" Type="http://schemas.openxmlformats.org/officeDocument/2006/relationships/hyperlink" Target="https://podminky.urs.cz/item/CS_URS_2024_02/348121221" TargetMode="External" /><Relationship Id="rId29" Type="http://schemas.openxmlformats.org/officeDocument/2006/relationships/hyperlink" Target="https://podminky.urs.cz/item/CS_URS_2024_02/577134141" TargetMode="External" /><Relationship Id="rId30" Type="http://schemas.openxmlformats.org/officeDocument/2006/relationships/hyperlink" Target="https://podminky.urs.cz/item/CS_URS_2024_02/573231106" TargetMode="External" /><Relationship Id="rId31" Type="http://schemas.openxmlformats.org/officeDocument/2006/relationships/hyperlink" Target="https://podminky.urs.cz/item/CS_URS_2024_02/565145121" TargetMode="External" /><Relationship Id="rId32" Type="http://schemas.openxmlformats.org/officeDocument/2006/relationships/hyperlink" Target="https://podminky.urs.cz/item/CS_URS_2024_02/564851011" TargetMode="External" /><Relationship Id="rId33" Type="http://schemas.openxmlformats.org/officeDocument/2006/relationships/hyperlink" Target="https://podminky.urs.cz/item/CS_URS_2024_02/564861011" TargetMode="External" /><Relationship Id="rId34" Type="http://schemas.openxmlformats.org/officeDocument/2006/relationships/hyperlink" Target="https://podminky.urs.cz/item/CS_URS_2024_02/577123111" TargetMode="External" /><Relationship Id="rId35" Type="http://schemas.openxmlformats.org/officeDocument/2006/relationships/hyperlink" Target="https://podminky.urs.cz/item/CS_URS_2024_02/573231106" TargetMode="External" /><Relationship Id="rId36" Type="http://schemas.openxmlformats.org/officeDocument/2006/relationships/hyperlink" Target="https://podminky.urs.cz/item/CS_URS_2024_02/565165111" TargetMode="External" /><Relationship Id="rId37" Type="http://schemas.openxmlformats.org/officeDocument/2006/relationships/hyperlink" Target="https://podminky.urs.cz/item/CS_URS_2024_02/564841011" TargetMode="External" /><Relationship Id="rId38" Type="http://schemas.openxmlformats.org/officeDocument/2006/relationships/hyperlink" Target="https://podminky.urs.cz/item/CS_URS_2024_02/631311234" TargetMode="External" /><Relationship Id="rId39" Type="http://schemas.openxmlformats.org/officeDocument/2006/relationships/hyperlink" Target="https://podminky.urs.cz/item/CS_URS_2024_02/631319023" TargetMode="External" /><Relationship Id="rId40" Type="http://schemas.openxmlformats.org/officeDocument/2006/relationships/hyperlink" Target="https://podminky.urs.cz/item/CS_URS_2024_02/631319197" TargetMode="External" /><Relationship Id="rId41" Type="http://schemas.openxmlformats.org/officeDocument/2006/relationships/hyperlink" Target="https://podminky.urs.cz/item/CS_URS_2024_02/916131213" TargetMode="External" /><Relationship Id="rId42" Type="http://schemas.openxmlformats.org/officeDocument/2006/relationships/hyperlink" Target="https://podminky.urs.cz/item/CS_URS_2024_02/916331112" TargetMode="External" /><Relationship Id="rId43" Type="http://schemas.openxmlformats.org/officeDocument/2006/relationships/hyperlink" Target="https://podminky.urs.cz/item/CS_URS_2024_02/919735113" TargetMode="External" /><Relationship Id="rId44" Type="http://schemas.openxmlformats.org/officeDocument/2006/relationships/hyperlink" Target="https://podminky.urs.cz/item/CS_URS_2024_02/919122132" TargetMode="External" /><Relationship Id="rId45" Type="http://schemas.openxmlformats.org/officeDocument/2006/relationships/hyperlink" Target="https://podminky.urs.cz/item/CS_URS_2024_02/953961215" TargetMode="External" /><Relationship Id="rId46" Type="http://schemas.openxmlformats.org/officeDocument/2006/relationships/hyperlink" Target="https://podminky.urs.cz/item/CS_URS_2024_02/953965145" TargetMode="External" /><Relationship Id="rId47" Type="http://schemas.openxmlformats.org/officeDocument/2006/relationships/hyperlink" Target="https://podminky.urs.cz/item/CS_URS_2024_02/997006512" TargetMode="External" /><Relationship Id="rId48" Type="http://schemas.openxmlformats.org/officeDocument/2006/relationships/hyperlink" Target="https://podminky.urs.cz/item/CS_URS_2024_02/997006519" TargetMode="External" /><Relationship Id="rId49" Type="http://schemas.openxmlformats.org/officeDocument/2006/relationships/hyperlink" Target="https://podminky.urs.cz/item/CS_URS_2024_02/997013861" TargetMode="External" /><Relationship Id="rId50" Type="http://schemas.openxmlformats.org/officeDocument/2006/relationships/hyperlink" Target="https://podminky.urs.cz/item/CS_URS_2024_02/997013875" TargetMode="External" /><Relationship Id="rId51" Type="http://schemas.openxmlformats.org/officeDocument/2006/relationships/hyperlink" Target="https://podminky.urs.cz/item/CS_URS_2024_02/998223011" TargetMode="External" /><Relationship Id="rId52" Type="http://schemas.openxmlformats.org/officeDocument/2006/relationships/hyperlink" Target="https://podminky.urs.cz/item/CS_URS_2024_02/767995101" TargetMode="External" /><Relationship Id="rId53" Type="http://schemas.openxmlformats.org/officeDocument/2006/relationships/hyperlink" Target="https://podminky.urs.cz/item/CS_URS_2024_02/767995102" TargetMode="External" /><Relationship Id="rId54" Type="http://schemas.openxmlformats.org/officeDocument/2006/relationships/hyperlink" Target="https://podminky.urs.cz/item/CS_URS_2024_02/767995111" TargetMode="External" /><Relationship Id="rId55" Type="http://schemas.openxmlformats.org/officeDocument/2006/relationships/hyperlink" Target="https://podminky.urs.cz/item/CS_URS_2024_02/767995112" TargetMode="External" /><Relationship Id="rId56" Type="http://schemas.openxmlformats.org/officeDocument/2006/relationships/hyperlink" Target="https://podminky.urs.cz/item/CS_URS_2024_02/767995113" TargetMode="External" /><Relationship Id="rId57" Type="http://schemas.openxmlformats.org/officeDocument/2006/relationships/hyperlink" Target="https://podminky.urs.cz/item/CS_URS_2024_02/767995114" TargetMode="External" /><Relationship Id="rId58" Type="http://schemas.openxmlformats.org/officeDocument/2006/relationships/hyperlink" Target="https://podminky.urs.cz/item/CS_URS_2024_02/767995116" TargetMode="External" /><Relationship Id="rId59" Type="http://schemas.openxmlformats.org/officeDocument/2006/relationships/hyperlink" Target="https://podminky.urs.cz/item/CS_URS_2024_02/767995117" TargetMode="External" /><Relationship Id="rId60" Type="http://schemas.openxmlformats.org/officeDocument/2006/relationships/hyperlink" Target="https://podminky.urs.cz/item/CS_URS_2024_02/998767101" TargetMode="External" /><Relationship Id="rId61" Type="http://schemas.openxmlformats.org/officeDocument/2006/relationships/hyperlink" Target="https://podminky.urs.cz/item/CS_URS_2024_02/783301303" TargetMode="External" /><Relationship Id="rId62" Type="http://schemas.openxmlformats.org/officeDocument/2006/relationships/hyperlink" Target="https://podminky.urs.cz/item/CS_URS_2024_02/783301313" TargetMode="External" /><Relationship Id="rId63" Type="http://schemas.openxmlformats.org/officeDocument/2006/relationships/hyperlink" Target="https://podminky.urs.cz/item/CS_URS_2024_02/783301401" TargetMode="External" /><Relationship Id="rId64" Type="http://schemas.openxmlformats.org/officeDocument/2006/relationships/hyperlink" Target="https://podminky.urs.cz/item/CS_URS_2024_02/783314203" TargetMode="External" /><Relationship Id="rId65" Type="http://schemas.openxmlformats.org/officeDocument/2006/relationships/hyperlink" Target="https://podminky.urs.cz/item/CS_URS_2024_02/783337101" TargetMode="External" /><Relationship Id="rId66" Type="http://schemas.openxmlformats.org/officeDocument/2006/relationships/hyperlink" Target="https://podminky.urs.cz/item/CS_URS_2024_02/783347101" TargetMode="External" /><Relationship Id="rId6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0001000" TargetMode="External" /><Relationship Id="rId2" Type="http://schemas.openxmlformats.org/officeDocument/2006/relationships/hyperlink" Target="https://podminky.urs.cz/item/CS_URS_2024_02/020001000" TargetMode="External" /><Relationship Id="rId3" Type="http://schemas.openxmlformats.org/officeDocument/2006/relationships/hyperlink" Target="https://podminky.urs.cz/item/CS_URS_2024_02/030001000" TargetMode="External" /><Relationship Id="rId4" Type="http://schemas.openxmlformats.org/officeDocument/2006/relationships/hyperlink" Target="https://podminky.urs.cz/item/CS_URS_2024_02/040001000" TargetMode="External" /><Relationship Id="rId5" Type="http://schemas.openxmlformats.org/officeDocument/2006/relationships/hyperlink" Target="https://podminky.urs.cz/item/CS_URS_2024_02/060001000" TargetMode="External" /><Relationship Id="rId6" Type="http://schemas.openxmlformats.org/officeDocument/2006/relationships/hyperlink" Target="https://podminky.urs.cz/item/CS_URS_2024_02/070001000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83.25" customHeight="1">
      <c r="B23" s="22"/>
      <c r="C23" s="23"/>
      <c r="D23" s="23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47</v>
      </c>
      <c r="E29" s="48"/>
      <c r="F29" s="33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56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JS24-185_R01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Oplocení areál VŠE Jarov - f. II, vstupní brána blok G - E, oplocení blok F - 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Jeseniova 1954/210, parc.č. 1954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20. 12. 2024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účelových zařízení VŠE v Praze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DROBNÝ ARCHITECTS, s.r.o.</v>
      </c>
      <c r="AN49" s="65"/>
      <c r="AO49" s="65"/>
      <c r="AP49" s="65"/>
      <c r="AQ49" s="41"/>
      <c r="AR49" s="45"/>
      <c r="AS49" s="75" t="s">
        <v>57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Ing. Jaroslav Stolička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58</v>
      </c>
      <c r="D52" s="88"/>
      <c r="E52" s="88"/>
      <c r="F52" s="88"/>
      <c r="G52" s="88"/>
      <c r="H52" s="89"/>
      <c r="I52" s="90" t="s">
        <v>59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60</v>
      </c>
      <c r="AH52" s="88"/>
      <c r="AI52" s="88"/>
      <c r="AJ52" s="88"/>
      <c r="AK52" s="88"/>
      <c r="AL52" s="88"/>
      <c r="AM52" s="88"/>
      <c r="AN52" s="90" t="s">
        <v>61</v>
      </c>
      <c r="AO52" s="88"/>
      <c r="AP52" s="88"/>
      <c r="AQ52" s="92" t="s">
        <v>62</v>
      </c>
      <c r="AR52" s="45"/>
      <c r="AS52" s="93" t="s">
        <v>63</v>
      </c>
      <c r="AT52" s="94" t="s">
        <v>64</v>
      </c>
      <c r="AU52" s="94" t="s">
        <v>65</v>
      </c>
      <c r="AV52" s="94" t="s">
        <v>66</v>
      </c>
      <c r="AW52" s="94" t="s">
        <v>67</v>
      </c>
      <c r="AX52" s="94" t="s">
        <v>68</v>
      </c>
      <c r="AY52" s="94" t="s">
        <v>69</v>
      </c>
      <c r="AZ52" s="94" t="s">
        <v>70</v>
      </c>
      <c r="BA52" s="94" t="s">
        <v>71</v>
      </c>
      <c r="BB52" s="94" t="s">
        <v>72</v>
      </c>
      <c r="BC52" s="94" t="s">
        <v>73</v>
      </c>
      <c r="BD52" s="95" t="s">
        <v>74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75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76</v>
      </c>
      <c r="BT54" s="110" t="s">
        <v>77</v>
      </c>
      <c r="BU54" s="111" t="s">
        <v>78</v>
      </c>
      <c r="BV54" s="110" t="s">
        <v>79</v>
      </c>
      <c r="BW54" s="110" t="s">
        <v>5</v>
      </c>
      <c r="BX54" s="110" t="s">
        <v>80</v>
      </c>
      <c r="CL54" s="110" t="s">
        <v>19</v>
      </c>
    </row>
    <row r="55" s="7" customFormat="1" ht="16.5" customHeight="1">
      <c r="A55" s="112" t="s">
        <v>81</v>
      </c>
      <c r="B55" s="113"/>
      <c r="C55" s="114"/>
      <c r="D55" s="115" t="s">
        <v>82</v>
      </c>
      <c r="E55" s="115"/>
      <c r="F55" s="115"/>
      <c r="G55" s="115"/>
      <c r="H55" s="115"/>
      <c r="I55" s="116"/>
      <c r="J55" s="115" t="s">
        <v>83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84</v>
      </c>
      <c r="AR55" s="119"/>
      <c r="AS55" s="120">
        <v>0</v>
      </c>
      <c r="AT55" s="121">
        <f>ROUND(SUM(AV55:AW55),2)</f>
        <v>0</v>
      </c>
      <c r="AU55" s="122">
        <f>'01 - Stavební část'!P93</f>
        <v>0</v>
      </c>
      <c r="AV55" s="121">
        <f>'01 - Stavební část'!J33</f>
        <v>0</v>
      </c>
      <c r="AW55" s="121">
        <f>'01 - Stavební část'!J34</f>
        <v>0</v>
      </c>
      <c r="AX55" s="121">
        <f>'01 - Stavební část'!J35</f>
        <v>0</v>
      </c>
      <c r="AY55" s="121">
        <f>'01 - Stavební část'!J36</f>
        <v>0</v>
      </c>
      <c r="AZ55" s="121">
        <f>'01 - Stavební část'!F33</f>
        <v>0</v>
      </c>
      <c r="BA55" s="121">
        <f>'01 - Stavební část'!F34</f>
        <v>0</v>
      </c>
      <c r="BB55" s="121">
        <f>'01 - Stavební část'!F35</f>
        <v>0</v>
      </c>
      <c r="BC55" s="121">
        <f>'01 - Stavební část'!F36</f>
        <v>0</v>
      </c>
      <c r="BD55" s="123">
        <f>'01 - Stavební část'!F37</f>
        <v>0</v>
      </c>
      <c r="BE55" s="7"/>
      <c r="BT55" s="124" t="s">
        <v>85</v>
      </c>
      <c r="BV55" s="124" t="s">
        <v>79</v>
      </c>
      <c r="BW55" s="124" t="s">
        <v>86</v>
      </c>
      <c r="BX55" s="124" t="s">
        <v>5</v>
      </c>
      <c r="CL55" s="124" t="s">
        <v>19</v>
      </c>
      <c r="CM55" s="124" t="s">
        <v>87</v>
      </c>
    </row>
    <row r="56" s="7" customFormat="1" ht="16.5" customHeight="1">
      <c r="A56" s="112" t="s">
        <v>81</v>
      </c>
      <c r="B56" s="113"/>
      <c r="C56" s="114"/>
      <c r="D56" s="115" t="s">
        <v>88</v>
      </c>
      <c r="E56" s="115"/>
      <c r="F56" s="115"/>
      <c r="G56" s="115"/>
      <c r="H56" s="115"/>
      <c r="I56" s="116"/>
      <c r="J56" s="115" t="s">
        <v>89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Elektroinstalace'!J30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84</v>
      </c>
      <c r="AR56" s="119"/>
      <c r="AS56" s="120">
        <v>0</v>
      </c>
      <c r="AT56" s="121">
        <f>ROUND(SUM(AV56:AW56),2)</f>
        <v>0</v>
      </c>
      <c r="AU56" s="122">
        <f>'02 - Elektroinstalace'!P82</f>
        <v>0</v>
      </c>
      <c r="AV56" s="121">
        <f>'02 - Elektroinstalace'!J33</f>
        <v>0</v>
      </c>
      <c r="AW56" s="121">
        <f>'02 - Elektroinstalace'!J34</f>
        <v>0</v>
      </c>
      <c r="AX56" s="121">
        <f>'02 - Elektroinstalace'!J35</f>
        <v>0</v>
      </c>
      <c r="AY56" s="121">
        <f>'02 - Elektroinstalace'!J36</f>
        <v>0</v>
      </c>
      <c r="AZ56" s="121">
        <f>'02 - Elektroinstalace'!F33</f>
        <v>0</v>
      </c>
      <c r="BA56" s="121">
        <f>'02 - Elektroinstalace'!F34</f>
        <v>0</v>
      </c>
      <c r="BB56" s="121">
        <f>'02 - Elektroinstalace'!F35</f>
        <v>0</v>
      </c>
      <c r="BC56" s="121">
        <f>'02 - Elektroinstalace'!F36</f>
        <v>0</v>
      </c>
      <c r="BD56" s="123">
        <f>'02 - Elektroinstalace'!F37</f>
        <v>0</v>
      </c>
      <c r="BE56" s="7"/>
      <c r="BT56" s="124" t="s">
        <v>85</v>
      </c>
      <c r="BV56" s="124" t="s">
        <v>79</v>
      </c>
      <c r="BW56" s="124" t="s">
        <v>90</v>
      </c>
      <c r="BX56" s="124" t="s">
        <v>5</v>
      </c>
      <c r="CL56" s="124" t="s">
        <v>19</v>
      </c>
      <c r="CM56" s="124" t="s">
        <v>87</v>
      </c>
    </row>
    <row r="57" s="7" customFormat="1" ht="16.5" customHeight="1">
      <c r="A57" s="112" t="s">
        <v>81</v>
      </c>
      <c r="B57" s="113"/>
      <c r="C57" s="114"/>
      <c r="D57" s="115" t="s">
        <v>91</v>
      </c>
      <c r="E57" s="115"/>
      <c r="F57" s="115"/>
      <c r="G57" s="115"/>
      <c r="H57" s="115"/>
      <c r="I57" s="116"/>
      <c r="J57" s="115" t="s">
        <v>92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'VRN - Vedlejší rozpočtové...'!J30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84</v>
      </c>
      <c r="AR57" s="119"/>
      <c r="AS57" s="125">
        <v>0</v>
      </c>
      <c r="AT57" s="126">
        <f>ROUND(SUM(AV57:AW57),2)</f>
        <v>0</v>
      </c>
      <c r="AU57" s="127">
        <f>'VRN - Vedlejší rozpočtové...'!P80</f>
        <v>0</v>
      </c>
      <c r="AV57" s="126">
        <f>'VRN - Vedlejší rozpočtové...'!J33</f>
        <v>0</v>
      </c>
      <c r="AW57" s="126">
        <f>'VRN - Vedlejší rozpočtové...'!J34</f>
        <v>0</v>
      </c>
      <c r="AX57" s="126">
        <f>'VRN - Vedlejší rozpočtové...'!J35</f>
        <v>0</v>
      </c>
      <c r="AY57" s="126">
        <f>'VRN - Vedlejší rozpočtové...'!J36</f>
        <v>0</v>
      </c>
      <c r="AZ57" s="126">
        <f>'VRN - Vedlejší rozpočtové...'!F33</f>
        <v>0</v>
      </c>
      <c r="BA57" s="126">
        <f>'VRN - Vedlejší rozpočtové...'!F34</f>
        <v>0</v>
      </c>
      <c r="BB57" s="126">
        <f>'VRN - Vedlejší rozpočtové...'!F35</f>
        <v>0</v>
      </c>
      <c r="BC57" s="126">
        <f>'VRN - Vedlejší rozpočtové...'!F36</f>
        <v>0</v>
      </c>
      <c r="BD57" s="128">
        <f>'VRN - Vedlejší rozpočtové...'!F37</f>
        <v>0</v>
      </c>
      <c r="BE57" s="7"/>
      <c r="BT57" s="124" t="s">
        <v>85</v>
      </c>
      <c r="BV57" s="124" t="s">
        <v>79</v>
      </c>
      <c r="BW57" s="124" t="s">
        <v>93</v>
      </c>
      <c r="BX57" s="124" t="s">
        <v>5</v>
      </c>
      <c r="CL57" s="124" t="s">
        <v>19</v>
      </c>
      <c r="CM57" s="124" t="s">
        <v>87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jrUEau8BS2rqm9xLMhLQYAnhHJnNvApcVv9RTrcss3qY4IDavdfh63yS9v5hTRez2qqJr7aiv17yR0q7gU0Ong==" hashValue="/oqZEqAfRZZwvoVNyQVtLR+1lKAfQh09/f/5jzfsj1eXkad373UMojr+h3au5BvHGj5RdSdnBWS1hi1uvKqwj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tavební část'!C2" display="/"/>
    <hyperlink ref="A56" location="'02 - Elektroinstalace'!C2" display="/"/>
    <hyperlink ref="A5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87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Oplocení areál VŠE Jarov - f. II, vstupní brána blok G - E, oplocení blok F - 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41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43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45</v>
      </c>
      <c r="G32" s="39"/>
      <c r="H32" s="39"/>
      <c r="I32" s="146" t="s">
        <v>44</v>
      </c>
      <c r="J32" s="146" t="s">
        <v>46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47</v>
      </c>
      <c r="E33" s="133" t="s">
        <v>48</v>
      </c>
      <c r="F33" s="148">
        <f>ROUND((SUM(BE93:BE646)),  2)</f>
        <v>0</v>
      </c>
      <c r="G33" s="39"/>
      <c r="H33" s="39"/>
      <c r="I33" s="149">
        <v>0.20999999999999999</v>
      </c>
      <c r="J33" s="148">
        <f>ROUND(((SUM(BE93:BE646))*I33),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49</v>
      </c>
      <c r="F34" s="148">
        <f>ROUND((SUM(BF93:BF646)),  2)</f>
        <v>0</v>
      </c>
      <c r="G34" s="39"/>
      <c r="H34" s="39"/>
      <c r="I34" s="149">
        <v>0.12</v>
      </c>
      <c r="J34" s="148">
        <f>ROUND(((SUM(BF93:BF646))*I34),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50</v>
      </c>
      <c r="F35" s="148">
        <f>ROUND((SUM(BG93:BG646)),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51</v>
      </c>
      <c r="F36" s="148">
        <f>ROUND((SUM(BH93:BH646)),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52</v>
      </c>
      <c r="F37" s="148">
        <f>ROUND((SUM(BI93:BI646)),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Oplocení areál VŠE Jarov - f. II, vstupní brána blok G - E, oplocení blok F - 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Jeseniova 1954/210, parc.č. 1954</v>
      </c>
      <c r="G52" s="41"/>
      <c r="H52" s="41"/>
      <c r="I52" s="33" t="s">
        <v>23</v>
      </c>
      <c r="J52" s="73" t="str">
        <f>IF(J12="","",J12)</f>
        <v>20. 12. 2024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Správa účelových zařízení VŠE v Praze</v>
      </c>
      <c r="G54" s="41"/>
      <c r="H54" s="41"/>
      <c r="I54" s="33" t="s">
        <v>33</v>
      </c>
      <c r="J54" s="37" t="str">
        <f>E21</f>
        <v>DROBNÝ ARCHITECTS,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Jaroslav Stolička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75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103</v>
      </c>
      <c r="E62" s="175"/>
      <c r="F62" s="175"/>
      <c r="G62" s="175"/>
      <c r="H62" s="175"/>
      <c r="I62" s="175"/>
      <c r="J62" s="176">
        <f>J179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104</v>
      </c>
      <c r="E63" s="175"/>
      <c r="F63" s="175"/>
      <c r="G63" s="175"/>
      <c r="H63" s="175"/>
      <c r="I63" s="175"/>
      <c r="J63" s="176">
        <f>J238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105</v>
      </c>
      <c r="E64" s="175"/>
      <c r="F64" s="175"/>
      <c r="G64" s="175"/>
      <c r="H64" s="175"/>
      <c r="I64" s="175"/>
      <c r="J64" s="176">
        <f>J246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106</v>
      </c>
      <c r="E65" s="175"/>
      <c r="F65" s="175"/>
      <c r="G65" s="175"/>
      <c r="H65" s="175"/>
      <c r="I65" s="175"/>
      <c r="J65" s="176">
        <f>J294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107</v>
      </c>
      <c r="E66" s="175"/>
      <c r="F66" s="175"/>
      <c r="G66" s="175"/>
      <c r="H66" s="175"/>
      <c r="I66" s="175"/>
      <c r="J66" s="176">
        <f>J307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2"/>
      <c r="C67" s="173"/>
      <c r="D67" s="174" t="s">
        <v>108</v>
      </c>
      <c r="E67" s="175"/>
      <c r="F67" s="175"/>
      <c r="G67" s="175"/>
      <c r="H67" s="175"/>
      <c r="I67" s="175"/>
      <c r="J67" s="176">
        <f>J308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2"/>
      <c r="C68" s="173"/>
      <c r="D68" s="174" t="s">
        <v>109</v>
      </c>
      <c r="E68" s="175"/>
      <c r="F68" s="175"/>
      <c r="G68" s="175"/>
      <c r="H68" s="175"/>
      <c r="I68" s="175"/>
      <c r="J68" s="176">
        <f>J341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110</v>
      </c>
      <c r="E69" s="175"/>
      <c r="F69" s="175"/>
      <c r="G69" s="175"/>
      <c r="H69" s="175"/>
      <c r="I69" s="175"/>
      <c r="J69" s="176">
        <f>J353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111</v>
      </c>
      <c r="E70" s="175"/>
      <c r="F70" s="175"/>
      <c r="G70" s="175"/>
      <c r="H70" s="175"/>
      <c r="I70" s="175"/>
      <c r="J70" s="176">
        <f>J363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6"/>
      <c r="C71" s="167"/>
      <c r="D71" s="168" t="s">
        <v>112</v>
      </c>
      <c r="E71" s="169"/>
      <c r="F71" s="169"/>
      <c r="G71" s="169"/>
      <c r="H71" s="169"/>
      <c r="I71" s="169"/>
      <c r="J71" s="170">
        <f>J366</f>
        <v>0</v>
      </c>
      <c r="K71" s="167"/>
      <c r="L71" s="1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2"/>
      <c r="C72" s="173"/>
      <c r="D72" s="174" t="s">
        <v>113</v>
      </c>
      <c r="E72" s="175"/>
      <c r="F72" s="175"/>
      <c r="G72" s="175"/>
      <c r="H72" s="175"/>
      <c r="I72" s="175"/>
      <c r="J72" s="176">
        <f>J367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114</v>
      </c>
      <c r="E73" s="175"/>
      <c r="F73" s="175"/>
      <c r="G73" s="175"/>
      <c r="H73" s="175"/>
      <c r="I73" s="175"/>
      <c r="J73" s="176">
        <f>J538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115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6.25" customHeight="1">
      <c r="A83" s="39"/>
      <c r="B83" s="40"/>
      <c r="C83" s="41"/>
      <c r="D83" s="41"/>
      <c r="E83" s="161" t="str">
        <f>E7</f>
        <v>Oplocení areál VŠE Jarov - f. II, vstupní brána blok G - E, oplocení blok F - A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95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01 - Stavební část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Jeseniova 1954/210, parc.č. 1954</v>
      </c>
      <c r="G87" s="41"/>
      <c r="H87" s="41"/>
      <c r="I87" s="33" t="s">
        <v>23</v>
      </c>
      <c r="J87" s="73" t="str">
        <f>IF(J12="","",J12)</f>
        <v>20. 12. 2024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41"/>
      <c r="E89" s="41"/>
      <c r="F89" s="28" t="str">
        <f>E15</f>
        <v>Správa účelových zařízení VŠE v Praze</v>
      </c>
      <c r="G89" s="41"/>
      <c r="H89" s="41"/>
      <c r="I89" s="33" t="s">
        <v>33</v>
      </c>
      <c r="J89" s="37" t="str">
        <f>E21</f>
        <v>DROBNÝ ARCHITECTS, s.r.o.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31</v>
      </c>
      <c r="D90" s="41"/>
      <c r="E90" s="41"/>
      <c r="F90" s="28" t="str">
        <f>IF(E18="","",E18)</f>
        <v>Vyplň údaj</v>
      </c>
      <c r="G90" s="41"/>
      <c r="H90" s="41"/>
      <c r="I90" s="33" t="s">
        <v>38</v>
      </c>
      <c r="J90" s="37" t="str">
        <f>E24</f>
        <v>Ing. Jaroslav Stolička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116</v>
      </c>
      <c r="D92" s="181" t="s">
        <v>62</v>
      </c>
      <c r="E92" s="181" t="s">
        <v>58</v>
      </c>
      <c r="F92" s="181" t="s">
        <v>59</v>
      </c>
      <c r="G92" s="181" t="s">
        <v>117</v>
      </c>
      <c r="H92" s="181" t="s">
        <v>118</v>
      </c>
      <c r="I92" s="181" t="s">
        <v>119</v>
      </c>
      <c r="J92" s="181" t="s">
        <v>99</v>
      </c>
      <c r="K92" s="182" t="s">
        <v>120</v>
      </c>
      <c r="L92" s="183"/>
      <c r="M92" s="93" t="s">
        <v>19</v>
      </c>
      <c r="N92" s="94" t="s">
        <v>47</v>
      </c>
      <c r="O92" s="94" t="s">
        <v>121</v>
      </c>
      <c r="P92" s="94" t="s">
        <v>122</v>
      </c>
      <c r="Q92" s="94" t="s">
        <v>123</v>
      </c>
      <c r="R92" s="94" t="s">
        <v>124</v>
      </c>
      <c r="S92" s="94" t="s">
        <v>125</v>
      </c>
      <c r="T92" s="95" t="s">
        <v>126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127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P94+P366</f>
        <v>0</v>
      </c>
      <c r="Q93" s="97"/>
      <c r="R93" s="186">
        <f>R94+R366</f>
        <v>219.40155654999998</v>
      </c>
      <c r="S93" s="97"/>
      <c r="T93" s="187">
        <f>T94+T366</f>
        <v>38.955399999999997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76</v>
      </c>
      <c r="AU93" s="18" t="s">
        <v>100</v>
      </c>
      <c r="BK93" s="188">
        <f>BK94+BK366</f>
        <v>0</v>
      </c>
    </row>
    <row r="94" s="12" customFormat="1" ht="25.92" customHeight="1">
      <c r="A94" s="12"/>
      <c r="B94" s="189"/>
      <c r="C94" s="190"/>
      <c r="D94" s="191" t="s">
        <v>76</v>
      </c>
      <c r="E94" s="192" t="s">
        <v>128</v>
      </c>
      <c r="F94" s="192" t="s">
        <v>129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P95+P179+P238+P246+P294+P307+P353+P363</f>
        <v>0</v>
      </c>
      <c r="Q94" s="197"/>
      <c r="R94" s="198">
        <f>R95+R179+R238+R246+R294+R307+R353+R363</f>
        <v>216.21347608999997</v>
      </c>
      <c r="S94" s="197"/>
      <c r="T94" s="199">
        <f>T95+T179+T238+T246+T294+T307+T353+T363</f>
        <v>38.955399999999997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85</v>
      </c>
      <c r="AT94" s="201" t="s">
        <v>76</v>
      </c>
      <c r="AU94" s="201" t="s">
        <v>77</v>
      </c>
      <c r="AY94" s="200" t="s">
        <v>130</v>
      </c>
      <c r="BK94" s="202">
        <f>BK95+BK179+BK238+BK246+BK294+BK307+BK353+BK363</f>
        <v>0</v>
      </c>
    </row>
    <row r="95" s="12" customFormat="1" ht="22.8" customHeight="1">
      <c r="A95" s="12"/>
      <c r="B95" s="189"/>
      <c r="C95" s="190"/>
      <c r="D95" s="191" t="s">
        <v>76</v>
      </c>
      <c r="E95" s="203" t="s">
        <v>85</v>
      </c>
      <c r="F95" s="203" t="s">
        <v>131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SUM(P96:P178)</f>
        <v>0</v>
      </c>
      <c r="Q95" s="197"/>
      <c r="R95" s="198">
        <f>SUM(R96:R178)</f>
        <v>0.0015</v>
      </c>
      <c r="S95" s="197"/>
      <c r="T95" s="199">
        <f>SUM(T96:T178)</f>
        <v>37.256399999999999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85</v>
      </c>
      <c r="AT95" s="201" t="s">
        <v>76</v>
      </c>
      <c r="AU95" s="201" t="s">
        <v>85</v>
      </c>
      <c r="AY95" s="200" t="s">
        <v>130</v>
      </c>
      <c r="BK95" s="202">
        <f>SUM(BK96:BK178)</f>
        <v>0</v>
      </c>
    </row>
    <row r="96" s="2" customFormat="1" ht="66.75" customHeight="1">
      <c r="A96" s="39"/>
      <c r="B96" s="40"/>
      <c r="C96" s="205" t="s">
        <v>85</v>
      </c>
      <c r="D96" s="205" t="s">
        <v>132</v>
      </c>
      <c r="E96" s="206" t="s">
        <v>133</v>
      </c>
      <c r="F96" s="207" t="s">
        <v>134</v>
      </c>
      <c r="G96" s="208" t="s">
        <v>135</v>
      </c>
      <c r="H96" s="209">
        <v>117.90000000000001</v>
      </c>
      <c r="I96" s="210"/>
      <c r="J96" s="211">
        <f>ROUND(I96*H96,2)</f>
        <v>0</v>
      </c>
      <c r="K96" s="207" t="s">
        <v>136</v>
      </c>
      <c r="L96" s="45"/>
      <c r="M96" s="212" t="s">
        <v>19</v>
      </c>
      <c r="N96" s="213" t="s">
        <v>48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0.316</v>
      </c>
      <c r="T96" s="215">
        <f>S96*H96</f>
        <v>37.256399999999999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132</v>
      </c>
      <c r="AU96" s="216" t="s">
        <v>87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85</v>
      </c>
      <c r="BK96" s="217">
        <f>ROUND(I96*H96,2)</f>
        <v>0</v>
      </c>
      <c r="BL96" s="18" t="s">
        <v>137</v>
      </c>
      <c r="BM96" s="216" t="s">
        <v>138</v>
      </c>
    </row>
    <row r="97" s="2" customFormat="1">
      <c r="A97" s="39"/>
      <c r="B97" s="40"/>
      <c r="C97" s="41"/>
      <c r="D97" s="218" t="s">
        <v>139</v>
      </c>
      <c r="E97" s="41"/>
      <c r="F97" s="219" t="s">
        <v>140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87</v>
      </c>
    </row>
    <row r="98" s="13" customFormat="1">
      <c r="A98" s="13"/>
      <c r="B98" s="223"/>
      <c r="C98" s="224"/>
      <c r="D98" s="225" t="s">
        <v>141</v>
      </c>
      <c r="E98" s="226" t="s">
        <v>19</v>
      </c>
      <c r="F98" s="227" t="s">
        <v>142</v>
      </c>
      <c r="G98" s="224"/>
      <c r="H98" s="228">
        <v>69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141</v>
      </c>
      <c r="AU98" s="234" t="s">
        <v>87</v>
      </c>
      <c r="AV98" s="13" t="s">
        <v>87</v>
      </c>
      <c r="AW98" s="13" t="s">
        <v>37</v>
      </c>
      <c r="AX98" s="13" t="s">
        <v>77</v>
      </c>
      <c r="AY98" s="234" t="s">
        <v>130</v>
      </c>
    </row>
    <row r="99" s="13" customFormat="1">
      <c r="A99" s="13"/>
      <c r="B99" s="223"/>
      <c r="C99" s="224"/>
      <c r="D99" s="225" t="s">
        <v>141</v>
      </c>
      <c r="E99" s="226" t="s">
        <v>19</v>
      </c>
      <c r="F99" s="227" t="s">
        <v>143</v>
      </c>
      <c r="G99" s="224"/>
      <c r="H99" s="228">
        <v>43.5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141</v>
      </c>
      <c r="AU99" s="234" t="s">
        <v>87</v>
      </c>
      <c r="AV99" s="13" t="s">
        <v>87</v>
      </c>
      <c r="AW99" s="13" t="s">
        <v>37</v>
      </c>
      <c r="AX99" s="13" t="s">
        <v>77</v>
      </c>
      <c r="AY99" s="234" t="s">
        <v>130</v>
      </c>
    </row>
    <row r="100" s="13" customFormat="1">
      <c r="A100" s="13"/>
      <c r="B100" s="223"/>
      <c r="C100" s="224"/>
      <c r="D100" s="225" t="s">
        <v>141</v>
      </c>
      <c r="E100" s="226" t="s">
        <v>19</v>
      </c>
      <c r="F100" s="227" t="s">
        <v>144</v>
      </c>
      <c r="G100" s="224"/>
      <c r="H100" s="228">
        <v>5.4000000000000004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141</v>
      </c>
      <c r="AU100" s="234" t="s">
        <v>87</v>
      </c>
      <c r="AV100" s="13" t="s">
        <v>87</v>
      </c>
      <c r="AW100" s="13" t="s">
        <v>37</v>
      </c>
      <c r="AX100" s="13" t="s">
        <v>77</v>
      </c>
      <c r="AY100" s="234" t="s">
        <v>130</v>
      </c>
    </row>
    <row r="101" s="14" customFormat="1">
      <c r="A101" s="14"/>
      <c r="B101" s="235"/>
      <c r="C101" s="236"/>
      <c r="D101" s="225" t="s">
        <v>141</v>
      </c>
      <c r="E101" s="237" t="s">
        <v>19</v>
      </c>
      <c r="F101" s="238" t="s">
        <v>145</v>
      </c>
      <c r="G101" s="236"/>
      <c r="H101" s="239">
        <v>117.90000000000001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141</v>
      </c>
      <c r="AU101" s="245" t="s">
        <v>87</v>
      </c>
      <c r="AV101" s="14" t="s">
        <v>137</v>
      </c>
      <c r="AW101" s="14" t="s">
        <v>37</v>
      </c>
      <c r="AX101" s="14" t="s">
        <v>85</v>
      </c>
      <c r="AY101" s="245" t="s">
        <v>130</v>
      </c>
    </row>
    <row r="102" s="2" customFormat="1" ht="24.15" customHeight="1">
      <c r="A102" s="39"/>
      <c r="B102" s="40"/>
      <c r="C102" s="205" t="s">
        <v>87</v>
      </c>
      <c r="D102" s="205" t="s">
        <v>132</v>
      </c>
      <c r="E102" s="206" t="s">
        <v>146</v>
      </c>
      <c r="F102" s="207" t="s">
        <v>147</v>
      </c>
      <c r="G102" s="208" t="s">
        <v>135</v>
      </c>
      <c r="H102" s="209">
        <v>39.023000000000003</v>
      </c>
      <c r="I102" s="210"/>
      <c r="J102" s="211">
        <f>ROUND(I102*H102,2)</f>
        <v>0</v>
      </c>
      <c r="K102" s="207" t="s">
        <v>136</v>
      </c>
      <c r="L102" s="45"/>
      <c r="M102" s="212" t="s">
        <v>19</v>
      </c>
      <c r="N102" s="213" t="s">
        <v>48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137</v>
      </c>
      <c r="AT102" s="216" t="s">
        <v>132</v>
      </c>
      <c r="AU102" s="216" t="s">
        <v>87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85</v>
      </c>
      <c r="BK102" s="217">
        <f>ROUND(I102*H102,2)</f>
        <v>0</v>
      </c>
      <c r="BL102" s="18" t="s">
        <v>137</v>
      </c>
      <c r="BM102" s="216" t="s">
        <v>148</v>
      </c>
    </row>
    <row r="103" s="2" customFormat="1">
      <c r="A103" s="39"/>
      <c r="B103" s="40"/>
      <c r="C103" s="41"/>
      <c r="D103" s="218" t="s">
        <v>139</v>
      </c>
      <c r="E103" s="41"/>
      <c r="F103" s="219" t="s">
        <v>149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87</v>
      </c>
    </row>
    <row r="104" s="13" customFormat="1">
      <c r="A104" s="13"/>
      <c r="B104" s="223"/>
      <c r="C104" s="224"/>
      <c r="D104" s="225" t="s">
        <v>141</v>
      </c>
      <c r="E104" s="226" t="s">
        <v>19</v>
      </c>
      <c r="F104" s="227" t="s">
        <v>150</v>
      </c>
      <c r="G104" s="224"/>
      <c r="H104" s="228">
        <v>39.023000000000003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141</v>
      </c>
      <c r="AU104" s="234" t="s">
        <v>87</v>
      </c>
      <c r="AV104" s="13" t="s">
        <v>87</v>
      </c>
      <c r="AW104" s="13" t="s">
        <v>37</v>
      </c>
      <c r="AX104" s="13" t="s">
        <v>77</v>
      </c>
      <c r="AY104" s="234" t="s">
        <v>130</v>
      </c>
    </row>
    <row r="105" s="14" customFormat="1">
      <c r="A105" s="14"/>
      <c r="B105" s="235"/>
      <c r="C105" s="236"/>
      <c r="D105" s="225" t="s">
        <v>141</v>
      </c>
      <c r="E105" s="237" t="s">
        <v>19</v>
      </c>
      <c r="F105" s="238" t="s">
        <v>145</v>
      </c>
      <c r="G105" s="236"/>
      <c r="H105" s="239">
        <v>39.023000000000003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141</v>
      </c>
      <c r="AU105" s="245" t="s">
        <v>87</v>
      </c>
      <c r="AV105" s="14" t="s">
        <v>137</v>
      </c>
      <c r="AW105" s="14" t="s">
        <v>37</v>
      </c>
      <c r="AX105" s="14" t="s">
        <v>85</v>
      </c>
      <c r="AY105" s="245" t="s">
        <v>130</v>
      </c>
    </row>
    <row r="106" s="2" customFormat="1" ht="44.25" customHeight="1">
      <c r="A106" s="39"/>
      <c r="B106" s="40"/>
      <c r="C106" s="205" t="s">
        <v>151</v>
      </c>
      <c r="D106" s="205" t="s">
        <v>132</v>
      </c>
      <c r="E106" s="206" t="s">
        <v>152</v>
      </c>
      <c r="F106" s="207" t="s">
        <v>153</v>
      </c>
      <c r="G106" s="208" t="s">
        <v>154</v>
      </c>
      <c r="H106" s="209">
        <v>1.171</v>
      </c>
      <c r="I106" s="210"/>
      <c r="J106" s="211">
        <f>ROUND(I106*H106,2)</f>
        <v>0</v>
      </c>
      <c r="K106" s="207" t="s">
        <v>136</v>
      </c>
      <c r="L106" s="45"/>
      <c r="M106" s="212" t="s">
        <v>19</v>
      </c>
      <c r="N106" s="213" t="s">
        <v>48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137</v>
      </c>
      <c r="AT106" s="216" t="s">
        <v>132</v>
      </c>
      <c r="AU106" s="216" t="s">
        <v>87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85</v>
      </c>
      <c r="BK106" s="217">
        <f>ROUND(I106*H106,2)</f>
        <v>0</v>
      </c>
      <c r="BL106" s="18" t="s">
        <v>137</v>
      </c>
      <c r="BM106" s="216" t="s">
        <v>155</v>
      </c>
    </row>
    <row r="107" s="2" customFormat="1">
      <c r="A107" s="39"/>
      <c r="B107" s="40"/>
      <c r="C107" s="41"/>
      <c r="D107" s="218" t="s">
        <v>139</v>
      </c>
      <c r="E107" s="41"/>
      <c r="F107" s="219" t="s">
        <v>156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87</v>
      </c>
    </row>
    <row r="108" s="13" customFormat="1">
      <c r="A108" s="13"/>
      <c r="B108" s="223"/>
      <c r="C108" s="224"/>
      <c r="D108" s="225" t="s">
        <v>141</v>
      </c>
      <c r="E108" s="226" t="s">
        <v>19</v>
      </c>
      <c r="F108" s="227" t="s">
        <v>157</v>
      </c>
      <c r="G108" s="224"/>
      <c r="H108" s="228">
        <v>1.171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141</v>
      </c>
      <c r="AU108" s="234" t="s">
        <v>87</v>
      </c>
      <c r="AV108" s="13" t="s">
        <v>87</v>
      </c>
      <c r="AW108" s="13" t="s">
        <v>37</v>
      </c>
      <c r="AX108" s="13" t="s">
        <v>77</v>
      </c>
      <c r="AY108" s="234" t="s">
        <v>130</v>
      </c>
    </row>
    <row r="109" s="14" customFormat="1">
      <c r="A109" s="14"/>
      <c r="B109" s="235"/>
      <c r="C109" s="236"/>
      <c r="D109" s="225" t="s">
        <v>141</v>
      </c>
      <c r="E109" s="237" t="s">
        <v>19</v>
      </c>
      <c r="F109" s="238" t="s">
        <v>145</v>
      </c>
      <c r="G109" s="236"/>
      <c r="H109" s="239">
        <v>1.171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141</v>
      </c>
      <c r="AU109" s="245" t="s">
        <v>87</v>
      </c>
      <c r="AV109" s="14" t="s">
        <v>137</v>
      </c>
      <c r="AW109" s="14" t="s">
        <v>37</v>
      </c>
      <c r="AX109" s="14" t="s">
        <v>85</v>
      </c>
      <c r="AY109" s="245" t="s">
        <v>130</v>
      </c>
    </row>
    <row r="110" s="2" customFormat="1" ht="37.8" customHeight="1">
      <c r="A110" s="39"/>
      <c r="B110" s="40"/>
      <c r="C110" s="205" t="s">
        <v>137</v>
      </c>
      <c r="D110" s="205" t="s">
        <v>132</v>
      </c>
      <c r="E110" s="206" t="s">
        <v>158</v>
      </c>
      <c r="F110" s="207" t="s">
        <v>159</v>
      </c>
      <c r="G110" s="208" t="s">
        <v>154</v>
      </c>
      <c r="H110" s="209">
        <v>0.55500000000000005</v>
      </c>
      <c r="I110" s="210"/>
      <c r="J110" s="211">
        <f>ROUND(I110*H110,2)</f>
        <v>0</v>
      </c>
      <c r="K110" s="207" t="s">
        <v>136</v>
      </c>
      <c r="L110" s="45"/>
      <c r="M110" s="212" t="s">
        <v>19</v>
      </c>
      <c r="N110" s="213" t="s">
        <v>48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137</v>
      </c>
      <c r="AT110" s="216" t="s">
        <v>132</v>
      </c>
      <c r="AU110" s="216" t="s">
        <v>87</v>
      </c>
      <c r="AY110" s="18" t="s">
        <v>130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85</v>
      </c>
      <c r="BK110" s="217">
        <f>ROUND(I110*H110,2)</f>
        <v>0</v>
      </c>
      <c r="BL110" s="18" t="s">
        <v>137</v>
      </c>
      <c r="BM110" s="216" t="s">
        <v>160</v>
      </c>
    </row>
    <row r="111" s="2" customFormat="1">
      <c r="A111" s="39"/>
      <c r="B111" s="40"/>
      <c r="C111" s="41"/>
      <c r="D111" s="218" t="s">
        <v>139</v>
      </c>
      <c r="E111" s="41"/>
      <c r="F111" s="219" t="s">
        <v>161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139</v>
      </c>
      <c r="AU111" s="18" t="s">
        <v>87</v>
      </c>
    </row>
    <row r="112" s="13" customFormat="1">
      <c r="A112" s="13"/>
      <c r="B112" s="223"/>
      <c r="C112" s="224"/>
      <c r="D112" s="225" t="s">
        <v>141</v>
      </c>
      <c r="E112" s="226" t="s">
        <v>19</v>
      </c>
      <c r="F112" s="227" t="s">
        <v>162</v>
      </c>
      <c r="G112" s="224"/>
      <c r="H112" s="228">
        <v>0.33000000000000002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141</v>
      </c>
      <c r="AU112" s="234" t="s">
        <v>87</v>
      </c>
      <c r="AV112" s="13" t="s">
        <v>87</v>
      </c>
      <c r="AW112" s="13" t="s">
        <v>37</v>
      </c>
      <c r="AX112" s="13" t="s">
        <v>77</v>
      </c>
      <c r="AY112" s="234" t="s">
        <v>130</v>
      </c>
    </row>
    <row r="113" s="13" customFormat="1">
      <c r="A113" s="13"/>
      <c r="B113" s="223"/>
      <c r="C113" s="224"/>
      <c r="D113" s="225" t="s">
        <v>141</v>
      </c>
      <c r="E113" s="226" t="s">
        <v>19</v>
      </c>
      <c r="F113" s="227" t="s">
        <v>163</v>
      </c>
      <c r="G113" s="224"/>
      <c r="H113" s="228">
        <v>0.22500000000000001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141</v>
      </c>
      <c r="AU113" s="234" t="s">
        <v>87</v>
      </c>
      <c r="AV113" s="13" t="s">
        <v>87</v>
      </c>
      <c r="AW113" s="13" t="s">
        <v>37</v>
      </c>
      <c r="AX113" s="13" t="s">
        <v>77</v>
      </c>
      <c r="AY113" s="234" t="s">
        <v>130</v>
      </c>
    </row>
    <row r="114" s="14" customFormat="1">
      <c r="A114" s="14"/>
      <c r="B114" s="235"/>
      <c r="C114" s="236"/>
      <c r="D114" s="225" t="s">
        <v>141</v>
      </c>
      <c r="E114" s="237" t="s">
        <v>19</v>
      </c>
      <c r="F114" s="238" t="s">
        <v>145</v>
      </c>
      <c r="G114" s="236"/>
      <c r="H114" s="239">
        <v>0.55500000000000005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141</v>
      </c>
      <c r="AU114" s="245" t="s">
        <v>87</v>
      </c>
      <c r="AV114" s="14" t="s">
        <v>137</v>
      </c>
      <c r="AW114" s="14" t="s">
        <v>37</v>
      </c>
      <c r="AX114" s="14" t="s">
        <v>85</v>
      </c>
      <c r="AY114" s="245" t="s">
        <v>130</v>
      </c>
    </row>
    <row r="115" s="2" customFormat="1" ht="44.25" customHeight="1">
      <c r="A115" s="39"/>
      <c r="B115" s="40"/>
      <c r="C115" s="205" t="s">
        <v>164</v>
      </c>
      <c r="D115" s="205" t="s">
        <v>132</v>
      </c>
      <c r="E115" s="206" t="s">
        <v>165</v>
      </c>
      <c r="F115" s="207" t="s">
        <v>166</v>
      </c>
      <c r="G115" s="208" t="s">
        <v>154</v>
      </c>
      <c r="H115" s="209">
        <v>0.97599999999999998</v>
      </c>
      <c r="I115" s="210"/>
      <c r="J115" s="211">
        <f>ROUND(I115*H115,2)</f>
        <v>0</v>
      </c>
      <c r="K115" s="207" t="s">
        <v>136</v>
      </c>
      <c r="L115" s="45"/>
      <c r="M115" s="212" t="s">
        <v>19</v>
      </c>
      <c r="N115" s="213" t="s">
        <v>48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137</v>
      </c>
      <c r="AT115" s="216" t="s">
        <v>132</v>
      </c>
      <c r="AU115" s="216" t="s">
        <v>87</v>
      </c>
      <c r="AY115" s="18" t="s">
        <v>130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85</v>
      </c>
      <c r="BK115" s="217">
        <f>ROUND(I115*H115,2)</f>
        <v>0</v>
      </c>
      <c r="BL115" s="18" t="s">
        <v>137</v>
      </c>
      <c r="BM115" s="216" t="s">
        <v>167</v>
      </c>
    </row>
    <row r="116" s="2" customFormat="1">
      <c r="A116" s="39"/>
      <c r="B116" s="40"/>
      <c r="C116" s="41"/>
      <c r="D116" s="218" t="s">
        <v>139</v>
      </c>
      <c r="E116" s="41"/>
      <c r="F116" s="219" t="s">
        <v>168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87</v>
      </c>
    </row>
    <row r="117" s="13" customFormat="1">
      <c r="A117" s="13"/>
      <c r="B117" s="223"/>
      <c r="C117" s="224"/>
      <c r="D117" s="225" t="s">
        <v>141</v>
      </c>
      <c r="E117" s="226" t="s">
        <v>19</v>
      </c>
      <c r="F117" s="227" t="s">
        <v>169</v>
      </c>
      <c r="G117" s="224"/>
      <c r="H117" s="228">
        <v>0.97599999999999998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141</v>
      </c>
      <c r="AU117" s="234" t="s">
        <v>87</v>
      </c>
      <c r="AV117" s="13" t="s">
        <v>87</v>
      </c>
      <c r="AW117" s="13" t="s">
        <v>37</v>
      </c>
      <c r="AX117" s="13" t="s">
        <v>77</v>
      </c>
      <c r="AY117" s="234" t="s">
        <v>130</v>
      </c>
    </row>
    <row r="118" s="14" customFormat="1">
      <c r="A118" s="14"/>
      <c r="B118" s="235"/>
      <c r="C118" s="236"/>
      <c r="D118" s="225" t="s">
        <v>141</v>
      </c>
      <c r="E118" s="237" t="s">
        <v>19</v>
      </c>
      <c r="F118" s="238" t="s">
        <v>145</v>
      </c>
      <c r="G118" s="236"/>
      <c r="H118" s="239">
        <v>0.97599999999999998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141</v>
      </c>
      <c r="AU118" s="245" t="s">
        <v>87</v>
      </c>
      <c r="AV118" s="14" t="s">
        <v>137</v>
      </c>
      <c r="AW118" s="14" t="s">
        <v>37</v>
      </c>
      <c r="AX118" s="14" t="s">
        <v>85</v>
      </c>
      <c r="AY118" s="245" t="s">
        <v>130</v>
      </c>
    </row>
    <row r="119" s="2" customFormat="1" ht="55.5" customHeight="1">
      <c r="A119" s="39"/>
      <c r="B119" s="40"/>
      <c r="C119" s="205" t="s">
        <v>170</v>
      </c>
      <c r="D119" s="205" t="s">
        <v>132</v>
      </c>
      <c r="E119" s="206" t="s">
        <v>171</v>
      </c>
      <c r="F119" s="207" t="s">
        <v>172</v>
      </c>
      <c r="G119" s="208" t="s">
        <v>154</v>
      </c>
      <c r="H119" s="209">
        <v>18.311</v>
      </c>
      <c r="I119" s="210"/>
      <c r="J119" s="211">
        <f>ROUND(I119*H119,2)</f>
        <v>0</v>
      </c>
      <c r="K119" s="207" t="s">
        <v>136</v>
      </c>
      <c r="L119" s="45"/>
      <c r="M119" s="212" t="s">
        <v>19</v>
      </c>
      <c r="N119" s="213" t="s">
        <v>48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137</v>
      </c>
      <c r="AT119" s="216" t="s">
        <v>132</v>
      </c>
      <c r="AU119" s="216" t="s">
        <v>87</v>
      </c>
      <c r="AY119" s="18" t="s">
        <v>130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85</v>
      </c>
      <c r="BK119" s="217">
        <f>ROUND(I119*H119,2)</f>
        <v>0</v>
      </c>
      <c r="BL119" s="18" t="s">
        <v>137</v>
      </c>
      <c r="BM119" s="216" t="s">
        <v>173</v>
      </c>
    </row>
    <row r="120" s="2" customFormat="1">
      <c r="A120" s="39"/>
      <c r="B120" s="40"/>
      <c r="C120" s="41"/>
      <c r="D120" s="218" t="s">
        <v>139</v>
      </c>
      <c r="E120" s="41"/>
      <c r="F120" s="219" t="s">
        <v>174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139</v>
      </c>
      <c r="AU120" s="18" t="s">
        <v>87</v>
      </c>
    </row>
    <row r="121" s="13" customFormat="1">
      <c r="A121" s="13"/>
      <c r="B121" s="223"/>
      <c r="C121" s="224"/>
      <c r="D121" s="225" t="s">
        <v>141</v>
      </c>
      <c r="E121" s="226" t="s">
        <v>19</v>
      </c>
      <c r="F121" s="227" t="s">
        <v>175</v>
      </c>
      <c r="G121" s="224"/>
      <c r="H121" s="228">
        <v>15.609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141</v>
      </c>
      <c r="AU121" s="234" t="s">
        <v>87</v>
      </c>
      <c r="AV121" s="13" t="s">
        <v>87</v>
      </c>
      <c r="AW121" s="13" t="s">
        <v>37</v>
      </c>
      <c r="AX121" s="13" t="s">
        <v>77</v>
      </c>
      <c r="AY121" s="234" t="s">
        <v>130</v>
      </c>
    </row>
    <row r="122" s="13" customFormat="1">
      <c r="A122" s="13"/>
      <c r="B122" s="223"/>
      <c r="C122" s="224"/>
      <c r="D122" s="225" t="s">
        <v>141</v>
      </c>
      <c r="E122" s="226" t="s">
        <v>19</v>
      </c>
      <c r="F122" s="227" t="s">
        <v>176</v>
      </c>
      <c r="G122" s="224"/>
      <c r="H122" s="228">
        <v>1.171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141</v>
      </c>
      <c r="AU122" s="234" t="s">
        <v>87</v>
      </c>
      <c r="AV122" s="13" t="s">
        <v>87</v>
      </c>
      <c r="AW122" s="13" t="s">
        <v>37</v>
      </c>
      <c r="AX122" s="13" t="s">
        <v>77</v>
      </c>
      <c r="AY122" s="234" t="s">
        <v>130</v>
      </c>
    </row>
    <row r="123" s="13" customFormat="1">
      <c r="A123" s="13"/>
      <c r="B123" s="223"/>
      <c r="C123" s="224"/>
      <c r="D123" s="225" t="s">
        <v>141</v>
      </c>
      <c r="E123" s="226" t="s">
        <v>19</v>
      </c>
      <c r="F123" s="227" t="s">
        <v>177</v>
      </c>
      <c r="G123" s="224"/>
      <c r="H123" s="228">
        <v>0.55500000000000005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141</v>
      </c>
      <c r="AU123" s="234" t="s">
        <v>87</v>
      </c>
      <c r="AV123" s="13" t="s">
        <v>87</v>
      </c>
      <c r="AW123" s="13" t="s">
        <v>37</v>
      </c>
      <c r="AX123" s="13" t="s">
        <v>77</v>
      </c>
      <c r="AY123" s="234" t="s">
        <v>130</v>
      </c>
    </row>
    <row r="124" s="13" customFormat="1">
      <c r="A124" s="13"/>
      <c r="B124" s="223"/>
      <c r="C124" s="224"/>
      <c r="D124" s="225" t="s">
        <v>141</v>
      </c>
      <c r="E124" s="226" t="s">
        <v>19</v>
      </c>
      <c r="F124" s="227" t="s">
        <v>178</v>
      </c>
      <c r="G124" s="224"/>
      <c r="H124" s="228">
        <v>0.97599999999999998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141</v>
      </c>
      <c r="AU124" s="234" t="s">
        <v>87</v>
      </c>
      <c r="AV124" s="13" t="s">
        <v>87</v>
      </c>
      <c r="AW124" s="13" t="s">
        <v>37</v>
      </c>
      <c r="AX124" s="13" t="s">
        <v>77</v>
      </c>
      <c r="AY124" s="234" t="s">
        <v>130</v>
      </c>
    </row>
    <row r="125" s="14" customFormat="1">
      <c r="A125" s="14"/>
      <c r="B125" s="235"/>
      <c r="C125" s="236"/>
      <c r="D125" s="225" t="s">
        <v>141</v>
      </c>
      <c r="E125" s="237" t="s">
        <v>19</v>
      </c>
      <c r="F125" s="238" t="s">
        <v>145</v>
      </c>
      <c r="G125" s="236"/>
      <c r="H125" s="239">
        <v>18.311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141</v>
      </c>
      <c r="AU125" s="245" t="s">
        <v>87</v>
      </c>
      <c r="AV125" s="14" t="s">
        <v>137</v>
      </c>
      <c r="AW125" s="14" t="s">
        <v>37</v>
      </c>
      <c r="AX125" s="14" t="s">
        <v>85</v>
      </c>
      <c r="AY125" s="245" t="s">
        <v>130</v>
      </c>
    </row>
    <row r="126" s="2" customFormat="1" ht="37.8" customHeight="1">
      <c r="A126" s="39"/>
      <c r="B126" s="40"/>
      <c r="C126" s="205" t="s">
        <v>179</v>
      </c>
      <c r="D126" s="205" t="s">
        <v>132</v>
      </c>
      <c r="E126" s="206" t="s">
        <v>180</v>
      </c>
      <c r="F126" s="207" t="s">
        <v>181</v>
      </c>
      <c r="G126" s="208" t="s">
        <v>154</v>
      </c>
      <c r="H126" s="209">
        <v>9.5310000000000006</v>
      </c>
      <c r="I126" s="210"/>
      <c r="J126" s="211">
        <f>ROUND(I126*H126,2)</f>
        <v>0</v>
      </c>
      <c r="K126" s="207" t="s">
        <v>136</v>
      </c>
      <c r="L126" s="45"/>
      <c r="M126" s="212" t="s">
        <v>19</v>
      </c>
      <c r="N126" s="213" t="s">
        <v>48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137</v>
      </c>
      <c r="AT126" s="216" t="s">
        <v>132</v>
      </c>
      <c r="AU126" s="216" t="s">
        <v>87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85</v>
      </c>
      <c r="BK126" s="217">
        <f>ROUND(I126*H126,2)</f>
        <v>0</v>
      </c>
      <c r="BL126" s="18" t="s">
        <v>137</v>
      </c>
      <c r="BM126" s="216" t="s">
        <v>182</v>
      </c>
    </row>
    <row r="127" s="2" customFormat="1">
      <c r="A127" s="39"/>
      <c r="B127" s="40"/>
      <c r="C127" s="41"/>
      <c r="D127" s="218" t="s">
        <v>139</v>
      </c>
      <c r="E127" s="41"/>
      <c r="F127" s="219" t="s">
        <v>183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87</v>
      </c>
    </row>
    <row r="128" s="13" customFormat="1">
      <c r="A128" s="13"/>
      <c r="B128" s="223"/>
      <c r="C128" s="224"/>
      <c r="D128" s="225" t="s">
        <v>141</v>
      </c>
      <c r="E128" s="226" t="s">
        <v>19</v>
      </c>
      <c r="F128" s="227" t="s">
        <v>184</v>
      </c>
      <c r="G128" s="224"/>
      <c r="H128" s="228">
        <v>7.8049999999999997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141</v>
      </c>
      <c r="AU128" s="234" t="s">
        <v>87</v>
      </c>
      <c r="AV128" s="13" t="s">
        <v>87</v>
      </c>
      <c r="AW128" s="13" t="s">
        <v>37</v>
      </c>
      <c r="AX128" s="13" t="s">
        <v>77</v>
      </c>
      <c r="AY128" s="234" t="s">
        <v>130</v>
      </c>
    </row>
    <row r="129" s="13" customFormat="1">
      <c r="A129" s="13"/>
      <c r="B129" s="223"/>
      <c r="C129" s="224"/>
      <c r="D129" s="225" t="s">
        <v>141</v>
      </c>
      <c r="E129" s="226" t="s">
        <v>19</v>
      </c>
      <c r="F129" s="227" t="s">
        <v>176</v>
      </c>
      <c r="G129" s="224"/>
      <c r="H129" s="228">
        <v>1.171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141</v>
      </c>
      <c r="AU129" s="234" t="s">
        <v>87</v>
      </c>
      <c r="AV129" s="13" t="s">
        <v>87</v>
      </c>
      <c r="AW129" s="13" t="s">
        <v>37</v>
      </c>
      <c r="AX129" s="13" t="s">
        <v>77</v>
      </c>
      <c r="AY129" s="234" t="s">
        <v>130</v>
      </c>
    </row>
    <row r="130" s="13" customFormat="1">
      <c r="A130" s="13"/>
      <c r="B130" s="223"/>
      <c r="C130" s="224"/>
      <c r="D130" s="225" t="s">
        <v>141</v>
      </c>
      <c r="E130" s="226" t="s">
        <v>19</v>
      </c>
      <c r="F130" s="227" t="s">
        <v>177</v>
      </c>
      <c r="G130" s="224"/>
      <c r="H130" s="228">
        <v>0.55500000000000005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141</v>
      </c>
      <c r="AU130" s="234" t="s">
        <v>87</v>
      </c>
      <c r="AV130" s="13" t="s">
        <v>87</v>
      </c>
      <c r="AW130" s="13" t="s">
        <v>37</v>
      </c>
      <c r="AX130" s="13" t="s">
        <v>77</v>
      </c>
      <c r="AY130" s="234" t="s">
        <v>130</v>
      </c>
    </row>
    <row r="131" s="14" customFormat="1">
      <c r="A131" s="14"/>
      <c r="B131" s="235"/>
      <c r="C131" s="236"/>
      <c r="D131" s="225" t="s">
        <v>141</v>
      </c>
      <c r="E131" s="237" t="s">
        <v>19</v>
      </c>
      <c r="F131" s="238" t="s">
        <v>145</v>
      </c>
      <c r="G131" s="236"/>
      <c r="H131" s="239">
        <v>9.5309999999999988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141</v>
      </c>
      <c r="AU131" s="245" t="s">
        <v>87</v>
      </c>
      <c r="AV131" s="14" t="s">
        <v>137</v>
      </c>
      <c r="AW131" s="14" t="s">
        <v>37</v>
      </c>
      <c r="AX131" s="14" t="s">
        <v>85</v>
      </c>
      <c r="AY131" s="245" t="s">
        <v>130</v>
      </c>
    </row>
    <row r="132" s="2" customFormat="1" ht="24.15" customHeight="1">
      <c r="A132" s="39"/>
      <c r="B132" s="40"/>
      <c r="C132" s="205" t="s">
        <v>185</v>
      </c>
      <c r="D132" s="205" t="s">
        <v>132</v>
      </c>
      <c r="E132" s="206" t="s">
        <v>186</v>
      </c>
      <c r="F132" s="207" t="s">
        <v>187</v>
      </c>
      <c r="G132" s="208" t="s">
        <v>154</v>
      </c>
      <c r="H132" s="209">
        <v>19.667999999999999</v>
      </c>
      <c r="I132" s="210"/>
      <c r="J132" s="211">
        <f>ROUND(I132*H132,2)</f>
        <v>0</v>
      </c>
      <c r="K132" s="207" t="s">
        <v>136</v>
      </c>
      <c r="L132" s="45"/>
      <c r="M132" s="212" t="s">
        <v>19</v>
      </c>
      <c r="N132" s="213" t="s">
        <v>48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137</v>
      </c>
      <c r="AT132" s="216" t="s">
        <v>132</v>
      </c>
      <c r="AU132" s="216" t="s">
        <v>87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85</v>
      </c>
      <c r="BK132" s="217">
        <f>ROUND(I132*H132,2)</f>
        <v>0</v>
      </c>
      <c r="BL132" s="18" t="s">
        <v>137</v>
      </c>
      <c r="BM132" s="216" t="s">
        <v>188</v>
      </c>
    </row>
    <row r="133" s="2" customFormat="1">
      <c r="A133" s="39"/>
      <c r="B133" s="40"/>
      <c r="C133" s="41"/>
      <c r="D133" s="218" t="s">
        <v>139</v>
      </c>
      <c r="E133" s="41"/>
      <c r="F133" s="219" t="s">
        <v>189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139</v>
      </c>
      <c r="AU133" s="18" t="s">
        <v>87</v>
      </c>
    </row>
    <row r="134" s="13" customFormat="1">
      <c r="A134" s="13"/>
      <c r="B134" s="223"/>
      <c r="C134" s="224"/>
      <c r="D134" s="225" t="s">
        <v>141</v>
      </c>
      <c r="E134" s="226" t="s">
        <v>19</v>
      </c>
      <c r="F134" s="227" t="s">
        <v>190</v>
      </c>
      <c r="G134" s="224"/>
      <c r="H134" s="228">
        <v>13.800000000000001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141</v>
      </c>
      <c r="AU134" s="234" t="s">
        <v>87</v>
      </c>
      <c r="AV134" s="13" t="s">
        <v>87</v>
      </c>
      <c r="AW134" s="13" t="s">
        <v>37</v>
      </c>
      <c r="AX134" s="13" t="s">
        <v>77</v>
      </c>
      <c r="AY134" s="234" t="s">
        <v>130</v>
      </c>
    </row>
    <row r="135" s="13" customFormat="1">
      <c r="A135" s="13"/>
      <c r="B135" s="223"/>
      <c r="C135" s="224"/>
      <c r="D135" s="225" t="s">
        <v>141</v>
      </c>
      <c r="E135" s="226" t="s">
        <v>19</v>
      </c>
      <c r="F135" s="227" t="s">
        <v>191</v>
      </c>
      <c r="G135" s="224"/>
      <c r="H135" s="228">
        <v>5.2199999999999998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141</v>
      </c>
      <c r="AU135" s="234" t="s">
        <v>87</v>
      </c>
      <c r="AV135" s="13" t="s">
        <v>87</v>
      </c>
      <c r="AW135" s="13" t="s">
        <v>37</v>
      </c>
      <c r="AX135" s="13" t="s">
        <v>77</v>
      </c>
      <c r="AY135" s="234" t="s">
        <v>130</v>
      </c>
    </row>
    <row r="136" s="13" customFormat="1">
      <c r="A136" s="13"/>
      <c r="B136" s="223"/>
      <c r="C136" s="224"/>
      <c r="D136" s="225" t="s">
        <v>141</v>
      </c>
      <c r="E136" s="226" t="s">
        <v>19</v>
      </c>
      <c r="F136" s="227" t="s">
        <v>192</v>
      </c>
      <c r="G136" s="224"/>
      <c r="H136" s="228">
        <v>0.64800000000000002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141</v>
      </c>
      <c r="AU136" s="234" t="s">
        <v>87</v>
      </c>
      <c r="AV136" s="13" t="s">
        <v>87</v>
      </c>
      <c r="AW136" s="13" t="s">
        <v>37</v>
      </c>
      <c r="AX136" s="13" t="s">
        <v>77</v>
      </c>
      <c r="AY136" s="234" t="s">
        <v>130</v>
      </c>
    </row>
    <row r="137" s="14" customFormat="1">
      <c r="A137" s="14"/>
      <c r="B137" s="235"/>
      <c r="C137" s="236"/>
      <c r="D137" s="225" t="s">
        <v>141</v>
      </c>
      <c r="E137" s="237" t="s">
        <v>19</v>
      </c>
      <c r="F137" s="238" t="s">
        <v>145</v>
      </c>
      <c r="G137" s="236"/>
      <c r="H137" s="239">
        <v>19.667999999999999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141</v>
      </c>
      <c r="AU137" s="245" t="s">
        <v>87</v>
      </c>
      <c r="AV137" s="14" t="s">
        <v>137</v>
      </c>
      <c r="AW137" s="14" t="s">
        <v>37</v>
      </c>
      <c r="AX137" s="14" t="s">
        <v>85</v>
      </c>
      <c r="AY137" s="245" t="s">
        <v>130</v>
      </c>
    </row>
    <row r="138" s="2" customFormat="1" ht="55.5" customHeight="1">
      <c r="A138" s="39"/>
      <c r="B138" s="40"/>
      <c r="C138" s="205" t="s">
        <v>193</v>
      </c>
      <c r="D138" s="205" t="s">
        <v>132</v>
      </c>
      <c r="E138" s="206" t="s">
        <v>194</v>
      </c>
      <c r="F138" s="207" t="s">
        <v>195</v>
      </c>
      <c r="G138" s="208" t="s">
        <v>154</v>
      </c>
      <c r="H138" s="209">
        <v>19.667999999999999</v>
      </c>
      <c r="I138" s="210"/>
      <c r="J138" s="211">
        <f>ROUND(I138*H138,2)</f>
        <v>0</v>
      </c>
      <c r="K138" s="207" t="s">
        <v>136</v>
      </c>
      <c r="L138" s="45"/>
      <c r="M138" s="212" t="s">
        <v>19</v>
      </c>
      <c r="N138" s="213" t="s">
        <v>48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137</v>
      </c>
      <c r="AT138" s="216" t="s">
        <v>132</v>
      </c>
      <c r="AU138" s="216" t="s">
        <v>87</v>
      </c>
      <c r="AY138" s="18" t="s">
        <v>130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85</v>
      </c>
      <c r="BK138" s="217">
        <f>ROUND(I138*H138,2)</f>
        <v>0</v>
      </c>
      <c r="BL138" s="18" t="s">
        <v>137</v>
      </c>
      <c r="BM138" s="216" t="s">
        <v>196</v>
      </c>
    </row>
    <row r="139" s="2" customFormat="1">
      <c r="A139" s="39"/>
      <c r="B139" s="40"/>
      <c r="C139" s="41"/>
      <c r="D139" s="218" t="s">
        <v>139</v>
      </c>
      <c r="E139" s="41"/>
      <c r="F139" s="219" t="s">
        <v>197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87</v>
      </c>
    </row>
    <row r="140" s="13" customFormat="1">
      <c r="A140" s="13"/>
      <c r="B140" s="223"/>
      <c r="C140" s="224"/>
      <c r="D140" s="225" t="s">
        <v>141</v>
      </c>
      <c r="E140" s="226" t="s">
        <v>19</v>
      </c>
      <c r="F140" s="227" t="s">
        <v>198</v>
      </c>
      <c r="G140" s="224"/>
      <c r="H140" s="228">
        <v>19.667999999999999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141</v>
      </c>
      <c r="AU140" s="234" t="s">
        <v>87</v>
      </c>
      <c r="AV140" s="13" t="s">
        <v>87</v>
      </c>
      <c r="AW140" s="13" t="s">
        <v>37</v>
      </c>
      <c r="AX140" s="13" t="s">
        <v>77</v>
      </c>
      <c r="AY140" s="234" t="s">
        <v>130</v>
      </c>
    </row>
    <row r="141" s="14" customFormat="1">
      <c r="A141" s="14"/>
      <c r="B141" s="235"/>
      <c r="C141" s="236"/>
      <c r="D141" s="225" t="s">
        <v>141</v>
      </c>
      <c r="E141" s="237" t="s">
        <v>19</v>
      </c>
      <c r="F141" s="238" t="s">
        <v>145</v>
      </c>
      <c r="G141" s="236"/>
      <c r="H141" s="239">
        <v>19.667999999999999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141</v>
      </c>
      <c r="AU141" s="245" t="s">
        <v>87</v>
      </c>
      <c r="AV141" s="14" t="s">
        <v>137</v>
      </c>
      <c r="AW141" s="14" t="s">
        <v>37</v>
      </c>
      <c r="AX141" s="14" t="s">
        <v>85</v>
      </c>
      <c r="AY141" s="245" t="s">
        <v>130</v>
      </c>
    </row>
    <row r="142" s="2" customFormat="1" ht="44.25" customHeight="1">
      <c r="A142" s="39"/>
      <c r="B142" s="40"/>
      <c r="C142" s="205" t="s">
        <v>199</v>
      </c>
      <c r="D142" s="205" t="s">
        <v>132</v>
      </c>
      <c r="E142" s="206" t="s">
        <v>200</v>
      </c>
      <c r="F142" s="207" t="s">
        <v>201</v>
      </c>
      <c r="G142" s="208" t="s">
        <v>154</v>
      </c>
      <c r="H142" s="209">
        <v>19.667999999999999</v>
      </c>
      <c r="I142" s="210"/>
      <c r="J142" s="211">
        <f>ROUND(I142*H142,2)</f>
        <v>0</v>
      </c>
      <c r="K142" s="207" t="s">
        <v>136</v>
      </c>
      <c r="L142" s="45"/>
      <c r="M142" s="212" t="s">
        <v>19</v>
      </c>
      <c r="N142" s="213" t="s">
        <v>48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137</v>
      </c>
      <c r="AT142" s="216" t="s">
        <v>132</v>
      </c>
      <c r="AU142" s="216" t="s">
        <v>87</v>
      </c>
      <c r="AY142" s="18" t="s">
        <v>130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85</v>
      </c>
      <c r="BK142" s="217">
        <f>ROUND(I142*H142,2)</f>
        <v>0</v>
      </c>
      <c r="BL142" s="18" t="s">
        <v>137</v>
      </c>
      <c r="BM142" s="216" t="s">
        <v>202</v>
      </c>
    </row>
    <row r="143" s="2" customFormat="1">
      <c r="A143" s="39"/>
      <c r="B143" s="40"/>
      <c r="C143" s="41"/>
      <c r="D143" s="218" t="s">
        <v>139</v>
      </c>
      <c r="E143" s="41"/>
      <c r="F143" s="219" t="s">
        <v>203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87</v>
      </c>
    </row>
    <row r="144" s="13" customFormat="1">
      <c r="A144" s="13"/>
      <c r="B144" s="223"/>
      <c r="C144" s="224"/>
      <c r="D144" s="225" t="s">
        <v>141</v>
      </c>
      <c r="E144" s="226" t="s">
        <v>19</v>
      </c>
      <c r="F144" s="227" t="s">
        <v>198</v>
      </c>
      <c r="G144" s="224"/>
      <c r="H144" s="228">
        <v>19.667999999999999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141</v>
      </c>
      <c r="AU144" s="234" t="s">
        <v>87</v>
      </c>
      <c r="AV144" s="13" t="s">
        <v>87</v>
      </c>
      <c r="AW144" s="13" t="s">
        <v>37</v>
      </c>
      <c r="AX144" s="13" t="s">
        <v>77</v>
      </c>
      <c r="AY144" s="234" t="s">
        <v>130</v>
      </c>
    </row>
    <row r="145" s="14" customFormat="1">
      <c r="A145" s="14"/>
      <c r="B145" s="235"/>
      <c r="C145" s="236"/>
      <c r="D145" s="225" t="s">
        <v>141</v>
      </c>
      <c r="E145" s="237" t="s">
        <v>19</v>
      </c>
      <c r="F145" s="238" t="s">
        <v>145</v>
      </c>
      <c r="G145" s="236"/>
      <c r="H145" s="239">
        <v>19.667999999999999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141</v>
      </c>
      <c r="AU145" s="245" t="s">
        <v>87</v>
      </c>
      <c r="AV145" s="14" t="s">
        <v>137</v>
      </c>
      <c r="AW145" s="14" t="s">
        <v>37</v>
      </c>
      <c r="AX145" s="14" t="s">
        <v>85</v>
      </c>
      <c r="AY145" s="245" t="s">
        <v>130</v>
      </c>
    </row>
    <row r="146" s="2" customFormat="1" ht="62.7" customHeight="1">
      <c r="A146" s="39"/>
      <c r="B146" s="40"/>
      <c r="C146" s="205" t="s">
        <v>204</v>
      </c>
      <c r="D146" s="205" t="s">
        <v>132</v>
      </c>
      <c r="E146" s="206" t="s">
        <v>205</v>
      </c>
      <c r="F146" s="207" t="s">
        <v>206</v>
      </c>
      <c r="G146" s="208" t="s">
        <v>154</v>
      </c>
      <c r="H146" s="209">
        <v>20.417999999999999</v>
      </c>
      <c r="I146" s="210"/>
      <c r="J146" s="211">
        <f>ROUND(I146*H146,2)</f>
        <v>0</v>
      </c>
      <c r="K146" s="207" t="s">
        <v>136</v>
      </c>
      <c r="L146" s="45"/>
      <c r="M146" s="212" t="s">
        <v>19</v>
      </c>
      <c r="N146" s="213" t="s">
        <v>48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137</v>
      </c>
      <c r="AT146" s="216" t="s">
        <v>132</v>
      </c>
      <c r="AU146" s="216" t="s">
        <v>87</v>
      </c>
      <c r="AY146" s="18" t="s">
        <v>130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85</v>
      </c>
      <c r="BK146" s="217">
        <f>ROUND(I146*H146,2)</f>
        <v>0</v>
      </c>
      <c r="BL146" s="18" t="s">
        <v>137</v>
      </c>
      <c r="BM146" s="216" t="s">
        <v>207</v>
      </c>
    </row>
    <row r="147" s="2" customFormat="1">
      <c r="A147" s="39"/>
      <c r="B147" s="40"/>
      <c r="C147" s="41"/>
      <c r="D147" s="218" t="s">
        <v>139</v>
      </c>
      <c r="E147" s="41"/>
      <c r="F147" s="219" t="s">
        <v>208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139</v>
      </c>
      <c r="AU147" s="18" t="s">
        <v>87</v>
      </c>
    </row>
    <row r="148" s="13" customFormat="1">
      <c r="A148" s="13"/>
      <c r="B148" s="223"/>
      <c r="C148" s="224"/>
      <c r="D148" s="225" t="s">
        <v>141</v>
      </c>
      <c r="E148" s="226" t="s">
        <v>19</v>
      </c>
      <c r="F148" s="227" t="s">
        <v>176</v>
      </c>
      <c r="G148" s="224"/>
      <c r="H148" s="228">
        <v>1.171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141</v>
      </c>
      <c r="AU148" s="234" t="s">
        <v>87</v>
      </c>
      <c r="AV148" s="13" t="s">
        <v>87</v>
      </c>
      <c r="AW148" s="13" t="s">
        <v>37</v>
      </c>
      <c r="AX148" s="13" t="s">
        <v>77</v>
      </c>
      <c r="AY148" s="234" t="s">
        <v>130</v>
      </c>
    </row>
    <row r="149" s="13" customFormat="1">
      <c r="A149" s="13"/>
      <c r="B149" s="223"/>
      <c r="C149" s="224"/>
      <c r="D149" s="225" t="s">
        <v>141</v>
      </c>
      <c r="E149" s="226" t="s">
        <v>19</v>
      </c>
      <c r="F149" s="227" t="s">
        <v>177</v>
      </c>
      <c r="G149" s="224"/>
      <c r="H149" s="228">
        <v>0.55500000000000005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141</v>
      </c>
      <c r="AU149" s="234" t="s">
        <v>87</v>
      </c>
      <c r="AV149" s="13" t="s">
        <v>87</v>
      </c>
      <c r="AW149" s="13" t="s">
        <v>37</v>
      </c>
      <c r="AX149" s="13" t="s">
        <v>77</v>
      </c>
      <c r="AY149" s="234" t="s">
        <v>130</v>
      </c>
    </row>
    <row r="150" s="13" customFormat="1">
      <c r="A150" s="13"/>
      <c r="B150" s="223"/>
      <c r="C150" s="224"/>
      <c r="D150" s="225" t="s">
        <v>141</v>
      </c>
      <c r="E150" s="226" t="s">
        <v>19</v>
      </c>
      <c r="F150" s="227" t="s">
        <v>198</v>
      </c>
      <c r="G150" s="224"/>
      <c r="H150" s="228">
        <v>19.667999999999999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141</v>
      </c>
      <c r="AU150" s="234" t="s">
        <v>87</v>
      </c>
      <c r="AV150" s="13" t="s">
        <v>87</v>
      </c>
      <c r="AW150" s="13" t="s">
        <v>37</v>
      </c>
      <c r="AX150" s="13" t="s">
        <v>77</v>
      </c>
      <c r="AY150" s="234" t="s">
        <v>130</v>
      </c>
    </row>
    <row r="151" s="13" customFormat="1">
      <c r="A151" s="13"/>
      <c r="B151" s="223"/>
      <c r="C151" s="224"/>
      <c r="D151" s="225" t="s">
        <v>141</v>
      </c>
      <c r="E151" s="226" t="s">
        <v>19</v>
      </c>
      <c r="F151" s="227" t="s">
        <v>209</v>
      </c>
      <c r="G151" s="224"/>
      <c r="H151" s="228">
        <v>-0.97599999999999998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141</v>
      </c>
      <c r="AU151" s="234" t="s">
        <v>87</v>
      </c>
      <c r="AV151" s="13" t="s">
        <v>87</v>
      </c>
      <c r="AW151" s="13" t="s">
        <v>37</v>
      </c>
      <c r="AX151" s="13" t="s">
        <v>77</v>
      </c>
      <c r="AY151" s="234" t="s">
        <v>130</v>
      </c>
    </row>
    <row r="152" s="14" customFormat="1">
      <c r="A152" s="14"/>
      <c r="B152" s="235"/>
      <c r="C152" s="236"/>
      <c r="D152" s="225" t="s">
        <v>141</v>
      </c>
      <c r="E152" s="237" t="s">
        <v>19</v>
      </c>
      <c r="F152" s="238" t="s">
        <v>145</v>
      </c>
      <c r="G152" s="236"/>
      <c r="H152" s="239">
        <v>20.417999999999999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141</v>
      </c>
      <c r="AU152" s="245" t="s">
        <v>87</v>
      </c>
      <c r="AV152" s="14" t="s">
        <v>137</v>
      </c>
      <c r="AW152" s="14" t="s">
        <v>37</v>
      </c>
      <c r="AX152" s="14" t="s">
        <v>85</v>
      </c>
      <c r="AY152" s="245" t="s">
        <v>130</v>
      </c>
    </row>
    <row r="153" s="2" customFormat="1" ht="37.8" customHeight="1">
      <c r="A153" s="39"/>
      <c r="B153" s="40"/>
      <c r="C153" s="205" t="s">
        <v>8</v>
      </c>
      <c r="D153" s="205" t="s">
        <v>132</v>
      </c>
      <c r="E153" s="206" t="s">
        <v>210</v>
      </c>
      <c r="F153" s="207" t="s">
        <v>211</v>
      </c>
      <c r="G153" s="208" t="s">
        <v>154</v>
      </c>
      <c r="H153" s="209">
        <v>58.396999999999998</v>
      </c>
      <c r="I153" s="210"/>
      <c r="J153" s="211">
        <f>ROUND(I153*H153,2)</f>
        <v>0</v>
      </c>
      <c r="K153" s="207" t="s">
        <v>136</v>
      </c>
      <c r="L153" s="45"/>
      <c r="M153" s="212" t="s">
        <v>19</v>
      </c>
      <c r="N153" s="213" t="s">
        <v>48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137</v>
      </c>
      <c r="AT153" s="216" t="s">
        <v>132</v>
      </c>
      <c r="AU153" s="216" t="s">
        <v>87</v>
      </c>
      <c r="AY153" s="18" t="s">
        <v>130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85</v>
      </c>
      <c r="BK153" s="217">
        <f>ROUND(I153*H153,2)</f>
        <v>0</v>
      </c>
      <c r="BL153" s="18" t="s">
        <v>137</v>
      </c>
      <c r="BM153" s="216" t="s">
        <v>212</v>
      </c>
    </row>
    <row r="154" s="2" customFormat="1">
      <c r="A154" s="39"/>
      <c r="B154" s="40"/>
      <c r="C154" s="41"/>
      <c r="D154" s="218" t="s">
        <v>139</v>
      </c>
      <c r="E154" s="41"/>
      <c r="F154" s="219" t="s">
        <v>213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87</v>
      </c>
    </row>
    <row r="155" s="13" customFormat="1">
      <c r="A155" s="13"/>
      <c r="B155" s="223"/>
      <c r="C155" s="224"/>
      <c r="D155" s="225" t="s">
        <v>141</v>
      </c>
      <c r="E155" s="226" t="s">
        <v>19</v>
      </c>
      <c r="F155" s="227" t="s">
        <v>214</v>
      </c>
      <c r="G155" s="224"/>
      <c r="H155" s="228">
        <v>37.978999999999999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141</v>
      </c>
      <c r="AU155" s="234" t="s">
        <v>87</v>
      </c>
      <c r="AV155" s="13" t="s">
        <v>87</v>
      </c>
      <c r="AW155" s="13" t="s">
        <v>37</v>
      </c>
      <c r="AX155" s="13" t="s">
        <v>77</v>
      </c>
      <c r="AY155" s="234" t="s">
        <v>130</v>
      </c>
    </row>
    <row r="156" s="13" customFormat="1">
      <c r="A156" s="13"/>
      <c r="B156" s="223"/>
      <c r="C156" s="224"/>
      <c r="D156" s="225" t="s">
        <v>141</v>
      </c>
      <c r="E156" s="226" t="s">
        <v>19</v>
      </c>
      <c r="F156" s="227" t="s">
        <v>215</v>
      </c>
      <c r="G156" s="224"/>
      <c r="H156" s="228">
        <v>20.417999999999999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141</v>
      </c>
      <c r="AU156" s="234" t="s">
        <v>87</v>
      </c>
      <c r="AV156" s="13" t="s">
        <v>87</v>
      </c>
      <c r="AW156" s="13" t="s">
        <v>37</v>
      </c>
      <c r="AX156" s="13" t="s">
        <v>77</v>
      </c>
      <c r="AY156" s="234" t="s">
        <v>130</v>
      </c>
    </row>
    <row r="157" s="14" customFormat="1">
      <c r="A157" s="14"/>
      <c r="B157" s="235"/>
      <c r="C157" s="236"/>
      <c r="D157" s="225" t="s">
        <v>141</v>
      </c>
      <c r="E157" s="237" t="s">
        <v>19</v>
      </c>
      <c r="F157" s="238" t="s">
        <v>145</v>
      </c>
      <c r="G157" s="236"/>
      <c r="H157" s="239">
        <v>58.396999999999998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141</v>
      </c>
      <c r="AU157" s="245" t="s">
        <v>87</v>
      </c>
      <c r="AV157" s="14" t="s">
        <v>137</v>
      </c>
      <c r="AW157" s="14" t="s">
        <v>37</v>
      </c>
      <c r="AX157" s="14" t="s">
        <v>85</v>
      </c>
      <c r="AY157" s="245" t="s">
        <v>130</v>
      </c>
    </row>
    <row r="158" s="2" customFormat="1" ht="44.25" customHeight="1">
      <c r="A158" s="39"/>
      <c r="B158" s="40"/>
      <c r="C158" s="205" t="s">
        <v>216</v>
      </c>
      <c r="D158" s="205" t="s">
        <v>132</v>
      </c>
      <c r="E158" s="206" t="s">
        <v>217</v>
      </c>
      <c r="F158" s="207" t="s">
        <v>218</v>
      </c>
      <c r="G158" s="208" t="s">
        <v>219</v>
      </c>
      <c r="H158" s="209">
        <v>36.752000000000002</v>
      </c>
      <c r="I158" s="210"/>
      <c r="J158" s="211">
        <f>ROUND(I158*H158,2)</f>
        <v>0</v>
      </c>
      <c r="K158" s="207" t="s">
        <v>136</v>
      </c>
      <c r="L158" s="45"/>
      <c r="M158" s="212" t="s">
        <v>19</v>
      </c>
      <c r="N158" s="213" t="s">
        <v>48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137</v>
      </c>
      <c r="AT158" s="216" t="s">
        <v>132</v>
      </c>
      <c r="AU158" s="216" t="s">
        <v>87</v>
      </c>
      <c r="AY158" s="18" t="s">
        <v>130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85</v>
      </c>
      <c r="BK158" s="217">
        <f>ROUND(I158*H158,2)</f>
        <v>0</v>
      </c>
      <c r="BL158" s="18" t="s">
        <v>137</v>
      </c>
      <c r="BM158" s="216" t="s">
        <v>220</v>
      </c>
    </row>
    <row r="159" s="2" customFormat="1">
      <c r="A159" s="39"/>
      <c r="B159" s="40"/>
      <c r="C159" s="41"/>
      <c r="D159" s="218" t="s">
        <v>139</v>
      </c>
      <c r="E159" s="41"/>
      <c r="F159" s="219" t="s">
        <v>221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139</v>
      </c>
      <c r="AU159" s="18" t="s">
        <v>87</v>
      </c>
    </row>
    <row r="160" s="13" customFormat="1">
      <c r="A160" s="13"/>
      <c r="B160" s="223"/>
      <c r="C160" s="224"/>
      <c r="D160" s="225" t="s">
        <v>141</v>
      </c>
      <c r="E160" s="226" t="s">
        <v>19</v>
      </c>
      <c r="F160" s="227" t="s">
        <v>222</v>
      </c>
      <c r="G160" s="224"/>
      <c r="H160" s="228">
        <v>20.417999999999999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141</v>
      </c>
      <c r="AU160" s="234" t="s">
        <v>87</v>
      </c>
      <c r="AV160" s="13" t="s">
        <v>87</v>
      </c>
      <c r="AW160" s="13" t="s">
        <v>37</v>
      </c>
      <c r="AX160" s="13" t="s">
        <v>85</v>
      </c>
      <c r="AY160" s="234" t="s">
        <v>130</v>
      </c>
    </row>
    <row r="161" s="13" customFormat="1">
      <c r="A161" s="13"/>
      <c r="B161" s="223"/>
      <c r="C161" s="224"/>
      <c r="D161" s="225" t="s">
        <v>141</v>
      </c>
      <c r="E161" s="224"/>
      <c r="F161" s="227" t="s">
        <v>223</v>
      </c>
      <c r="G161" s="224"/>
      <c r="H161" s="228">
        <v>36.752000000000002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141</v>
      </c>
      <c r="AU161" s="234" t="s">
        <v>87</v>
      </c>
      <c r="AV161" s="13" t="s">
        <v>87</v>
      </c>
      <c r="AW161" s="13" t="s">
        <v>4</v>
      </c>
      <c r="AX161" s="13" t="s">
        <v>85</v>
      </c>
      <c r="AY161" s="234" t="s">
        <v>130</v>
      </c>
    </row>
    <row r="162" s="2" customFormat="1" ht="33" customHeight="1">
      <c r="A162" s="39"/>
      <c r="B162" s="40"/>
      <c r="C162" s="205" t="s">
        <v>224</v>
      </c>
      <c r="D162" s="205" t="s">
        <v>132</v>
      </c>
      <c r="E162" s="206" t="s">
        <v>225</v>
      </c>
      <c r="F162" s="207" t="s">
        <v>226</v>
      </c>
      <c r="G162" s="208" t="s">
        <v>135</v>
      </c>
      <c r="H162" s="209">
        <v>117.90000000000001</v>
      </c>
      <c r="I162" s="210"/>
      <c r="J162" s="211">
        <f>ROUND(I162*H162,2)</f>
        <v>0</v>
      </c>
      <c r="K162" s="207" t="s">
        <v>136</v>
      </c>
      <c r="L162" s="45"/>
      <c r="M162" s="212" t="s">
        <v>19</v>
      </c>
      <c r="N162" s="213" t="s">
        <v>48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137</v>
      </c>
      <c r="AT162" s="216" t="s">
        <v>132</v>
      </c>
      <c r="AU162" s="216" t="s">
        <v>87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85</v>
      </c>
      <c r="BK162" s="217">
        <f>ROUND(I162*H162,2)</f>
        <v>0</v>
      </c>
      <c r="BL162" s="18" t="s">
        <v>137</v>
      </c>
      <c r="BM162" s="216" t="s">
        <v>227</v>
      </c>
    </row>
    <row r="163" s="2" customFormat="1">
      <c r="A163" s="39"/>
      <c r="B163" s="40"/>
      <c r="C163" s="41"/>
      <c r="D163" s="218" t="s">
        <v>139</v>
      </c>
      <c r="E163" s="41"/>
      <c r="F163" s="219" t="s">
        <v>228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139</v>
      </c>
      <c r="AU163" s="18" t="s">
        <v>87</v>
      </c>
    </row>
    <row r="164" s="13" customFormat="1">
      <c r="A164" s="13"/>
      <c r="B164" s="223"/>
      <c r="C164" s="224"/>
      <c r="D164" s="225" t="s">
        <v>141</v>
      </c>
      <c r="E164" s="226" t="s">
        <v>19</v>
      </c>
      <c r="F164" s="227" t="s">
        <v>142</v>
      </c>
      <c r="G164" s="224"/>
      <c r="H164" s="228">
        <v>69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141</v>
      </c>
      <c r="AU164" s="234" t="s">
        <v>87</v>
      </c>
      <c r="AV164" s="13" t="s">
        <v>87</v>
      </c>
      <c r="AW164" s="13" t="s">
        <v>37</v>
      </c>
      <c r="AX164" s="13" t="s">
        <v>77</v>
      </c>
      <c r="AY164" s="234" t="s">
        <v>130</v>
      </c>
    </row>
    <row r="165" s="13" customFormat="1">
      <c r="A165" s="13"/>
      <c r="B165" s="223"/>
      <c r="C165" s="224"/>
      <c r="D165" s="225" t="s">
        <v>141</v>
      </c>
      <c r="E165" s="226" t="s">
        <v>19</v>
      </c>
      <c r="F165" s="227" t="s">
        <v>143</v>
      </c>
      <c r="G165" s="224"/>
      <c r="H165" s="228">
        <v>43.5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141</v>
      </c>
      <c r="AU165" s="234" t="s">
        <v>87</v>
      </c>
      <c r="AV165" s="13" t="s">
        <v>87</v>
      </c>
      <c r="AW165" s="13" t="s">
        <v>37</v>
      </c>
      <c r="AX165" s="13" t="s">
        <v>77</v>
      </c>
      <c r="AY165" s="234" t="s">
        <v>130</v>
      </c>
    </row>
    <row r="166" s="13" customFormat="1">
      <c r="A166" s="13"/>
      <c r="B166" s="223"/>
      <c r="C166" s="224"/>
      <c r="D166" s="225" t="s">
        <v>141</v>
      </c>
      <c r="E166" s="226" t="s">
        <v>19</v>
      </c>
      <c r="F166" s="227" t="s">
        <v>144</v>
      </c>
      <c r="G166" s="224"/>
      <c r="H166" s="228">
        <v>5.4000000000000004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141</v>
      </c>
      <c r="AU166" s="234" t="s">
        <v>87</v>
      </c>
      <c r="AV166" s="13" t="s">
        <v>87</v>
      </c>
      <c r="AW166" s="13" t="s">
        <v>37</v>
      </c>
      <c r="AX166" s="13" t="s">
        <v>77</v>
      </c>
      <c r="AY166" s="234" t="s">
        <v>130</v>
      </c>
    </row>
    <row r="167" s="14" customFormat="1">
      <c r="A167" s="14"/>
      <c r="B167" s="235"/>
      <c r="C167" s="236"/>
      <c r="D167" s="225" t="s">
        <v>141</v>
      </c>
      <c r="E167" s="237" t="s">
        <v>19</v>
      </c>
      <c r="F167" s="238" t="s">
        <v>145</v>
      </c>
      <c r="G167" s="236"/>
      <c r="H167" s="239">
        <v>117.90000000000001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141</v>
      </c>
      <c r="AU167" s="245" t="s">
        <v>87</v>
      </c>
      <c r="AV167" s="14" t="s">
        <v>137</v>
      </c>
      <c r="AW167" s="14" t="s">
        <v>37</v>
      </c>
      <c r="AX167" s="14" t="s">
        <v>85</v>
      </c>
      <c r="AY167" s="245" t="s">
        <v>130</v>
      </c>
    </row>
    <row r="168" s="2" customFormat="1" ht="37.8" customHeight="1">
      <c r="A168" s="39"/>
      <c r="B168" s="40"/>
      <c r="C168" s="205" t="s">
        <v>229</v>
      </c>
      <c r="D168" s="205" t="s">
        <v>132</v>
      </c>
      <c r="E168" s="206" t="s">
        <v>230</v>
      </c>
      <c r="F168" s="207" t="s">
        <v>231</v>
      </c>
      <c r="G168" s="208" t="s">
        <v>135</v>
      </c>
      <c r="H168" s="209">
        <v>39.023000000000003</v>
      </c>
      <c r="I168" s="210"/>
      <c r="J168" s="211">
        <f>ROUND(I168*H168,2)</f>
        <v>0</v>
      </c>
      <c r="K168" s="207" t="s">
        <v>136</v>
      </c>
      <c r="L168" s="45"/>
      <c r="M168" s="212" t="s">
        <v>19</v>
      </c>
      <c r="N168" s="213" t="s">
        <v>48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137</v>
      </c>
      <c r="AT168" s="216" t="s">
        <v>132</v>
      </c>
      <c r="AU168" s="216" t="s">
        <v>87</v>
      </c>
      <c r="AY168" s="18" t="s">
        <v>130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85</v>
      </c>
      <c r="BK168" s="217">
        <f>ROUND(I168*H168,2)</f>
        <v>0</v>
      </c>
      <c r="BL168" s="18" t="s">
        <v>137</v>
      </c>
      <c r="BM168" s="216" t="s">
        <v>232</v>
      </c>
    </row>
    <row r="169" s="2" customFormat="1">
      <c r="A169" s="39"/>
      <c r="B169" s="40"/>
      <c r="C169" s="41"/>
      <c r="D169" s="218" t="s">
        <v>139</v>
      </c>
      <c r="E169" s="41"/>
      <c r="F169" s="219" t="s">
        <v>233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87</v>
      </c>
    </row>
    <row r="170" s="13" customFormat="1">
      <c r="A170" s="13"/>
      <c r="B170" s="223"/>
      <c r="C170" s="224"/>
      <c r="D170" s="225" t="s">
        <v>141</v>
      </c>
      <c r="E170" s="226" t="s">
        <v>19</v>
      </c>
      <c r="F170" s="227" t="s">
        <v>234</v>
      </c>
      <c r="G170" s="224"/>
      <c r="H170" s="228">
        <v>39.023000000000003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141</v>
      </c>
      <c r="AU170" s="234" t="s">
        <v>87</v>
      </c>
      <c r="AV170" s="13" t="s">
        <v>87</v>
      </c>
      <c r="AW170" s="13" t="s">
        <v>37</v>
      </c>
      <c r="AX170" s="13" t="s">
        <v>77</v>
      </c>
      <c r="AY170" s="234" t="s">
        <v>130</v>
      </c>
    </row>
    <row r="171" s="14" customFormat="1">
      <c r="A171" s="14"/>
      <c r="B171" s="235"/>
      <c r="C171" s="236"/>
      <c r="D171" s="225" t="s">
        <v>141</v>
      </c>
      <c r="E171" s="237" t="s">
        <v>19</v>
      </c>
      <c r="F171" s="238" t="s">
        <v>145</v>
      </c>
      <c r="G171" s="236"/>
      <c r="H171" s="239">
        <v>39.023000000000003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141</v>
      </c>
      <c r="AU171" s="245" t="s">
        <v>87</v>
      </c>
      <c r="AV171" s="14" t="s">
        <v>137</v>
      </c>
      <c r="AW171" s="14" t="s">
        <v>37</v>
      </c>
      <c r="AX171" s="14" t="s">
        <v>85</v>
      </c>
      <c r="AY171" s="245" t="s">
        <v>130</v>
      </c>
    </row>
    <row r="172" s="2" customFormat="1" ht="37.8" customHeight="1">
      <c r="A172" s="39"/>
      <c r="B172" s="40"/>
      <c r="C172" s="205" t="s">
        <v>235</v>
      </c>
      <c r="D172" s="205" t="s">
        <v>132</v>
      </c>
      <c r="E172" s="206" t="s">
        <v>236</v>
      </c>
      <c r="F172" s="207" t="s">
        <v>237</v>
      </c>
      <c r="G172" s="208" t="s">
        <v>135</v>
      </c>
      <c r="H172" s="209">
        <v>50</v>
      </c>
      <c r="I172" s="210"/>
      <c r="J172" s="211">
        <f>ROUND(I172*H172,2)</f>
        <v>0</v>
      </c>
      <c r="K172" s="207" t="s">
        <v>136</v>
      </c>
      <c r="L172" s="45"/>
      <c r="M172" s="212" t="s">
        <v>19</v>
      </c>
      <c r="N172" s="213" t="s">
        <v>48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137</v>
      </c>
      <c r="AT172" s="216" t="s">
        <v>132</v>
      </c>
      <c r="AU172" s="216" t="s">
        <v>87</v>
      </c>
      <c r="AY172" s="18" t="s">
        <v>130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85</v>
      </c>
      <c r="BK172" s="217">
        <f>ROUND(I172*H172,2)</f>
        <v>0</v>
      </c>
      <c r="BL172" s="18" t="s">
        <v>137</v>
      </c>
      <c r="BM172" s="216" t="s">
        <v>238</v>
      </c>
    </row>
    <row r="173" s="2" customFormat="1">
      <c r="A173" s="39"/>
      <c r="B173" s="40"/>
      <c r="C173" s="41"/>
      <c r="D173" s="218" t="s">
        <v>139</v>
      </c>
      <c r="E173" s="41"/>
      <c r="F173" s="219" t="s">
        <v>239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139</v>
      </c>
      <c r="AU173" s="18" t="s">
        <v>87</v>
      </c>
    </row>
    <row r="174" s="13" customFormat="1">
      <c r="A174" s="13"/>
      <c r="B174" s="223"/>
      <c r="C174" s="224"/>
      <c r="D174" s="225" t="s">
        <v>141</v>
      </c>
      <c r="E174" s="226" t="s">
        <v>19</v>
      </c>
      <c r="F174" s="227" t="s">
        <v>240</v>
      </c>
      <c r="G174" s="224"/>
      <c r="H174" s="228">
        <v>50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141</v>
      </c>
      <c r="AU174" s="234" t="s">
        <v>87</v>
      </c>
      <c r="AV174" s="13" t="s">
        <v>87</v>
      </c>
      <c r="AW174" s="13" t="s">
        <v>37</v>
      </c>
      <c r="AX174" s="13" t="s">
        <v>77</v>
      </c>
      <c r="AY174" s="234" t="s">
        <v>130</v>
      </c>
    </row>
    <row r="175" s="14" customFormat="1">
      <c r="A175" s="14"/>
      <c r="B175" s="235"/>
      <c r="C175" s="236"/>
      <c r="D175" s="225" t="s">
        <v>141</v>
      </c>
      <c r="E175" s="237" t="s">
        <v>19</v>
      </c>
      <c r="F175" s="238" t="s">
        <v>145</v>
      </c>
      <c r="G175" s="236"/>
      <c r="H175" s="239">
        <v>50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141</v>
      </c>
      <c r="AU175" s="245" t="s">
        <v>87</v>
      </c>
      <c r="AV175" s="14" t="s">
        <v>137</v>
      </c>
      <c r="AW175" s="14" t="s">
        <v>37</v>
      </c>
      <c r="AX175" s="14" t="s">
        <v>85</v>
      </c>
      <c r="AY175" s="245" t="s">
        <v>130</v>
      </c>
    </row>
    <row r="176" s="2" customFormat="1" ht="16.5" customHeight="1">
      <c r="A176" s="39"/>
      <c r="B176" s="40"/>
      <c r="C176" s="246" t="s">
        <v>241</v>
      </c>
      <c r="D176" s="246" t="s">
        <v>242</v>
      </c>
      <c r="E176" s="247" t="s">
        <v>243</v>
      </c>
      <c r="F176" s="248" t="s">
        <v>244</v>
      </c>
      <c r="G176" s="249" t="s">
        <v>245</v>
      </c>
      <c r="H176" s="250">
        <v>1.5</v>
      </c>
      <c r="I176" s="251"/>
      <c r="J176" s="252">
        <f>ROUND(I176*H176,2)</f>
        <v>0</v>
      </c>
      <c r="K176" s="248" t="s">
        <v>136</v>
      </c>
      <c r="L176" s="253"/>
      <c r="M176" s="254" t="s">
        <v>19</v>
      </c>
      <c r="N176" s="255" t="s">
        <v>48</v>
      </c>
      <c r="O176" s="85"/>
      <c r="P176" s="214">
        <f>O176*H176</f>
        <v>0</v>
      </c>
      <c r="Q176" s="214">
        <v>0.001</v>
      </c>
      <c r="R176" s="214">
        <f>Q176*H176</f>
        <v>0.0015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185</v>
      </c>
      <c r="AT176" s="216" t="s">
        <v>242</v>
      </c>
      <c r="AU176" s="216" t="s">
        <v>87</v>
      </c>
      <c r="AY176" s="18" t="s">
        <v>130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85</v>
      </c>
      <c r="BK176" s="217">
        <f>ROUND(I176*H176,2)</f>
        <v>0</v>
      </c>
      <c r="BL176" s="18" t="s">
        <v>137</v>
      </c>
      <c r="BM176" s="216" t="s">
        <v>246</v>
      </c>
    </row>
    <row r="177" s="13" customFormat="1">
      <c r="A177" s="13"/>
      <c r="B177" s="223"/>
      <c r="C177" s="224"/>
      <c r="D177" s="225" t="s">
        <v>141</v>
      </c>
      <c r="E177" s="226" t="s">
        <v>19</v>
      </c>
      <c r="F177" s="227" t="s">
        <v>247</v>
      </c>
      <c r="G177" s="224"/>
      <c r="H177" s="228">
        <v>1.5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141</v>
      </c>
      <c r="AU177" s="234" t="s">
        <v>87</v>
      </c>
      <c r="AV177" s="13" t="s">
        <v>87</v>
      </c>
      <c r="AW177" s="13" t="s">
        <v>37</v>
      </c>
      <c r="AX177" s="13" t="s">
        <v>77</v>
      </c>
      <c r="AY177" s="234" t="s">
        <v>130</v>
      </c>
    </row>
    <row r="178" s="14" customFormat="1">
      <c r="A178" s="14"/>
      <c r="B178" s="235"/>
      <c r="C178" s="236"/>
      <c r="D178" s="225" t="s">
        <v>141</v>
      </c>
      <c r="E178" s="237" t="s">
        <v>19</v>
      </c>
      <c r="F178" s="238" t="s">
        <v>145</v>
      </c>
      <c r="G178" s="236"/>
      <c r="H178" s="239">
        <v>1.5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141</v>
      </c>
      <c r="AU178" s="245" t="s">
        <v>87</v>
      </c>
      <c r="AV178" s="14" t="s">
        <v>137</v>
      </c>
      <c r="AW178" s="14" t="s">
        <v>37</v>
      </c>
      <c r="AX178" s="14" t="s">
        <v>85</v>
      </c>
      <c r="AY178" s="245" t="s">
        <v>130</v>
      </c>
    </row>
    <row r="179" s="12" customFormat="1" ht="22.8" customHeight="1">
      <c r="A179" s="12"/>
      <c r="B179" s="189"/>
      <c r="C179" s="190"/>
      <c r="D179" s="191" t="s">
        <v>76</v>
      </c>
      <c r="E179" s="203" t="s">
        <v>87</v>
      </c>
      <c r="F179" s="203" t="s">
        <v>248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SUM(P180:P237)</f>
        <v>0</v>
      </c>
      <c r="Q179" s="197"/>
      <c r="R179" s="198">
        <f>SUM(R180:R237)</f>
        <v>202.69564206999999</v>
      </c>
      <c r="S179" s="197"/>
      <c r="T179" s="199">
        <f>SUM(T180:T237)</f>
        <v>1.6990000000000001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85</v>
      </c>
      <c r="AT179" s="201" t="s">
        <v>76</v>
      </c>
      <c r="AU179" s="201" t="s">
        <v>85</v>
      </c>
      <c r="AY179" s="200" t="s">
        <v>130</v>
      </c>
      <c r="BK179" s="202">
        <f>SUM(BK180:BK237)</f>
        <v>0</v>
      </c>
    </row>
    <row r="180" s="2" customFormat="1" ht="24.15" customHeight="1">
      <c r="A180" s="39"/>
      <c r="B180" s="40"/>
      <c r="C180" s="205" t="s">
        <v>249</v>
      </c>
      <c r="D180" s="205" t="s">
        <v>132</v>
      </c>
      <c r="E180" s="206" t="s">
        <v>250</v>
      </c>
      <c r="F180" s="207" t="s">
        <v>251</v>
      </c>
      <c r="G180" s="208" t="s">
        <v>154</v>
      </c>
      <c r="H180" s="209">
        <v>0.55500000000000005</v>
      </c>
      <c r="I180" s="210"/>
      <c r="J180" s="211">
        <f>ROUND(I180*H180,2)</f>
        <v>0</v>
      </c>
      <c r="K180" s="207" t="s">
        <v>136</v>
      </c>
      <c r="L180" s="45"/>
      <c r="M180" s="212" t="s">
        <v>19</v>
      </c>
      <c r="N180" s="213" t="s">
        <v>48</v>
      </c>
      <c r="O180" s="85"/>
      <c r="P180" s="214">
        <f>O180*H180</f>
        <v>0</v>
      </c>
      <c r="Q180" s="214">
        <v>2.5018699999999998</v>
      </c>
      <c r="R180" s="214">
        <f>Q180*H180</f>
        <v>1.3885378500000001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137</v>
      </c>
      <c r="AT180" s="216" t="s">
        <v>132</v>
      </c>
      <c r="AU180" s="216" t="s">
        <v>87</v>
      </c>
      <c r="AY180" s="18" t="s">
        <v>130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85</v>
      </c>
      <c r="BK180" s="217">
        <f>ROUND(I180*H180,2)</f>
        <v>0</v>
      </c>
      <c r="BL180" s="18" t="s">
        <v>137</v>
      </c>
      <c r="BM180" s="216" t="s">
        <v>252</v>
      </c>
    </row>
    <row r="181" s="2" customFormat="1">
      <c r="A181" s="39"/>
      <c r="B181" s="40"/>
      <c r="C181" s="41"/>
      <c r="D181" s="218" t="s">
        <v>139</v>
      </c>
      <c r="E181" s="41"/>
      <c r="F181" s="219" t="s">
        <v>253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139</v>
      </c>
      <c r="AU181" s="18" t="s">
        <v>87</v>
      </c>
    </row>
    <row r="182" s="13" customFormat="1">
      <c r="A182" s="13"/>
      <c r="B182" s="223"/>
      <c r="C182" s="224"/>
      <c r="D182" s="225" t="s">
        <v>141</v>
      </c>
      <c r="E182" s="226" t="s">
        <v>19</v>
      </c>
      <c r="F182" s="227" t="s">
        <v>162</v>
      </c>
      <c r="G182" s="224"/>
      <c r="H182" s="228">
        <v>0.33000000000000002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141</v>
      </c>
      <c r="AU182" s="234" t="s">
        <v>87</v>
      </c>
      <c r="AV182" s="13" t="s">
        <v>87</v>
      </c>
      <c r="AW182" s="13" t="s">
        <v>37</v>
      </c>
      <c r="AX182" s="13" t="s">
        <v>77</v>
      </c>
      <c r="AY182" s="234" t="s">
        <v>130</v>
      </c>
    </row>
    <row r="183" s="13" customFormat="1">
      <c r="A183" s="13"/>
      <c r="B183" s="223"/>
      <c r="C183" s="224"/>
      <c r="D183" s="225" t="s">
        <v>141</v>
      </c>
      <c r="E183" s="226" t="s">
        <v>19</v>
      </c>
      <c r="F183" s="227" t="s">
        <v>163</v>
      </c>
      <c r="G183" s="224"/>
      <c r="H183" s="228">
        <v>0.22500000000000001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141</v>
      </c>
      <c r="AU183" s="234" t="s">
        <v>87</v>
      </c>
      <c r="AV183" s="13" t="s">
        <v>87</v>
      </c>
      <c r="AW183" s="13" t="s">
        <v>37</v>
      </c>
      <c r="AX183" s="13" t="s">
        <v>77</v>
      </c>
      <c r="AY183" s="234" t="s">
        <v>130</v>
      </c>
    </row>
    <row r="184" s="14" customFormat="1">
      <c r="A184" s="14"/>
      <c r="B184" s="235"/>
      <c r="C184" s="236"/>
      <c r="D184" s="225" t="s">
        <v>141</v>
      </c>
      <c r="E184" s="237" t="s">
        <v>19</v>
      </c>
      <c r="F184" s="238" t="s">
        <v>145</v>
      </c>
      <c r="G184" s="236"/>
      <c r="H184" s="239">
        <v>0.55500000000000005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141</v>
      </c>
      <c r="AU184" s="245" t="s">
        <v>87</v>
      </c>
      <c r="AV184" s="14" t="s">
        <v>137</v>
      </c>
      <c r="AW184" s="14" t="s">
        <v>37</v>
      </c>
      <c r="AX184" s="14" t="s">
        <v>85</v>
      </c>
      <c r="AY184" s="245" t="s">
        <v>130</v>
      </c>
    </row>
    <row r="185" s="2" customFormat="1" ht="24.15" customHeight="1">
      <c r="A185" s="39"/>
      <c r="B185" s="40"/>
      <c r="C185" s="205" t="s">
        <v>254</v>
      </c>
      <c r="D185" s="205" t="s">
        <v>132</v>
      </c>
      <c r="E185" s="206" t="s">
        <v>255</v>
      </c>
      <c r="F185" s="207" t="s">
        <v>256</v>
      </c>
      <c r="G185" s="208" t="s">
        <v>154</v>
      </c>
      <c r="H185" s="209">
        <v>40.377000000000002</v>
      </c>
      <c r="I185" s="210"/>
      <c r="J185" s="211">
        <f>ROUND(I185*H185,2)</f>
        <v>0</v>
      </c>
      <c r="K185" s="207" t="s">
        <v>136</v>
      </c>
      <c r="L185" s="45"/>
      <c r="M185" s="212" t="s">
        <v>19</v>
      </c>
      <c r="N185" s="213" t="s">
        <v>48</v>
      </c>
      <c r="O185" s="85"/>
      <c r="P185" s="214">
        <f>O185*H185</f>
        <v>0</v>
      </c>
      <c r="Q185" s="214">
        <v>2.5018699999999998</v>
      </c>
      <c r="R185" s="214">
        <f>Q185*H185</f>
        <v>101.01800498999999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137</v>
      </c>
      <c r="AT185" s="216" t="s">
        <v>132</v>
      </c>
      <c r="AU185" s="216" t="s">
        <v>87</v>
      </c>
      <c r="AY185" s="18" t="s">
        <v>130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85</v>
      </c>
      <c r="BK185" s="217">
        <f>ROUND(I185*H185,2)</f>
        <v>0</v>
      </c>
      <c r="BL185" s="18" t="s">
        <v>137</v>
      </c>
      <c r="BM185" s="216" t="s">
        <v>257</v>
      </c>
    </row>
    <row r="186" s="2" customFormat="1">
      <c r="A186" s="39"/>
      <c r="B186" s="40"/>
      <c r="C186" s="41"/>
      <c r="D186" s="218" t="s">
        <v>139</v>
      </c>
      <c r="E186" s="41"/>
      <c r="F186" s="219" t="s">
        <v>258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139</v>
      </c>
      <c r="AU186" s="18" t="s">
        <v>87</v>
      </c>
    </row>
    <row r="187" s="13" customFormat="1">
      <c r="A187" s="13"/>
      <c r="B187" s="223"/>
      <c r="C187" s="224"/>
      <c r="D187" s="225" t="s">
        <v>141</v>
      </c>
      <c r="E187" s="226" t="s">
        <v>19</v>
      </c>
      <c r="F187" s="227" t="s">
        <v>259</v>
      </c>
      <c r="G187" s="224"/>
      <c r="H187" s="228">
        <v>40.689999999999998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141</v>
      </c>
      <c r="AU187" s="234" t="s">
        <v>87</v>
      </c>
      <c r="AV187" s="13" t="s">
        <v>87</v>
      </c>
      <c r="AW187" s="13" t="s">
        <v>37</v>
      </c>
      <c r="AX187" s="13" t="s">
        <v>77</v>
      </c>
      <c r="AY187" s="234" t="s">
        <v>130</v>
      </c>
    </row>
    <row r="188" s="13" customFormat="1">
      <c r="A188" s="13"/>
      <c r="B188" s="223"/>
      <c r="C188" s="224"/>
      <c r="D188" s="225" t="s">
        <v>141</v>
      </c>
      <c r="E188" s="226" t="s">
        <v>19</v>
      </c>
      <c r="F188" s="227" t="s">
        <v>260</v>
      </c>
      <c r="G188" s="224"/>
      <c r="H188" s="228">
        <v>-0.313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141</v>
      </c>
      <c r="AU188" s="234" t="s">
        <v>87</v>
      </c>
      <c r="AV188" s="13" t="s">
        <v>87</v>
      </c>
      <c r="AW188" s="13" t="s">
        <v>37</v>
      </c>
      <c r="AX188" s="13" t="s">
        <v>77</v>
      </c>
      <c r="AY188" s="234" t="s">
        <v>130</v>
      </c>
    </row>
    <row r="189" s="14" customFormat="1">
      <c r="A189" s="14"/>
      <c r="B189" s="235"/>
      <c r="C189" s="236"/>
      <c r="D189" s="225" t="s">
        <v>141</v>
      </c>
      <c r="E189" s="237" t="s">
        <v>19</v>
      </c>
      <c r="F189" s="238" t="s">
        <v>145</v>
      </c>
      <c r="G189" s="236"/>
      <c r="H189" s="239">
        <v>40.377000000000002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141</v>
      </c>
      <c r="AU189" s="245" t="s">
        <v>87</v>
      </c>
      <c r="AV189" s="14" t="s">
        <v>137</v>
      </c>
      <c r="AW189" s="14" t="s">
        <v>37</v>
      </c>
      <c r="AX189" s="14" t="s">
        <v>85</v>
      </c>
      <c r="AY189" s="245" t="s">
        <v>130</v>
      </c>
    </row>
    <row r="190" s="2" customFormat="1" ht="16.5" customHeight="1">
      <c r="A190" s="39"/>
      <c r="B190" s="40"/>
      <c r="C190" s="205" t="s">
        <v>261</v>
      </c>
      <c r="D190" s="205" t="s">
        <v>132</v>
      </c>
      <c r="E190" s="206" t="s">
        <v>262</v>
      </c>
      <c r="F190" s="207" t="s">
        <v>263</v>
      </c>
      <c r="G190" s="208" t="s">
        <v>135</v>
      </c>
      <c r="H190" s="209">
        <v>42.255000000000003</v>
      </c>
      <c r="I190" s="210"/>
      <c r="J190" s="211">
        <f>ROUND(I190*H190,2)</f>
        <v>0</v>
      </c>
      <c r="K190" s="207" t="s">
        <v>136</v>
      </c>
      <c r="L190" s="45"/>
      <c r="M190" s="212" t="s">
        <v>19</v>
      </c>
      <c r="N190" s="213" t="s">
        <v>48</v>
      </c>
      <c r="O190" s="85"/>
      <c r="P190" s="214">
        <f>O190*H190</f>
        <v>0</v>
      </c>
      <c r="Q190" s="214">
        <v>0.0026900000000000001</v>
      </c>
      <c r="R190" s="214">
        <f>Q190*H190</f>
        <v>0.11366595000000002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137</v>
      </c>
      <c r="AT190" s="216" t="s">
        <v>132</v>
      </c>
      <c r="AU190" s="216" t="s">
        <v>87</v>
      </c>
      <c r="AY190" s="18" t="s">
        <v>130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85</v>
      </c>
      <c r="BK190" s="217">
        <f>ROUND(I190*H190,2)</f>
        <v>0</v>
      </c>
      <c r="BL190" s="18" t="s">
        <v>137</v>
      </c>
      <c r="BM190" s="216" t="s">
        <v>264</v>
      </c>
    </row>
    <row r="191" s="2" customFormat="1">
      <c r="A191" s="39"/>
      <c r="B191" s="40"/>
      <c r="C191" s="41"/>
      <c r="D191" s="218" t="s">
        <v>139</v>
      </c>
      <c r="E191" s="41"/>
      <c r="F191" s="219" t="s">
        <v>265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139</v>
      </c>
      <c r="AU191" s="18" t="s">
        <v>87</v>
      </c>
    </row>
    <row r="192" s="13" customFormat="1">
      <c r="A192" s="13"/>
      <c r="B192" s="223"/>
      <c r="C192" s="224"/>
      <c r="D192" s="225" t="s">
        <v>141</v>
      </c>
      <c r="E192" s="226" t="s">
        <v>19</v>
      </c>
      <c r="F192" s="227" t="s">
        <v>266</v>
      </c>
      <c r="G192" s="224"/>
      <c r="H192" s="228">
        <v>29.734999999999999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141</v>
      </c>
      <c r="AU192" s="234" t="s">
        <v>87</v>
      </c>
      <c r="AV192" s="13" t="s">
        <v>87</v>
      </c>
      <c r="AW192" s="13" t="s">
        <v>37</v>
      </c>
      <c r="AX192" s="13" t="s">
        <v>77</v>
      </c>
      <c r="AY192" s="234" t="s">
        <v>130</v>
      </c>
    </row>
    <row r="193" s="13" customFormat="1">
      <c r="A193" s="13"/>
      <c r="B193" s="223"/>
      <c r="C193" s="224"/>
      <c r="D193" s="225" t="s">
        <v>141</v>
      </c>
      <c r="E193" s="226" t="s">
        <v>19</v>
      </c>
      <c r="F193" s="227" t="s">
        <v>267</v>
      </c>
      <c r="G193" s="224"/>
      <c r="H193" s="228">
        <v>12.52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141</v>
      </c>
      <c r="AU193" s="234" t="s">
        <v>87</v>
      </c>
      <c r="AV193" s="13" t="s">
        <v>87</v>
      </c>
      <c r="AW193" s="13" t="s">
        <v>37</v>
      </c>
      <c r="AX193" s="13" t="s">
        <v>77</v>
      </c>
      <c r="AY193" s="234" t="s">
        <v>130</v>
      </c>
    </row>
    <row r="194" s="14" customFormat="1">
      <c r="A194" s="14"/>
      <c r="B194" s="235"/>
      <c r="C194" s="236"/>
      <c r="D194" s="225" t="s">
        <v>141</v>
      </c>
      <c r="E194" s="237" t="s">
        <v>19</v>
      </c>
      <c r="F194" s="238" t="s">
        <v>145</v>
      </c>
      <c r="G194" s="236"/>
      <c r="H194" s="239">
        <v>42.255000000000003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141</v>
      </c>
      <c r="AU194" s="245" t="s">
        <v>87</v>
      </c>
      <c r="AV194" s="14" t="s">
        <v>137</v>
      </c>
      <c r="AW194" s="14" t="s">
        <v>37</v>
      </c>
      <c r="AX194" s="14" t="s">
        <v>85</v>
      </c>
      <c r="AY194" s="245" t="s">
        <v>130</v>
      </c>
    </row>
    <row r="195" s="2" customFormat="1" ht="16.5" customHeight="1">
      <c r="A195" s="39"/>
      <c r="B195" s="40"/>
      <c r="C195" s="205" t="s">
        <v>7</v>
      </c>
      <c r="D195" s="205" t="s">
        <v>132</v>
      </c>
      <c r="E195" s="206" t="s">
        <v>268</v>
      </c>
      <c r="F195" s="207" t="s">
        <v>269</v>
      </c>
      <c r="G195" s="208" t="s">
        <v>135</v>
      </c>
      <c r="H195" s="209">
        <v>42.255000000000003</v>
      </c>
      <c r="I195" s="210"/>
      <c r="J195" s="211">
        <f>ROUND(I195*H195,2)</f>
        <v>0</v>
      </c>
      <c r="K195" s="207" t="s">
        <v>136</v>
      </c>
      <c r="L195" s="45"/>
      <c r="M195" s="212" t="s">
        <v>19</v>
      </c>
      <c r="N195" s="213" t="s">
        <v>48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137</v>
      </c>
      <c r="AT195" s="216" t="s">
        <v>132</v>
      </c>
      <c r="AU195" s="216" t="s">
        <v>87</v>
      </c>
      <c r="AY195" s="18" t="s">
        <v>130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85</v>
      </c>
      <c r="BK195" s="217">
        <f>ROUND(I195*H195,2)</f>
        <v>0</v>
      </c>
      <c r="BL195" s="18" t="s">
        <v>137</v>
      </c>
      <c r="BM195" s="216" t="s">
        <v>270</v>
      </c>
    </row>
    <row r="196" s="2" customFormat="1">
      <c r="A196" s="39"/>
      <c r="B196" s="40"/>
      <c r="C196" s="41"/>
      <c r="D196" s="218" t="s">
        <v>139</v>
      </c>
      <c r="E196" s="41"/>
      <c r="F196" s="219" t="s">
        <v>271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139</v>
      </c>
      <c r="AU196" s="18" t="s">
        <v>87</v>
      </c>
    </row>
    <row r="197" s="13" customFormat="1">
      <c r="A197" s="13"/>
      <c r="B197" s="223"/>
      <c r="C197" s="224"/>
      <c r="D197" s="225" t="s">
        <v>141</v>
      </c>
      <c r="E197" s="226" t="s">
        <v>19</v>
      </c>
      <c r="F197" s="227" t="s">
        <v>266</v>
      </c>
      <c r="G197" s="224"/>
      <c r="H197" s="228">
        <v>29.734999999999999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141</v>
      </c>
      <c r="AU197" s="234" t="s">
        <v>87</v>
      </c>
      <c r="AV197" s="13" t="s">
        <v>87</v>
      </c>
      <c r="AW197" s="13" t="s">
        <v>37</v>
      </c>
      <c r="AX197" s="13" t="s">
        <v>77</v>
      </c>
      <c r="AY197" s="234" t="s">
        <v>130</v>
      </c>
    </row>
    <row r="198" s="13" customFormat="1">
      <c r="A198" s="13"/>
      <c r="B198" s="223"/>
      <c r="C198" s="224"/>
      <c r="D198" s="225" t="s">
        <v>141</v>
      </c>
      <c r="E198" s="226" t="s">
        <v>19</v>
      </c>
      <c r="F198" s="227" t="s">
        <v>267</v>
      </c>
      <c r="G198" s="224"/>
      <c r="H198" s="228">
        <v>12.52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141</v>
      </c>
      <c r="AU198" s="234" t="s">
        <v>87</v>
      </c>
      <c r="AV198" s="13" t="s">
        <v>87</v>
      </c>
      <c r="AW198" s="13" t="s">
        <v>37</v>
      </c>
      <c r="AX198" s="13" t="s">
        <v>77</v>
      </c>
      <c r="AY198" s="234" t="s">
        <v>130</v>
      </c>
    </row>
    <row r="199" s="14" customFormat="1">
      <c r="A199" s="14"/>
      <c r="B199" s="235"/>
      <c r="C199" s="236"/>
      <c r="D199" s="225" t="s">
        <v>141</v>
      </c>
      <c r="E199" s="237" t="s">
        <v>19</v>
      </c>
      <c r="F199" s="238" t="s">
        <v>145</v>
      </c>
      <c r="G199" s="236"/>
      <c r="H199" s="239">
        <v>42.255000000000003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141</v>
      </c>
      <c r="AU199" s="245" t="s">
        <v>87</v>
      </c>
      <c r="AV199" s="14" t="s">
        <v>137</v>
      </c>
      <c r="AW199" s="14" t="s">
        <v>37</v>
      </c>
      <c r="AX199" s="14" t="s">
        <v>85</v>
      </c>
      <c r="AY199" s="245" t="s">
        <v>130</v>
      </c>
    </row>
    <row r="200" s="2" customFormat="1" ht="44.25" customHeight="1">
      <c r="A200" s="39"/>
      <c r="B200" s="40"/>
      <c r="C200" s="205" t="s">
        <v>272</v>
      </c>
      <c r="D200" s="205" t="s">
        <v>132</v>
      </c>
      <c r="E200" s="206" t="s">
        <v>273</v>
      </c>
      <c r="F200" s="207" t="s">
        <v>274</v>
      </c>
      <c r="G200" s="208" t="s">
        <v>275</v>
      </c>
      <c r="H200" s="209">
        <v>24.399999999999999</v>
      </c>
      <c r="I200" s="210"/>
      <c r="J200" s="211">
        <f>ROUND(I200*H200,2)</f>
        <v>0</v>
      </c>
      <c r="K200" s="207" t="s">
        <v>136</v>
      </c>
      <c r="L200" s="45"/>
      <c r="M200" s="212" t="s">
        <v>19</v>
      </c>
      <c r="N200" s="213" t="s">
        <v>48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137</v>
      </c>
      <c r="AT200" s="216" t="s">
        <v>132</v>
      </c>
      <c r="AU200" s="216" t="s">
        <v>87</v>
      </c>
      <c r="AY200" s="18" t="s">
        <v>130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85</v>
      </c>
      <c r="BK200" s="217">
        <f>ROUND(I200*H200,2)</f>
        <v>0</v>
      </c>
      <c r="BL200" s="18" t="s">
        <v>137</v>
      </c>
      <c r="BM200" s="216" t="s">
        <v>276</v>
      </c>
    </row>
    <row r="201" s="2" customFormat="1">
      <c r="A201" s="39"/>
      <c r="B201" s="40"/>
      <c r="C201" s="41"/>
      <c r="D201" s="218" t="s">
        <v>139</v>
      </c>
      <c r="E201" s="41"/>
      <c r="F201" s="219" t="s">
        <v>277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139</v>
      </c>
      <c r="AU201" s="18" t="s">
        <v>87</v>
      </c>
    </row>
    <row r="202" s="13" customFormat="1">
      <c r="A202" s="13"/>
      <c r="B202" s="223"/>
      <c r="C202" s="224"/>
      <c r="D202" s="225" t="s">
        <v>141</v>
      </c>
      <c r="E202" s="226" t="s">
        <v>19</v>
      </c>
      <c r="F202" s="227" t="s">
        <v>278</v>
      </c>
      <c r="G202" s="224"/>
      <c r="H202" s="228">
        <v>24.399999999999999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141</v>
      </c>
      <c r="AU202" s="234" t="s">
        <v>87</v>
      </c>
      <c r="AV202" s="13" t="s">
        <v>87</v>
      </c>
      <c r="AW202" s="13" t="s">
        <v>37</v>
      </c>
      <c r="AX202" s="13" t="s">
        <v>77</v>
      </c>
      <c r="AY202" s="234" t="s">
        <v>130</v>
      </c>
    </row>
    <row r="203" s="14" customFormat="1">
      <c r="A203" s="14"/>
      <c r="B203" s="235"/>
      <c r="C203" s="236"/>
      <c r="D203" s="225" t="s">
        <v>141</v>
      </c>
      <c r="E203" s="237" t="s">
        <v>19</v>
      </c>
      <c r="F203" s="238" t="s">
        <v>145</v>
      </c>
      <c r="G203" s="236"/>
      <c r="H203" s="239">
        <v>24.399999999999999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141</v>
      </c>
      <c r="AU203" s="245" t="s">
        <v>87</v>
      </c>
      <c r="AV203" s="14" t="s">
        <v>137</v>
      </c>
      <c r="AW203" s="14" t="s">
        <v>37</v>
      </c>
      <c r="AX203" s="14" t="s">
        <v>85</v>
      </c>
      <c r="AY203" s="245" t="s">
        <v>130</v>
      </c>
    </row>
    <row r="204" s="2" customFormat="1" ht="16.5" customHeight="1">
      <c r="A204" s="39"/>
      <c r="B204" s="40"/>
      <c r="C204" s="246" t="s">
        <v>279</v>
      </c>
      <c r="D204" s="246" t="s">
        <v>242</v>
      </c>
      <c r="E204" s="247" t="s">
        <v>280</v>
      </c>
      <c r="F204" s="248" t="s">
        <v>281</v>
      </c>
      <c r="G204" s="249" t="s">
        <v>154</v>
      </c>
      <c r="H204" s="250">
        <v>28.975999999999999</v>
      </c>
      <c r="I204" s="251"/>
      <c r="J204" s="252">
        <f>ROUND(I204*H204,2)</f>
        <v>0</v>
      </c>
      <c r="K204" s="248" t="s">
        <v>136</v>
      </c>
      <c r="L204" s="253"/>
      <c r="M204" s="254" t="s">
        <v>19</v>
      </c>
      <c r="N204" s="255" t="s">
        <v>48</v>
      </c>
      <c r="O204" s="85"/>
      <c r="P204" s="214">
        <f>O204*H204</f>
        <v>0</v>
      </c>
      <c r="Q204" s="214">
        <v>2.4289999999999998</v>
      </c>
      <c r="R204" s="214">
        <f>Q204*H204</f>
        <v>70.38270399999999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185</v>
      </c>
      <c r="AT204" s="216" t="s">
        <v>242</v>
      </c>
      <c r="AU204" s="216" t="s">
        <v>87</v>
      </c>
      <c r="AY204" s="18" t="s">
        <v>130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85</v>
      </c>
      <c r="BK204" s="217">
        <f>ROUND(I204*H204,2)</f>
        <v>0</v>
      </c>
      <c r="BL204" s="18" t="s">
        <v>137</v>
      </c>
      <c r="BM204" s="216" t="s">
        <v>282</v>
      </c>
    </row>
    <row r="205" s="13" customFormat="1">
      <c r="A205" s="13"/>
      <c r="B205" s="223"/>
      <c r="C205" s="224"/>
      <c r="D205" s="225" t="s">
        <v>141</v>
      </c>
      <c r="E205" s="226" t="s">
        <v>19</v>
      </c>
      <c r="F205" s="227" t="s">
        <v>283</v>
      </c>
      <c r="G205" s="224"/>
      <c r="H205" s="228">
        <v>28.975999999999999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141</v>
      </c>
      <c r="AU205" s="234" t="s">
        <v>87</v>
      </c>
      <c r="AV205" s="13" t="s">
        <v>87</v>
      </c>
      <c r="AW205" s="13" t="s">
        <v>37</v>
      </c>
      <c r="AX205" s="13" t="s">
        <v>77</v>
      </c>
      <c r="AY205" s="234" t="s">
        <v>130</v>
      </c>
    </row>
    <row r="206" s="14" customFormat="1">
      <c r="A206" s="14"/>
      <c r="B206" s="235"/>
      <c r="C206" s="236"/>
      <c r="D206" s="225" t="s">
        <v>141</v>
      </c>
      <c r="E206" s="237" t="s">
        <v>19</v>
      </c>
      <c r="F206" s="238" t="s">
        <v>145</v>
      </c>
      <c r="G206" s="236"/>
      <c r="H206" s="239">
        <v>28.975999999999999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141</v>
      </c>
      <c r="AU206" s="245" t="s">
        <v>87</v>
      </c>
      <c r="AV206" s="14" t="s">
        <v>137</v>
      </c>
      <c r="AW206" s="14" t="s">
        <v>37</v>
      </c>
      <c r="AX206" s="14" t="s">
        <v>85</v>
      </c>
      <c r="AY206" s="245" t="s">
        <v>130</v>
      </c>
    </row>
    <row r="207" s="2" customFormat="1" ht="37.8" customHeight="1">
      <c r="A207" s="39"/>
      <c r="B207" s="40"/>
      <c r="C207" s="205" t="s">
        <v>284</v>
      </c>
      <c r="D207" s="205" t="s">
        <v>132</v>
      </c>
      <c r="E207" s="206" t="s">
        <v>285</v>
      </c>
      <c r="F207" s="207" t="s">
        <v>286</v>
      </c>
      <c r="G207" s="208" t="s">
        <v>275</v>
      </c>
      <c r="H207" s="209">
        <v>1</v>
      </c>
      <c r="I207" s="210"/>
      <c r="J207" s="211">
        <f>ROUND(I207*H207,2)</f>
        <v>0</v>
      </c>
      <c r="K207" s="207" t="s">
        <v>136</v>
      </c>
      <c r="L207" s="45"/>
      <c r="M207" s="212" t="s">
        <v>19</v>
      </c>
      <c r="N207" s="213" t="s">
        <v>48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1.6990000000000001</v>
      </c>
      <c r="T207" s="215">
        <f>S207*H207</f>
        <v>1.6990000000000001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137</v>
      </c>
      <c r="AT207" s="216" t="s">
        <v>132</v>
      </c>
      <c r="AU207" s="216" t="s">
        <v>87</v>
      </c>
      <c r="AY207" s="18" t="s">
        <v>130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85</v>
      </c>
      <c r="BK207" s="217">
        <f>ROUND(I207*H207,2)</f>
        <v>0</v>
      </c>
      <c r="BL207" s="18" t="s">
        <v>137</v>
      </c>
      <c r="BM207" s="216" t="s">
        <v>287</v>
      </c>
    </row>
    <row r="208" s="2" customFormat="1">
      <c r="A208" s="39"/>
      <c r="B208" s="40"/>
      <c r="C208" s="41"/>
      <c r="D208" s="218" t="s">
        <v>139</v>
      </c>
      <c r="E208" s="41"/>
      <c r="F208" s="219" t="s">
        <v>288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139</v>
      </c>
      <c r="AU208" s="18" t="s">
        <v>87</v>
      </c>
    </row>
    <row r="209" s="13" customFormat="1">
      <c r="A209" s="13"/>
      <c r="B209" s="223"/>
      <c r="C209" s="224"/>
      <c r="D209" s="225" t="s">
        <v>141</v>
      </c>
      <c r="E209" s="226" t="s">
        <v>19</v>
      </c>
      <c r="F209" s="227" t="s">
        <v>289</v>
      </c>
      <c r="G209" s="224"/>
      <c r="H209" s="228">
        <v>1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141</v>
      </c>
      <c r="AU209" s="234" t="s">
        <v>87</v>
      </c>
      <c r="AV209" s="13" t="s">
        <v>87</v>
      </c>
      <c r="AW209" s="13" t="s">
        <v>37</v>
      </c>
      <c r="AX209" s="13" t="s">
        <v>77</v>
      </c>
      <c r="AY209" s="234" t="s">
        <v>130</v>
      </c>
    </row>
    <row r="210" s="14" customFormat="1">
      <c r="A210" s="14"/>
      <c r="B210" s="235"/>
      <c r="C210" s="236"/>
      <c r="D210" s="225" t="s">
        <v>141</v>
      </c>
      <c r="E210" s="237" t="s">
        <v>19</v>
      </c>
      <c r="F210" s="238" t="s">
        <v>145</v>
      </c>
      <c r="G210" s="236"/>
      <c r="H210" s="239">
        <v>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141</v>
      </c>
      <c r="AU210" s="245" t="s">
        <v>87</v>
      </c>
      <c r="AV210" s="14" t="s">
        <v>137</v>
      </c>
      <c r="AW210" s="14" t="s">
        <v>37</v>
      </c>
      <c r="AX210" s="14" t="s">
        <v>85</v>
      </c>
      <c r="AY210" s="245" t="s">
        <v>130</v>
      </c>
    </row>
    <row r="211" s="2" customFormat="1" ht="37.8" customHeight="1">
      <c r="A211" s="39"/>
      <c r="B211" s="40"/>
      <c r="C211" s="205" t="s">
        <v>290</v>
      </c>
      <c r="D211" s="205" t="s">
        <v>132</v>
      </c>
      <c r="E211" s="206" t="s">
        <v>291</v>
      </c>
      <c r="F211" s="207" t="s">
        <v>292</v>
      </c>
      <c r="G211" s="208" t="s">
        <v>154</v>
      </c>
      <c r="H211" s="209">
        <v>3.0960000000000001</v>
      </c>
      <c r="I211" s="210"/>
      <c r="J211" s="211">
        <f>ROUND(I211*H211,2)</f>
        <v>0</v>
      </c>
      <c r="K211" s="207" t="s">
        <v>136</v>
      </c>
      <c r="L211" s="45"/>
      <c r="M211" s="212" t="s">
        <v>19</v>
      </c>
      <c r="N211" s="213" t="s">
        <v>48</v>
      </c>
      <c r="O211" s="85"/>
      <c r="P211" s="214">
        <f>O211*H211</f>
        <v>0</v>
      </c>
      <c r="Q211" s="214">
        <v>2.5018699999999998</v>
      </c>
      <c r="R211" s="214">
        <f>Q211*H211</f>
        <v>7.7457895199999998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137</v>
      </c>
      <c r="AT211" s="216" t="s">
        <v>132</v>
      </c>
      <c r="AU211" s="216" t="s">
        <v>87</v>
      </c>
      <c r="AY211" s="18" t="s">
        <v>130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85</v>
      </c>
      <c r="BK211" s="217">
        <f>ROUND(I211*H211,2)</f>
        <v>0</v>
      </c>
      <c r="BL211" s="18" t="s">
        <v>137</v>
      </c>
      <c r="BM211" s="216" t="s">
        <v>293</v>
      </c>
    </row>
    <row r="212" s="2" customFormat="1">
      <c r="A212" s="39"/>
      <c r="B212" s="40"/>
      <c r="C212" s="41"/>
      <c r="D212" s="218" t="s">
        <v>139</v>
      </c>
      <c r="E212" s="41"/>
      <c r="F212" s="219" t="s">
        <v>294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139</v>
      </c>
      <c r="AU212" s="18" t="s">
        <v>87</v>
      </c>
    </row>
    <row r="213" s="13" customFormat="1">
      <c r="A213" s="13"/>
      <c r="B213" s="223"/>
      <c r="C213" s="224"/>
      <c r="D213" s="225" t="s">
        <v>141</v>
      </c>
      <c r="E213" s="226" t="s">
        <v>19</v>
      </c>
      <c r="F213" s="227" t="s">
        <v>295</v>
      </c>
      <c r="G213" s="224"/>
      <c r="H213" s="228">
        <v>3.3599999999999999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141</v>
      </c>
      <c r="AU213" s="234" t="s">
        <v>87</v>
      </c>
      <c r="AV213" s="13" t="s">
        <v>87</v>
      </c>
      <c r="AW213" s="13" t="s">
        <v>37</v>
      </c>
      <c r="AX213" s="13" t="s">
        <v>77</v>
      </c>
      <c r="AY213" s="234" t="s">
        <v>130</v>
      </c>
    </row>
    <row r="214" s="13" customFormat="1">
      <c r="A214" s="13"/>
      <c r="B214" s="223"/>
      <c r="C214" s="224"/>
      <c r="D214" s="225" t="s">
        <v>141</v>
      </c>
      <c r="E214" s="226" t="s">
        <v>19</v>
      </c>
      <c r="F214" s="227" t="s">
        <v>296</v>
      </c>
      <c r="G214" s="224"/>
      <c r="H214" s="228">
        <v>-0.26400000000000001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141</v>
      </c>
      <c r="AU214" s="234" t="s">
        <v>87</v>
      </c>
      <c r="AV214" s="13" t="s">
        <v>87</v>
      </c>
      <c r="AW214" s="13" t="s">
        <v>37</v>
      </c>
      <c r="AX214" s="13" t="s">
        <v>77</v>
      </c>
      <c r="AY214" s="234" t="s">
        <v>130</v>
      </c>
    </row>
    <row r="215" s="14" customFormat="1">
      <c r="A215" s="14"/>
      <c r="B215" s="235"/>
      <c r="C215" s="236"/>
      <c r="D215" s="225" t="s">
        <v>141</v>
      </c>
      <c r="E215" s="237" t="s">
        <v>19</v>
      </c>
      <c r="F215" s="238" t="s">
        <v>145</v>
      </c>
      <c r="G215" s="236"/>
      <c r="H215" s="239">
        <v>3.0960000000000001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141</v>
      </c>
      <c r="AU215" s="245" t="s">
        <v>87</v>
      </c>
      <c r="AV215" s="14" t="s">
        <v>137</v>
      </c>
      <c r="AW215" s="14" t="s">
        <v>37</v>
      </c>
      <c r="AX215" s="14" t="s">
        <v>85</v>
      </c>
      <c r="AY215" s="245" t="s">
        <v>130</v>
      </c>
    </row>
    <row r="216" s="2" customFormat="1" ht="37.8" customHeight="1">
      <c r="A216" s="39"/>
      <c r="B216" s="40"/>
      <c r="C216" s="205" t="s">
        <v>297</v>
      </c>
      <c r="D216" s="205" t="s">
        <v>132</v>
      </c>
      <c r="E216" s="206" t="s">
        <v>298</v>
      </c>
      <c r="F216" s="207" t="s">
        <v>299</v>
      </c>
      <c r="G216" s="208" t="s">
        <v>135</v>
      </c>
      <c r="H216" s="209">
        <v>19.23</v>
      </c>
      <c r="I216" s="210"/>
      <c r="J216" s="211">
        <f>ROUND(I216*H216,2)</f>
        <v>0</v>
      </c>
      <c r="K216" s="207" t="s">
        <v>136</v>
      </c>
      <c r="L216" s="45"/>
      <c r="M216" s="212" t="s">
        <v>19</v>
      </c>
      <c r="N216" s="213" t="s">
        <v>48</v>
      </c>
      <c r="O216" s="85"/>
      <c r="P216" s="214">
        <f>O216*H216</f>
        <v>0</v>
      </c>
      <c r="Q216" s="214">
        <v>0.0022000000000000001</v>
      </c>
      <c r="R216" s="214">
        <f>Q216*H216</f>
        <v>0.042306000000000003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137</v>
      </c>
      <c r="AT216" s="216" t="s">
        <v>132</v>
      </c>
      <c r="AU216" s="216" t="s">
        <v>87</v>
      </c>
      <c r="AY216" s="18" t="s">
        <v>130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85</v>
      </c>
      <c r="BK216" s="217">
        <f>ROUND(I216*H216,2)</f>
        <v>0</v>
      </c>
      <c r="BL216" s="18" t="s">
        <v>137</v>
      </c>
      <c r="BM216" s="216" t="s">
        <v>300</v>
      </c>
    </row>
    <row r="217" s="2" customFormat="1">
      <c r="A217" s="39"/>
      <c r="B217" s="40"/>
      <c r="C217" s="41"/>
      <c r="D217" s="218" t="s">
        <v>139</v>
      </c>
      <c r="E217" s="41"/>
      <c r="F217" s="219" t="s">
        <v>301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139</v>
      </c>
      <c r="AU217" s="18" t="s">
        <v>87</v>
      </c>
    </row>
    <row r="218" s="13" customFormat="1">
      <c r="A218" s="13"/>
      <c r="B218" s="223"/>
      <c r="C218" s="224"/>
      <c r="D218" s="225" t="s">
        <v>141</v>
      </c>
      <c r="E218" s="226" t="s">
        <v>19</v>
      </c>
      <c r="F218" s="227" t="s">
        <v>302</v>
      </c>
      <c r="G218" s="224"/>
      <c r="H218" s="228">
        <v>16.32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141</v>
      </c>
      <c r="AU218" s="234" t="s">
        <v>87</v>
      </c>
      <c r="AV218" s="13" t="s">
        <v>87</v>
      </c>
      <c r="AW218" s="13" t="s">
        <v>37</v>
      </c>
      <c r="AX218" s="13" t="s">
        <v>77</v>
      </c>
      <c r="AY218" s="234" t="s">
        <v>130</v>
      </c>
    </row>
    <row r="219" s="13" customFormat="1">
      <c r="A219" s="13"/>
      <c r="B219" s="223"/>
      <c r="C219" s="224"/>
      <c r="D219" s="225" t="s">
        <v>141</v>
      </c>
      <c r="E219" s="226" t="s">
        <v>19</v>
      </c>
      <c r="F219" s="227" t="s">
        <v>303</v>
      </c>
      <c r="G219" s="224"/>
      <c r="H219" s="228">
        <v>2.6400000000000001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141</v>
      </c>
      <c r="AU219" s="234" t="s">
        <v>87</v>
      </c>
      <c r="AV219" s="13" t="s">
        <v>87</v>
      </c>
      <c r="AW219" s="13" t="s">
        <v>37</v>
      </c>
      <c r="AX219" s="13" t="s">
        <v>77</v>
      </c>
      <c r="AY219" s="234" t="s">
        <v>130</v>
      </c>
    </row>
    <row r="220" s="13" customFormat="1">
      <c r="A220" s="13"/>
      <c r="B220" s="223"/>
      <c r="C220" s="224"/>
      <c r="D220" s="225" t="s">
        <v>141</v>
      </c>
      <c r="E220" s="226" t="s">
        <v>19</v>
      </c>
      <c r="F220" s="227" t="s">
        <v>304</v>
      </c>
      <c r="G220" s="224"/>
      <c r="H220" s="228">
        <v>0.27000000000000002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141</v>
      </c>
      <c r="AU220" s="234" t="s">
        <v>87</v>
      </c>
      <c r="AV220" s="13" t="s">
        <v>87</v>
      </c>
      <c r="AW220" s="13" t="s">
        <v>37</v>
      </c>
      <c r="AX220" s="13" t="s">
        <v>77</v>
      </c>
      <c r="AY220" s="234" t="s">
        <v>130</v>
      </c>
    </row>
    <row r="221" s="14" customFormat="1">
      <c r="A221" s="14"/>
      <c r="B221" s="235"/>
      <c r="C221" s="236"/>
      <c r="D221" s="225" t="s">
        <v>141</v>
      </c>
      <c r="E221" s="237" t="s">
        <v>19</v>
      </c>
      <c r="F221" s="238" t="s">
        <v>145</v>
      </c>
      <c r="G221" s="236"/>
      <c r="H221" s="239">
        <v>19.23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141</v>
      </c>
      <c r="AU221" s="245" t="s">
        <v>87</v>
      </c>
      <c r="AV221" s="14" t="s">
        <v>137</v>
      </c>
      <c r="AW221" s="14" t="s">
        <v>37</v>
      </c>
      <c r="AX221" s="14" t="s">
        <v>85</v>
      </c>
      <c r="AY221" s="245" t="s">
        <v>130</v>
      </c>
    </row>
    <row r="222" s="2" customFormat="1" ht="37.8" customHeight="1">
      <c r="A222" s="39"/>
      <c r="B222" s="40"/>
      <c r="C222" s="205" t="s">
        <v>305</v>
      </c>
      <c r="D222" s="205" t="s">
        <v>132</v>
      </c>
      <c r="E222" s="206" t="s">
        <v>306</v>
      </c>
      <c r="F222" s="207" t="s">
        <v>307</v>
      </c>
      <c r="G222" s="208" t="s">
        <v>135</v>
      </c>
      <c r="H222" s="209">
        <v>19.23</v>
      </c>
      <c r="I222" s="210"/>
      <c r="J222" s="211">
        <f>ROUND(I222*H222,2)</f>
        <v>0</v>
      </c>
      <c r="K222" s="207" t="s">
        <v>136</v>
      </c>
      <c r="L222" s="45"/>
      <c r="M222" s="212" t="s">
        <v>19</v>
      </c>
      <c r="N222" s="213" t="s">
        <v>48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137</v>
      </c>
      <c r="AT222" s="216" t="s">
        <v>132</v>
      </c>
      <c r="AU222" s="216" t="s">
        <v>87</v>
      </c>
      <c r="AY222" s="18" t="s">
        <v>130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85</v>
      </c>
      <c r="BK222" s="217">
        <f>ROUND(I222*H222,2)</f>
        <v>0</v>
      </c>
      <c r="BL222" s="18" t="s">
        <v>137</v>
      </c>
      <c r="BM222" s="216" t="s">
        <v>308</v>
      </c>
    </row>
    <row r="223" s="2" customFormat="1">
      <c r="A223" s="39"/>
      <c r="B223" s="40"/>
      <c r="C223" s="41"/>
      <c r="D223" s="218" t="s">
        <v>139</v>
      </c>
      <c r="E223" s="41"/>
      <c r="F223" s="219" t="s">
        <v>309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139</v>
      </c>
      <c r="AU223" s="18" t="s">
        <v>87</v>
      </c>
    </row>
    <row r="224" s="13" customFormat="1">
      <c r="A224" s="13"/>
      <c r="B224" s="223"/>
      <c r="C224" s="224"/>
      <c r="D224" s="225" t="s">
        <v>141</v>
      </c>
      <c r="E224" s="226" t="s">
        <v>19</v>
      </c>
      <c r="F224" s="227" t="s">
        <v>302</v>
      </c>
      <c r="G224" s="224"/>
      <c r="H224" s="228">
        <v>16.32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141</v>
      </c>
      <c r="AU224" s="234" t="s">
        <v>87</v>
      </c>
      <c r="AV224" s="13" t="s">
        <v>87</v>
      </c>
      <c r="AW224" s="13" t="s">
        <v>37</v>
      </c>
      <c r="AX224" s="13" t="s">
        <v>77</v>
      </c>
      <c r="AY224" s="234" t="s">
        <v>130</v>
      </c>
    </row>
    <row r="225" s="13" customFormat="1">
      <c r="A225" s="13"/>
      <c r="B225" s="223"/>
      <c r="C225" s="224"/>
      <c r="D225" s="225" t="s">
        <v>141</v>
      </c>
      <c r="E225" s="226" t="s">
        <v>19</v>
      </c>
      <c r="F225" s="227" t="s">
        <v>303</v>
      </c>
      <c r="G225" s="224"/>
      <c r="H225" s="228">
        <v>2.6400000000000001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141</v>
      </c>
      <c r="AU225" s="234" t="s">
        <v>87</v>
      </c>
      <c r="AV225" s="13" t="s">
        <v>87</v>
      </c>
      <c r="AW225" s="13" t="s">
        <v>37</v>
      </c>
      <c r="AX225" s="13" t="s">
        <v>77</v>
      </c>
      <c r="AY225" s="234" t="s">
        <v>130</v>
      </c>
    </row>
    <row r="226" s="13" customFormat="1">
      <c r="A226" s="13"/>
      <c r="B226" s="223"/>
      <c r="C226" s="224"/>
      <c r="D226" s="225" t="s">
        <v>141</v>
      </c>
      <c r="E226" s="226" t="s">
        <v>19</v>
      </c>
      <c r="F226" s="227" t="s">
        <v>304</v>
      </c>
      <c r="G226" s="224"/>
      <c r="H226" s="228">
        <v>0.27000000000000002</v>
      </c>
      <c r="I226" s="229"/>
      <c r="J226" s="224"/>
      <c r="K226" s="224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141</v>
      </c>
      <c r="AU226" s="234" t="s">
        <v>87</v>
      </c>
      <c r="AV226" s="13" t="s">
        <v>87</v>
      </c>
      <c r="AW226" s="13" t="s">
        <v>37</v>
      </c>
      <c r="AX226" s="13" t="s">
        <v>77</v>
      </c>
      <c r="AY226" s="234" t="s">
        <v>130</v>
      </c>
    </row>
    <row r="227" s="14" customFormat="1">
      <c r="A227" s="14"/>
      <c r="B227" s="235"/>
      <c r="C227" s="236"/>
      <c r="D227" s="225" t="s">
        <v>141</v>
      </c>
      <c r="E227" s="237" t="s">
        <v>19</v>
      </c>
      <c r="F227" s="238" t="s">
        <v>145</v>
      </c>
      <c r="G227" s="236"/>
      <c r="H227" s="239">
        <v>19.23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141</v>
      </c>
      <c r="AU227" s="245" t="s">
        <v>87</v>
      </c>
      <c r="AV227" s="14" t="s">
        <v>137</v>
      </c>
      <c r="AW227" s="14" t="s">
        <v>37</v>
      </c>
      <c r="AX227" s="14" t="s">
        <v>85</v>
      </c>
      <c r="AY227" s="245" t="s">
        <v>130</v>
      </c>
    </row>
    <row r="228" s="2" customFormat="1" ht="37.8" customHeight="1">
      <c r="A228" s="39"/>
      <c r="B228" s="40"/>
      <c r="C228" s="205" t="s">
        <v>310</v>
      </c>
      <c r="D228" s="205" t="s">
        <v>132</v>
      </c>
      <c r="E228" s="206" t="s">
        <v>311</v>
      </c>
      <c r="F228" s="207" t="s">
        <v>312</v>
      </c>
      <c r="G228" s="208" t="s">
        <v>135</v>
      </c>
      <c r="H228" s="209">
        <v>19.23</v>
      </c>
      <c r="I228" s="210"/>
      <c r="J228" s="211">
        <f>ROUND(I228*H228,2)</f>
        <v>0</v>
      </c>
      <c r="K228" s="207" t="s">
        <v>136</v>
      </c>
      <c r="L228" s="45"/>
      <c r="M228" s="212" t="s">
        <v>19</v>
      </c>
      <c r="N228" s="213" t="s">
        <v>48</v>
      </c>
      <c r="O228" s="85"/>
      <c r="P228" s="214">
        <f>O228*H228</f>
        <v>0</v>
      </c>
      <c r="Q228" s="214">
        <v>0.0027000000000000001</v>
      </c>
      <c r="R228" s="214">
        <f>Q228*H228</f>
        <v>0.051921000000000002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137</v>
      </c>
      <c r="AT228" s="216" t="s">
        <v>132</v>
      </c>
      <c r="AU228" s="216" t="s">
        <v>87</v>
      </c>
      <c r="AY228" s="18" t="s">
        <v>130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85</v>
      </c>
      <c r="BK228" s="217">
        <f>ROUND(I228*H228,2)</f>
        <v>0</v>
      </c>
      <c r="BL228" s="18" t="s">
        <v>137</v>
      </c>
      <c r="BM228" s="216" t="s">
        <v>313</v>
      </c>
    </row>
    <row r="229" s="2" customFormat="1">
      <c r="A229" s="39"/>
      <c r="B229" s="40"/>
      <c r="C229" s="41"/>
      <c r="D229" s="218" t="s">
        <v>139</v>
      </c>
      <c r="E229" s="41"/>
      <c r="F229" s="219" t="s">
        <v>314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139</v>
      </c>
      <c r="AU229" s="18" t="s">
        <v>87</v>
      </c>
    </row>
    <row r="230" s="13" customFormat="1">
      <c r="A230" s="13"/>
      <c r="B230" s="223"/>
      <c r="C230" s="224"/>
      <c r="D230" s="225" t="s">
        <v>141</v>
      </c>
      <c r="E230" s="226" t="s">
        <v>19</v>
      </c>
      <c r="F230" s="227" t="s">
        <v>302</v>
      </c>
      <c r="G230" s="224"/>
      <c r="H230" s="228">
        <v>16.32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141</v>
      </c>
      <c r="AU230" s="234" t="s">
        <v>87</v>
      </c>
      <c r="AV230" s="13" t="s">
        <v>87</v>
      </c>
      <c r="AW230" s="13" t="s">
        <v>37</v>
      </c>
      <c r="AX230" s="13" t="s">
        <v>77</v>
      </c>
      <c r="AY230" s="234" t="s">
        <v>130</v>
      </c>
    </row>
    <row r="231" s="13" customFormat="1">
      <c r="A231" s="13"/>
      <c r="B231" s="223"/>
      <c r="C231" s="224"/>
      <c r="D231" s="225" t="s">
        <v>141</v>
      </c>
      <c r="E231" s="226" t="s">
        <v>19</v>
      </c>
      <c r="F231" s="227" t="s">
        <v>303</v>
      </c>
      <c r="G231" s="224"/>
      <c r="H231" s="228">
        <v>2.6400000000000001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141</v>
      </c>
      <c r="AU231" s="234" t="s">
        <v>87</v>
      </c>
      <c r="AV231" s="13" t="s">
        <v>87</v>
      </c>
      <c r="AW231" s="13" t="s">
        <v>37</v>
      </c>
      <c r="AX231" s="13" t="s">
        <v>77</v>
      </c>
      <c r="AY231" s="234" t="s">
        <v>130</v>
      </c>
    </row>
    <row r="232" s="13" customFormat="1">
      <c r="A232" s="13"/>
      <c r="B232" s="223"/>
      <c r="C232" s="224"/>
      <c r="D232" s="225" t="s">
        <v>141</v>
      </c>
      <c r="E232" s="226" t="s">
        <v>19</v>
      </c>
      <c r="F232" s="227" t="s">
        <v>304</v>
      </c>
      <c r="G232" s="224"/>
      <c r="H232" s="228">
        <v>0.27000000000000002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141</v>
      </c>
      <c r="AU232" s="234" t="s">
        <v>87</v>
      </c>
      <c r="AV232" s="13" t="s">
        <v>87</v>
      </c>
      <c r="AW232" s="13" t="s">
        <v>37</v>
      </c>
      <c r="AX232" s="13" t="s">
        <v>77</v>
      </c>
      <c r="AY232" s="234" t="s">
        <v>130</v>
      </c>
    </row>
    <row r="233" s="14" customFormat="1">
      <c r="A233" s="14"/>
      <c r="B233" s="235"/>
      <c r="C233" s="236"/>
      <c r="D233" s="225" t="s">
        <v>141</v>
      </c>
      <c r="E233" s="237" t="s">
        <v>19</v>
      </c>
      <c r="F233" s="238" t="s">
        <v>145</v>
      </c>
      <c r="G233" s="236"/>
      <c r="H233" s="239">
        <v>19.23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141</v>
      </c>
      <c r="AU233" s="245" t="s">
        <v>87</v>
      </c>
      <c r="AV233" s="14" t="s">
        <v>137</v>
      </c>
      <c r="AW233" s="14" t="s">
        <v>37</v>
      </c>
      <c r="AX233" s="14" t="s">
        <v>85</v>
      </c>
      <c r="AY233" s="245" t="s">
        <v>130</v>
      </c>
    </row>
    <row r="234" s="2" customFormat="1" ht="24.15" customHeight="1">
      <c r="A234" s="39"/>
      <c r="B234" s="40"/>
      <c r="C234" s="205" t="s">
        <v>315</v>
      </c>
      <c r="D234" s="205" t="s">
        <v>132</v>
      </c>
      <c r="E234" s="206" t="s">
        <v>316</v>
      </c>
      <c r="F234" s="207" t="s">
        <v>317</v>
      </c>
      <c r="G234" s="208" t="s">
        <v>219</v>
      </c>
      <c r="H234" s="209">
        <v>20.698</v>
      </c>
      <c r="I234" s="210"/>
      <c r="J234" s="211">
        <f>ROUND(I234*H234,2)</f>
        <v>0</v>
      </c>
      <c r="K234" s="207" t="s">
        <v>136</v>
      </c>
      <c r="L234" s="45"/>
      <c r="M234" s="212" t="s">
        <v>19</v>
      </c>
      <c r="N234" s="213" t="s">
        <v>48</v>
      </c>
      <c r="O234" s="85"/>
      <c r="P234" s="214">
        <f>O234*H234</f>
        <v>0</v>
      </c>
      <c r="Q234" s="214">
        <v>1.0606199999999999</v>
      </c>
      <c r="R234" s="214">
        <f>Q234*H234</f>
        <v>21.952712759999997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137</v>
      </c>
      <c r="AT234" s="216" t="s">
        <v>132</v>
      </c>
      <c r="AU234" s="216" t="s">
        <v>87</v>
      </c>
      <c r="AY234" s="18" t="s">
        <v>130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85</v>
      </c>
      <c r="BK234" s="217">
        <f>ROUND(I234*H234,2)</f>
        <v>0</v>
      </c>
      <c r="BL234" s="18" t="s">
        <v>137</v>
      </c>
      <c r="BM234" s="216" t="s">
        <v>318</v>
      </c>
    </row>
    <row r="235" s="2" customFormat="1">
      <c r="A235" s="39"/>
      <c r="B235" s="40"/>
      <c r="C235" s="41"/>
      <c r="D235" s="218" t="s">
        <v>139</v>
      </c>
      <c r="E235" s="41"/>
      <c r="F235" s="219" t="s">
        <v>319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139</v>
      </c>
      <c r="AU235" s="18" t="s">
        <v>87</v>
      </c>
    </row>
    <row r="236" s="13" customFormat="1">
      <c r="A236" s="13"/>
      <c r="B236" s="223"/>
      <c r="C236" s="224"/>
      <c r="D236" s="225" t="s">
        <v>141</v>
      </c>
      <c r="E236" s="226" t="s">
        <v>19</v>
      </c>
      <c r="F236" s="227" t="s">
        <v>320</v>
      </c>
      <c r="G236" s="224"/>
      <c r="H236" s="228">
        <v>20.698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141</v>
      </c>
      <c r="AU236" s="234" t="s">
        <v>87</v>
      </c>
      <c r="AV236" s="13" t="s">
        <v>87</v>
      </c>
      <c r="AW236" s="13" t="s">
        <v>37</v>
      </c>
      <c r="AX236" s="13" t="s">
        <v>77</v>
      </c>
      <c r="AY236" s="234" t="s">
        <v>130</v>
      </c>
    </row>
    <row r="237" s="14" customFormat="1">
      <c r="A237" s="14"/>
      <c r="B237" s="235"/>
      <c r="C237" s="236"/>
      <c r="D237" s="225" t="s">
        <v>141</v>
      </c>
      <c r="E237" s="237" t="s">
        <v>19</v>
      </c>
      <c r="F237" s="238" t="s">
        <v>145</v>
      </c>
      <c r="G237" s="236"/>
      <c r="H237" s="239">
        <v>20.698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141</v>
      </c>
      <c r="AU237" s="245" t="s">
        <v>87</v>
      </c>
      <c r="AV237" s="14" t="s">
        <v>137</v>
      </c>
      <c r="AW237" s="14" t="s">
        <v>37</v>
      </c>
      <c r="AX237" s="14" t="s">
        <v>85</v>
      </c>
      <c r="AY237" s="245" t="s">
        <v>130</v>
      </c>
    </row>
    <row r="238" s="12" customFormat="1" ht="22.8" customHeight="1">
      <c r="A238" s="12"/>
      <c r="B238" s="189"/>
      <c r="C238" s="190"/>
      <c r="D238" s="191" t="s">
        <v>76</v>
      </c>
      <c r="E238" s="203" t="s">
        <v>151</v>
      </c>
      <c r="F238" s="203" t="s">
        <v>321</v>
      </c>
      <c r="G238" s="190"/>
      <c r="H238" s="190"/>
      <c r="I238" s="193"/>
      <c r="J238" s="204">
        <f>BK238</f>
        <v>0</v>
      </c>
      <c r="K238" s="190"/>
      <c r="L238" s="195"/>
      <c r="M238" s="196"/>
      <c r="N238" s="197"/>
      <c r="O238" s="197"/>
      <c r="P238" s="198">
        <f>SUM(P239:P245)</f>
        <v>0</v>
      </c>
      <c r="Q238" s="197"/>
      <c r="R238" s="198">
        <f>SUM(R239:R245)</f>
        <v>0.66080000000000005</v>
      </c>
      <c r="S238" s="197"/>
      <c r="T238" s="199">
        <f>SUM(T239:T245)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0" t="s">
        <v>85</v>
      </c>
      <c r="AT238" s="201" t="s">
        <v>76</v>
      </c>
      <c r="AU238" s="201" t="s">
        <v>85</v>
      </c>
      <c r="AY238" s="200" t="s">
        <v>130</v>
      </c>
      <c r="BK238" s="202">
        <f>SUM(BK239:BK245)</f>
        <v>0</v>
      </c>
    </row>
    <row r="239" s="2" customFormat="1" ht="24.15" customHeight="1">
      <c r="A239" s="39"/>
      <c r="B239" s="40"/>
      <c r="C239" s="205" t="s">
        <v>322</v>
      </c>
      <c r="D239" s="205" t="s">
        <v>132</v>
      </c>
      <c r="E239" s="206" t="s">
        <v>323</v>
      </c>
      <c r="F239" s="207" t="s">
        <v>324</v>
      </c>
      <c r="G239" s="208" t="s">
        <v>325</v>
      </c>
      <c r="H239" s="209">
        <v>14</v>
      </c>
      <c r="I239" s="210"/>
      <c r="J239" s="211">
        <f>ROUND(I239*H239,2)</f>
        <v>0</v>
      </c>
      <c r="K239" s="207" t="s">
        <v>136</v>
      </c>
      <c r="L239" s="45"/>
      <c r="M239" s="212" t="s">
        <v>19</v>
      </c>
      <c r="N239" s="213" t="s">
        <v>48</v>
      </c>
      <c r="O239" s="85"/>
      <c r="P239" s="214">
        <f>O239*H239</f>
        <v>0</v>
      </c>
      <c r="Q239" s="214">
        <v>0.0011999999999999999</v>
      </c>
      <c r="R239" s="214">
        <f>Q239*H239</f>
        <v>0.016799999999999999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137</v>
      </c>
      <c r="AT239" s="216" t="s">
        <v>132</v>
      </c>
      <c r="AU239" s="216" t="s">
        <v>87</v>
      </c>
      <c r="AY239" s="18" t="s">
        <v>130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85</v>
      </c>
      <c r="BK239" s="217">
        <f>ROUND(I239*H239,2)</f>
        <v>0</v>
      </c>
      <c r="BL239" s="18" t="s">
        <v>137</v>
      </c>
      <c r="BM239" s="216" t="s">
        <v>326</v>
      </c>
    </row>
    <row r="240" s="2" customFormat="1">
      <c r="A240" s="39"/>
      <c r="B240" s="40"/>
      <c r="C240" s="41"/>
      <c r="D240" s="218" t="s">
        <v>139</v>
      </c>
      <c r="E240" s="41"/>
      <c r="F240" s="219" t="s">
        <v>327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139</v>
      </c>
      <c r="AU240" s="18" t="s">
        <v>87</v>
      </c>
    </row>
    <row r="241" s="13" customFormat="1">
      <c r="A241" s="13"/>
      <c r="B241" s="223"/>
      <c r="C241" s="224"/>
      <c r="D241" s="225" t="s">
        <v>141</v>
      </c>
      <c r="E241" s="226" t="s">
        <v>19</v>
      </c>
      <c r="F241" s="227" t="s">
        <v>224</v>
      </c>
      <c r="G241" s="224"/>
      <c r="H241" s="228">
        <v>14</v>
      </c>
      <c r="I241" s="229"/>
      <c r="J241" s="224"/>
      <c r="K241" s="224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141</v>
      </c>
      <c r="AU241" s="234" t="s">
        <v>87</v>
      </c>
      <c r="AV241" s="13" t="s">
        <v>87</v>
      </c>
      <c r="AW241" s="13" t="s">
        <v>37</v>
      </c>
      <c r="AX241" s="13" t="s">
        <v>77</v>
      </c>
      <c r="AY241" s="234" t="s">
        <v>130</v>
      </c>
    </row>
    <row r="242" s="14" customFormat="1">
      <c r="A242" s="14"/>
      <c r="B242" s="235"/>
      <c r="C242" s="236"/>
      <c r="D242" s="225" t="s">
        <v>141</v>
      </c>
      <c r="E242" s="237" t="s">
        <v>19</v>
      </c>
      <c r="F242" s="238" t="s">
        <v>145</v>
      </c>
      <c r="G242" s="236"/>
      <c r="H242" s="239">
        <v>14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141</v>
      </c>
      <c r="AU242" s="245" t="s">
        <v>87</v>
      </c>
      <c r="AV242" s="14" t="s">
        <v>137</v>
      </c>
      <c r="AW242" s="14" t="s">
        <v>37</v>
      </c>
      <c r="AX242" s="14" t="s">
        <v>85</v>
      </c>
      <c r="AY242" s="245" t="s">
        <v>130</v>
      </c>
    </row>
    <row r="243" s="2" customFormat="1" ht="16.5" customHeight="1">
      <c r="A243" s="39"/>
      <c r="B243" s="40"/>
      <c r="C243" s="246" t="s">
        <v>328</v>
      </c>
      <c r="D243" s="246" t="s">
        <v>242</v>
      </c>
      <c r="E243" s="247" t="s">
        <v>329</v>
      </c>
      <c r="F243" s="248" t="s">
        <v>330</v>
      </c>
      <c r="G243" s="249" t="s">
        <v>325</v>
      </c>
      <c r="H243" s="250">
        <v>14</v>
      </c>
      <c r="I243" s="251"/>
      <c r="J243" s="252">
        <f>ROUND(I243*H243,2)</f>
        <v>0</v>
      </c>
      <c r="K243" s="248" t="s">
        <v>19</v>
      </c>
      <c r="L243" s="253"/>
      <c r="M243" s="254" t="s">
        <v>19</v>
      </c>
      <c r="N243" s="255" t="s">
        <v>48</v>
      </c>
      <c r="O243" s="85"/>
      <c r="P243" s="214">
        <f>O243*H243</f>
        <v>0</v>
      </c>
      <c r="Q243" s="214">
        <v>0.045999999999999999</v>
      </c>
      <c r="R243" s="214">
        <f>Q243*H243</f>
        <v>0.64400000000000002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185</v>
      </c>
      <c r="AT243" s="216" t="s">
        <v>242</v>
      </c>
      <c r="AU243" s="216" t="s">
        <v>87</v>
      </c>
      <c r="AY243" s="18" t="s">
        <v>130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85</v>
      </c>
      <c r="BK243" s="217">
        <f>ROUND(I243*H243,2)</f>
        <v>0</v>
      </c>
      <c r="BL243" s="18" t="s">
        <v>137</v>
      </c>
      <c r="BM243" s="216" t="s">
        <v>331</v>
      </c>
    </row>
    <row r="244" s="13" customFormat="1">
      <c r="A244" s="13"/>
      <c r="B244" s="223"/>
      <c r="C244" s="224"/>
      <c r="D244" s="225" t="s">
        <v>141</v>
      </c>
      <c r="E244" s="226" t="s">
        <v>19</v>
      </c>
      <c r="F244" s="227" t="s">
        <v>224</v>
      </c>
      <c r="G244" s="224"/>
      <c r="H244" s="228">
        <v>14</v>
      </c>
      <c r="I244" s="229"/>
      <c r="J244" s="224"/>
      <c r="K244" s="224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141</v>
      </c>
      <c r="AU244" s="234" t="s">
        <v>87</v>
      </c>
      <c r="AV244" s="13" t="s">
        <v>87</v>
      </c>
      <c r="AW244" s="13" t="s">
        <v>37</v>
      </c>
      <c r="AX244" s="13" t="s">
        <v>77</v>
      </c>
      <c r="AY244" s="234" t="s">
        <v>130</v>
      </c>
    </row>
    <row r="245" s="14" customFormat="1">
      <c r="A245" s="14"/>
      <c r="B245" s="235"/>
      <c r="C245" s="236"/>
      <c r="D245" s="225" t="s">
        <v>141</v>
      </c>
      <c r="E245" s="237" t="s">
        <v>19</v>
      </c>
      <c r="F245" s="238" t="s">
        <v>145</v>
      </c>
      <c r="G245" s="236"/>
      <c r="H245" s="239">
        <v>14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141</v>
      </c>
      <c r="AU245" s="245" t="s">
        <v>87</v>
      </c>
      <c r="AV245" s="14" t="s">
        <v>137</v>
      </c>
      <c r="AW245" s="14" t="s">
        <v>37</v>
      </c>
      <c r="AX245" s="14" t="s">
        <v>85</v>
      </c>
      <c r="AY245" s="245" t="s">
        <v>130</v>
      </c>
    </row>
    <row r="246" s="12" customFormat="1" ht="22.8" customHeight="1">
      <c r="A246" s="12"/>
      <c r="B246" s="189"/>
      <c r="C246" s="190"/>
      <c r="D246" s="191" t="s">
        <v>76</v>
      </c>
      <c r="E246" s="203" t="s">
        <v>164</v>
      </c>
      <c r="F246" s="203" t="s">
        <v>332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SUM(P247:P293)</f>
        <v>0</v>
      </c>
      <c r="Q246" s="197"/>
      <c r="R246" s="198">
        <f>SUM(R247:R293)</f>
        <v>0</v>
      </c>
      <c r="S246" s="197"/>
      <c r="T246" s="199">
        <f>SUM(T247:T293)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85</v>
      </c>
      <c r="AT246" s="201" t="s">
        <v>76</v>
      </c>
      <c r="AU246" s="201" t="s">
        <v>85</v>
      </c>
      <c r="AY246" s="200" t="s">
        <v>130</v>
      </c>
      <c r="BK246" s="202">
        <f>SUM(BK247:BK293)</f>
        <v>0</v>
      </c>
    </row>
    <row r="247" s="2" customFormat="1" ht="44.25" customHeight="1">
      <c r="A247" s="39"/>
      <c r="B247" s="40"/>
      <c r="C247" s="205" t="s">
        <v>333</v>
      </c>
      <c r="D247" s="205" t="s">
        <v>132</v>
      </c>
      <c r="E247" s="206" t="s">
        <v>334</v>
      </c>
      <c r="F247" s="207" t="s">
        <v>335</v>
      </c>
      <c r="G247" s="208" t="s">
        <v>135</v>
      </c>
      <c r="H247" s="209">
        <v>69</v>
      </c>
      <c r="I247" s="210"/>
      <c r="J247" s="211">
        <f>ROUND(I247*H247,2)</f>
        <v>0</v>
      </c>
      <c r="K247" s="207" t="s">
        <v>136</v>
      </c>
      <c r="L247" s="45"/>
      <c r="M247" s="212" t="s">
        <v>19</v>
      </c>
      <c r="N247" s="213" t="s">
        <v>48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137</v>
      </c>
      <c r="AT247" s="216" t="s">
        <v>132</v>
      </c>
      <c r="AU247" s="216" t="s">
        <v>87</v>
      </c>
      <c r="AY247" s="18" t="s">
        <v>130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85</v>
      </c>
      <c r="BK247" s="217">
        <f>ROUND(I247*H247,2)</f>
        <v>0</v>
      </c>
      <c r="BL247" s="18" t="s">
        <v>137</v>
      </c>
      <c r="BM247" s="216" t="s">
        <v>336</v>
      </c>
    </row>
    <row r="248" s="2" customFormat="1">
      <c r="A248" s="39"/>
      <c r="B248" s="40"/>
      <c r="C248" s="41"/>
      <c r="D248" s="218" t="s">
        <v>139</v>
      </c>
      <c r="E248" s="41"/>
      <c r="F248" s="219" t="s">
        <v>337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87</v>
      </c>
    </row>
    <row r="249" s="13" customFormat="1">
      <c r="A249" s="13"/>
      <c r="B249" s="223"/>
      <c r="C249" s="224"/>
      <c r="D249" s="225" t="s">
        <v>141</v>
      </c>
      <c r="E249" s="226" t="s">
        <v>19</v>
      </c>
      <c r="F249" s="227" t="s">
        <v>142</v>
      </c>
      <c r="G249" s="224"/>
      <c r="H249" s="228">
        <v>69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141</v>
      </c>
      <c r="AU249" s="234" t="s">
        <v>87</v>
      </c>
      <c r="AV249" s="13" t="s">
        <v>87</v>
      </c>
      <c r="AW249" s="13" t="s">
        <v>37</v>
      </c>
      <c r="AX249" s="13" t="s">
        <v>77</v>
      </c>
      <c r="AY249" s="234" t="s">
        <v>130</v>
      </c>
    </row>
    <row r="250" s="14" customFormat="1">
      <c r="A250" s="14"/>
      <c r="B250" s="235"/>
      <c r="C250" s="236"/>
      <c r="D250" s="225" t="s">
        <v>141</v>
      </c>
      <c r="E250" s="237" t="s">
        <v>19</v>
      </c>
      <c r="F250" s="238" t="s">
        <v>145</v>
      </c>
      <c r="G250" s="236"/>
      <c r="H250" s="239">
        <v>69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141</v>
      </c>
      <c r="AU250" s="245" t="s">
        <v>87</v>
      </c>
      <c r="AV250" s="14" t="s">
        <v>137</v>
      </c>
      <c r="AW250" s="14" t="s">
        <v>37</v>
      </c>
      <c r="AX250" s="14" t="s">
        <v>85</v>
      </c>
      <c r="AY250" s="245" t="s">
        <v>130</v>
      </c>
    </row>
    <row r="251" s="2" customFormat="1" ht="24.15" customHeight="1">
      <c r="A251" s="39"/>
      <c r="B251" s="40"/>
      <c r="C251" s="205" t="s">
        <v>338</v>
      </c>
      <c r="D251" s="205" t="s">
        <v>132</v>
      </c>
      <c r="E251" s="206" t="s">
        <v>339</v>
      </c>
      <c r="F251" s="207" t="s">
        <v>340</v>
      </c>
      <c r="G251" s="208" t="s">
        <v>135</v>
      </c>
      <c r="H251" s="209">
        <v>69</v>
      </c>
      <c r="I251" s="210"/>
      <c r="J251" s="211">
        <f>ROUND(I251*H251,2)</f>
        <v>0</v>
      </c>
      <c r="K251" s="207" t="s">
        <v>136</v>
      </c>
      <c r="L251" s="45"/>
      <c r="M251" s="212" t="s">
        <v>19</v>
      </c>
      <c r="N251" s="213" t="s">
        <v>48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137</v>
      </c>
      <c r="AT251" s="216" t="s">
        <v>132</v>
      </c>
      <c r="AU251" s="216" t="s">
        <v>87</v>
      </c>
      <c r="AY251" s="18" t="s">
        <v>130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85</v>
      </c>
      <c r="BK251" s="217">
        <f>ROUND(I251*H251,2)</f>
        <v>0</v>
      </c>
      <c r="BL251" s="18" t="s">
        <v>137</v>
      </c>
      <c r="BM251" s="216" t="s">
        <v>341</v>
      </c>
    </row>
    <row r="252" s="2" customFormat="1">
      <c r="A252" s="39"/>
      <c r="B252" s="40"/>
      <c r="C252" s="41"/>
      <c r="D252" s="218" t="s">
        <v>139</v>
      </c>
      <c r="E252" s="41"/>
      <c r="F252" s="219" t="s">
        <v>342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139</v>
      </c>
      <c r="AU252" s="18" t="s">
        <v>87</v>
      </c>
    </row>
    <row r="253" s="13" customFormat="1">
      <c r="A253" s="13"/>
      <c r="B253" s="223"/>
      <c r="C253" s="224"/>
      <c r="D253" s="225" t="s">
        <v>141</v>
      </c>
      <c r="E253" s="226" t="s">
        <v>19</v>
      </c>
      <c r="F253" s="227" t="s">
        <v>142</v>
      </c>
      <c r="G253" s="224"/>
      <c r="H253" s="228">
        <v>69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141</v>
      </c>
      <c r="AU253" s="234" t="s">
        <v>87</v>
      </c>
      <c r="AV253" s="13" t="s">
        <v>87</v>
      </c>
      <c r="AW253" s="13" t="s">
        <v>37</v>
      </c>
      <c r="AX253" s="13" t="s">
        <v>77</v>
      </c>
      <c r="AY253" s="234" t="s">
        <v>130</v>
      </c>
    </row>
    <row r="254" s="14" customFormat="1">
      <c r="A254" s="14"/>
      <c r="B254" s="235"/>
      <c r="C254" s="236"/>
      <c r="D254" s="225" t="s">
        <v>141</v>
      </c>
      <c r="E254" s="237" t="s">
        <v>19</v>
      </c>
      <c r="F254" s="238" t="s">
        <v>145</v>
      </c>
      <c r="G254" s="236"/>
      <c r="H254" s="239">
        <v>69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141</v>
      </c>
      <c r="AU254" s="245" t="s">
        <v>87</v>
      </c>
      <c r="AV254" s="14" t="s">
        <v>137</v>
      </c>
      <c r="AW254" s="14" t="s">
        <v>37</v>
      </c>
      <c r="AX254" s="14" t="s">
        <v>85</v>
      </c>
      <c r="AY254" s="245" t="s">
        <v>130</v>
      </c>
    </row>
    <row r="255" s="2" customFormat="1" ht="49.05" customHeight="1">
      <c r="A255" s="39"/>
      <c r="B255" s="40"/>
      <c r="C255" s="205" t="s">
        <v>343</v>
      </c>
      <c r="D255" s="205" t="s">
        <v>132</v>
      </c>
      <c r="E255" s="206" t="s">
        <v>344</v>
      </c>
      <c r="F255" s="207" t="s">
        <v>345</v>
      </c>
      <c r="G255" s="208" t="s">
        <v>135</v>
      </c>
      <c r="H255" s="209">
        <v>69</v>
      </c>
      <c r="I255" s="210"/>
      <c r="J255" s="211">
        <f>ROUND(I255*H255,2)</f>
        <v>0</v>
      </c>
      <c r="K255" s="207" t="s">
        <v>136</v>
      </c>
      <c r="L255" s="45"/>
      <c r="M255" s="212" t="s">
        <v>19</v>
      </c>
      <c r="N255" s="213" t="s">
        <v>48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137</v>
      </c>
      <c r="AT255" s="216" t="s">
        <v>132</v>
      </c>
      <c r="AU255" s="216" t="s">
        <v>87</v>
      </c>
      <c r="AY255" s="18" t="s">
        <v>130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85</v>
      </c>
      <c r="BK255" s="217">
        <f>ROUND(I255*H255,2)</f>
        <v>0</v>
      </c>
      <c r="BL255" s="18" t="s">
        <v>137</v>
      </c>
      <c r="BM255" s="216" t="s">
        <v>346</v>
      </c>
    </row>
    <row r="256" s="2" customFormat="1">
      <c r="A256" s="39"/>
      <c r="B256" s="40"/>
      <c r="C256" s="41"/>
      <c r="D256" s="218" t="s">
        <v>139</v>
      </c>
      <c r="E256" s="41"/>
      <c r="F256" s="219" t="s">
        <v>347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139</v>
      </c>
      <c r="AU256" s="18" t="s">
        <v>87</v>
      </c>
    </row>
    <row r="257" s="13" customFormat="1">
      <c r="A257" s="13"/>
      <c r="B257" s="223"/>
      <c r="C257" s="224"/>
      <c r="D257" s="225" t="s">
        <v>141</v>
      </c>
      <c r="E257" s="226" t="s">
        <v>19</v>
      </c>
      <c r="F257" s="227" t="s">
        <v>142</v>
      </c>
      <c r="G257" s="224"/>
      <c r="H257" s="228">
        <v>69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141</v>
      </c>
      <c r="AU257" s="234" t="s">
        <v>87</v>
      </c>
      <c r="AV257" s="13" t="s">
        <v>87</v>
      </c>
      <c r="AW257" s="13" t="s">
        <v>37</v>
      </c>
      <c r="AX257" s="13" t="s">
        <v>77</v>
      </c>
      <c r="AY257" s="234" t="s">
        <v>130</v>
      </c>
    </row>
    <row r="258" s="14" customFormat="1">
      <c r="A258" s="14"/>
      <c r="B258" s="235"/>
      <c r="C258" s="236"/>
      <c r="D258" s="225" t="s">
        <v>141</v>
      </c>
      <c r="E258" s="237" t="s">
        <v>19</v>
      </c>
      <c r="F258" s="238" t="s">
        <v>145</v>
      </c>
      <c r="G258" s="236"/>
      <c r="H258" s="239">
        <v>69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141</v>
      </c>
      <c r="AU258" s="245" t="s">
        <v>87</v>
      </c>
      <c r="AV258" s="14" t="s">
        <v>137</v>
      </c>
      <c r="AW258" s="14" t="s">
        <v>37</v>
      </c>
      <c r="AX258" s="14" t="s">
        <v>85</v>
      </c>
      <c r="AY258" s="245" t="s">
        <v>130</v>
      </c>
    </row>
    <row r="259" s="2" customFormat="1" ht="24.15" customHeight="1">
      <c r="A259" s="39"/>
      <c r="B259" s="40"/>
      <c r="C259" s="205" t="s">
        <v>348</v>
      </c>
      <c r="D259" s="205" t="s">
        <v>132</v>
      </c>
      <c r="E259" s="206" t="s">
        <v>349</v>
      </c>
      <c r="F259" s="207" t="s">
        <v>350</v>
      </c>
      <c r="G259" s="208" t="s">
        <v>135</v>
      </c>
      <c r="H259" s="209">
        <v>69</v>
      </c>
      <c r="I259" s="210"/>
      <c r="J259" s="211">
        <f>ROUND(I259*H259,2)</f>
        <v>0</v>
      </c>
      <c r="K259" s="207" t="s">
        <v>19</v>
      </c>
      <c r="L259" s="45"/>
      <c r="M259" s="212" t="s">
        <v>19</v>
      </c>
      <c r="N259" s="213" t="s">
        <v>48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137</v>
      </c>
      <c r="AT259" s="216" t="s">
        <v>132</v>
      </c>
      <c r="AU259" s="216" t="s">
        <v>87</v>
      </c>
      <c r="AY259" s="18" t="s">
        <v>130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85</v>
      </c>
      <c r="BK259" s="217">
        <f>ROUND(I259*H259,2)</f>
        <v>0</v>
      </c>
      <c r="BL259" s="18" t="s">
        <v>137</v>
      </c>
      <c r="BM259" s="216" t="s">
        <v>351</v>
      </c>
    </row>
    <row r="260" s="13" customFormat="1">
      <c r="A260" s="13"/>
      <c r="B260" s="223"/>
      <c r="C260" s="224"/>
      <c r="D260" s="225" t="s">
        <v>141</v>
      </c>
      <c r="E260" s="226" t="s">
        <v>19</v>
      </c>
      <c r="F260" s="227" t="s">
        <v>142</v>
      </c>
      <c r="G260" s="224"/>
      <c r="H260" s="228">
        <v>69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141</v>
      </c>
      <c r="AU260" s="234" t="s">
        <v>87</v>
      </c>
      <c r="AV260" s="13" t="s">
        <v>87</v>
      </c>
      <c r="AW260" s="13" t="s">
        <v>37</v>
      </c>
      <c r="AX260" s="13" t="s">
        <v>77</v>
      </c>
      <c r="AY260" s="234" t="s">
        <v>130</v>
      </c>
    </row>
    <row r="261" s="14" customFormat="1">
      <c r="A261" s="14"/>
      <c r="B261" s="235"/>
      <c r="C261" s="236"/>
      <c r="D261" s="225" t="s">
        <v>141</v>
      </c>
      <c r="E261" s="237" t="s">
        <v>19</v>
      </c>
      <c r="F261" s="238" t="s">
        <v>145</v>
      </c>
      <c r="G261" s="236"/>
      <c r="H261" s="239">
        <v>69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141</v>
      </c>
      <c r="AU261" s="245" t="s">
        <v>87</v>
      </c>
      <c r="AV261" s="14" t="s">
        <v>137</v>
      </c>
      <c r="AW261" s="14" t="s">
        <v>37</v>
      </c>
      <c r="AX261" s="14" t="s">
        <v>85</v>
      </c>
      <c r="AY261" s="245" t="s">
        <v>130</v>
      </c>
    </row>
    <row r="262" s="2" customFormat="1" ht="33" customHeight="1">
      <c r="A262" s="39"/>
      <c r="B262" s="40"/>
      <c r="C262" s="205" t="s">
        <v>352</v>
      </c>
      <c r="D262" s="205" t="s">
        <v>132</v>
      </c>
      <c r="E262" s="206" t="s">
        <v>353</v>
      </c>
      <c r="F262" s="207" t="s">
        <v>354</v>
      </c>
      <c r="G262" s="208" t="s">
        <v>135</v>
      </c>
      <c r="H262" s="209">
        <v>69</v>
      </c>
      <c r="I262" s="210"/>
      <c r="J262" s="211">
        <f>ROUND(I262*H262,2)</f>
        <v>0</v>
      </c>
      <c r="K262" s="207" t="s">
        <v>136</v>
      </c>
      <c r="L262" s="45"/>
      <c r="M262" s="212" t="s">
        <v>19</v>
      </c>
      <c r="N262" s="213" t="s">
        <v>48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137</v>
      </c>
      <c r="AT262" s="216" t="s">
        <v>132</v>
      </c>
      <c r="AU262" s="216" t="s">
        <v>87</v>
      </c>
      <c r="AY262" s="18" t="s">
        <v>130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85</v>
      </c>
      <c r="BK262" s="217">
        <f>ROUND(I262*H262,2)</f>
        <v>0</v>
      </c>
      <c r="BL262" s="18" t="s">
        <v>137</v>
      </c>
      <c r="BM262" s="216" t="s">
        <v>355</v>
      </c>
    </row>
    <row r="263" s="2" customFormat="1">
      <c r="A263" s="39"/>
      <c r="B263" s="40"/>
      <c r="C263" s="41"/>
      <c r="D263" s="218" t="s">
        <v>139</v>
      </c>
      <c r="E263" s="41"/>
      <c r="F263" s="219" t="s">
        <v>356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139</v>
      </c>
      <c r="AU263" s="18" t="s">
        <v>87</v>
      </c>
    </row>
    <row r="264" s="13" customFormat="1">
      <c r="A264" s="13"/>
      <c r="B264" s="223"/>
      <c r="C264" s="224"/>
      <c r="D264" s="225" t="s">
        <v>141</v>
      </c>
      <c r="E264" s="226" t="s">
        <v>19</v>
      </c>
      <c r="F264" s="227" t="s">
        <v>142</v>
      </c>
      <c r="G264" s="224"/>
      <c r="H264" s="228">
        <v>69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141</v>
      </c>
      <c r="AU264" s="234" t="s">
        <v>87</v>
      </c>
      <c r="AV264" s="13" t="s">
        <v>87</v>
      </c>
      <c r="AW264" s="13" t="s">
        <v>37</v>
      </c>
      <c r="AX264" s="13" t="s">
        <v>77</v>
      </c>
      <c r="AY264" s="234" t="s">
        <v>130</v>
      </c>
    </row>
    <row r="265" s="14" customFormat="1">
      <c r="A265" s="14"/>
      <c r="B265" s="235"/>
      <c r="C265" s="236"/>
      <c r="D265" s="225" t="s">
        <v>141</v>
      </c>
      <c r="E265" s="237" t="s">
        <v>19</v>
      </c>
      <c r="F265" s="238" t="s">
        <v>145</v>
      </c>
      <c r="G265" s="236"/>
      <c r="H265" s="239">
        <v>69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141</v>
      </c>
      <c r="AU265" s="245" t="s">
        <v>87</v>
      </c>
      <c r="AV265" s="14" t="s">
        <v>137</v>
      </c>
      <c r="AW265" s="14" t="s">
        <v>37</v>
      </c>
      <c r="AX265" s="14" t="s">
        <v>85</v>
      </c>
      <c r="AY265" s="245" t="s">
        <v>130</v>
      </c>
    </row>
    <row r="266" s="2" customFormat="1" ht="33" customHeight="1">
      <c r="A266" s="39"/>
      <c r="B266" s="40"/>
      <c r="C266" s="205" t="s">
        <v>357</v>
      </c>
      <c r="D266" s="205" t="s">
        <v>132</v>
      </c>
      <c r="E266" s="206" t="s">
        <v>358</v>
      </c>
      <c r="F266" s="207" t="s">
        <v>359</v>
      </c>
      <c r="G266" s="208" t="s">
        <v>135</v>
      </c>
      <c r="H266" s="209">
        <v>69</v>
      </c>
      <c r="I266" s="210"/>
      <c r="J266" s="211">
        <f>ROUND(I266*H266,2)</f>
        <v>0</v>
      </c>
      <c r="K266" s="207" t="s">
        <v>136</v>
      </c>
      <c r="L266" s="45"/>
      <c r="M266" s="212" t="s">
        <v>19</v>
      </c>
      <c r="N266" s="213" t="s">
        <v>48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137</v>
      </c>
      <c r="AT266" s="216" t="s">
        <v>132</v>
      </c>
      <c r="AU266" s="216" t="s">
        <v>87</v>
      </c>
      <c r="AY266" s="18" t="s">
        <v>130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85</v>
      </c>
      <c r="BK266" s="217">
        <f>ROUND(I266*H266,2)</f>
        <v>0</v>
      </c>
      <c r="BL266" s="18" t="s">
        <v>137</v>
      </c>
      <c r="BM266" s="216" t="s">
        <v>360</v>
      </c>
    </row>
    <row r="267" s="2" customFormat="1">
      <c r="A267" s="39"/>
      <c r="B267" s="40"/>
      <c r="C267" s="41"/>
      <c r="D267" s="218" t="s">
        <v>139</v>
      </c>
      <c r="E267" s="41"/>
      <c r="F267" s="219" t="s">
        <v>361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139</v>
      </c>
      <c r="AU267" s="18" t="s">
        <v>87</v>
      </c>
    </row>
    <row r="268" s="13" customFormat="1">
      <c r="A268" s="13"/>
      <c r="B268" s="223"/>
      <c r="C268" s="224"/>
      <c r="D268" s="225" t="s">
        <v>141</v>
      </c>
      <c r="E268" s="226" t="s">
        <v>19</v>
      </c>
      <c r="F268" s="227" t="s">
        <v>142</v>
      </c>
      <c r="G268" s="224"/>
      <c r="H268" s="228">
        <v>69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141</v>
      </c>
      <c r="AU268" s="234" t="s">
        <v>87</v>
      </c>
      <c r="AV268" s="13" t="s">
        <v>87</v>
      </c>
      <c r="AW268" s="13" t="s">
        <v>37</v>
      </c>
      <c r="AX268" s="13" t="s">
        <v>77</v>
      </c>
      <c r="AY268" s="234" t="s">
        <v>130</v>
      </c>
    </row>
    <row r="269" s="14" customFormat="1">
      <c r="A269" s="14"/>
      <c r="B269" s="235"/>
      <c r="C269" s="236"/>
      <c r="D269" s="225" t="s">
        <v>141</v>
      </c>
      <c r="E269" s="237" t="s">
        <v>19</v>
      </c>
      <c r="F269" s="238" t="s">
        <v>145</v>
      </c>
      <c r="G269" s="236"/>
      <c r="H269" s="239">
        <v>69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141</v>
      </c>
      <c r="AU269" s="245" t="s">
        <v>87</v>
      </c>
      <c r="AV269" s="14" t="s">
        <v>137</v>
      </c>
      <c r="AW269" s="14" t="s">
        <v>37</v>
      </c>
      <c r="AX269" s="14" t="s">
        <v>85</v>
      </c>
      <c r="AY269" s="245" t="s">
        <v>130</v>
      </c>
    </row>
    <row r="270" s="2" customFormat="1" ht="37.8" customHeight="1">
      <c r="A270" s="39"/>
      <c r="B270" s="40"/>
      <c r="C270" s="205" t="s">
        <v>362</v>
      </c>
      <c r="D270" s="205" t="s">
        <v>132</v>
      </c>
      <c r="E270" s="206" t="s">
        <v>363</v>
      </c>
      <c r="F270" s="207" t="s">
        <v>364</v>
      </c>
      <c r="G270" s="208" t="s">
        <v>135</v>
      </c>
      <c r="H270" s="209">
        <v>48.899999999999999</v>
      </c>
      <c r="I270" s="210"/>
      <c r="J270" s="211">
        <f>ROUND(I270*H270,2)</f>
        <v>0</v>
      </c>
      <c r="K270" s="207" t="s">
        <v>136</v>
      </c>
      <c r="L270" s="45"/>
      <c r="M270" s="212" t="s">
        <v>19</v>
      </c>
      <c r="N270" s="213" t="s">
        <v>48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137</v>
      </c>
      <c r="AT270" s="216" t="s">
        <v>132</v>
      </c>
      <c r="AU270" s="216" t="s">
        <v>87</v>
      </c>
      <c r="AY270" s="18" t="s">
        <v>130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85</v>
      </c>
      <c r="BK270" s="217">
        <f>ROUND(I270*H270,2)</f>
        <v>0</v>
      </c>
      <c r="BL270" s="18" t="s">
        <v>137</v>
      </c>
      <c r="BM270" s="216" t="s">
        <v>365</v>
      </c>
    </row>
    <row r="271" s="2" customFormat="1">
      <c r="A271" s="39"/>
      <c r="B271" s="40"/>
      <c r="C271" s="41"/>
      <c r="D271" s="218" t="s">
        <v>139</v>
      </c>
      <c r="E271" s="41"/>
      <c r="F271" s="219" t="s">
        <v>366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139</v>
      </c>
      <c r="AU271" s="18" t="s">
        <v>87</v>
      </c>
    </row>
    <row r="272" s="13" customFormat="1">
      <c r="A272" s="13"/>
      <c r="B272" s="223"/>
      <c r="C272" s="224"/>
      <c r="D272" s="225" t="s">
        <v>141</v>
      </c>
      <c r="E272" s="226" t="s">
        <v>19</v>
      </c>
      <c r="F272" s="227" t="s">
        <v>143</v>
      </c>
      <c r="G272" s="224"/>
      <c r="H272" s="228">
        <v>43.5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141</v>
      </c>
      <c r="AU272" s="234" t="s">
        <v>87</v>
      </c>
      <c r="AV272" s="13" t="s">
        <v>87</v>
      </c>
      <c r="AW272" s="13" t="s">
        <v>37</v>
      </c>
      <c r="AX272" s="13" t="s">
        <v>77</v>
      </c>
      <c r="AY272" s="234" t="s">
        <v>130</v>
      </c>
    </row>
    <row r="273" s="13" customFormat="1">
      <c r="A273" s="13"/>
      <c r="B273" s="223"/>
      <c r="C273" s="224"/>
      <c r="D273" s="225" t="s">
        <v>141</v>
      </c>
      <c r="E273" s="226" t="s">
        <v>19</v>
      </c>
      <c r="F273" s="227" t="s">
        <v>144</v>
      </c>
      <c r="G273" s="224"/>
      <c r="H273" s="228">
        <v>5.4000000000000004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141</v>
      </c>
      <c r="AU273" s="234" t="s">
        <v>87</v>
      </c>
      <c r="AV273" s="13" t="s">
        <v>87</v>
      </c>
      <c r="AW273" s="13" t="s">
        <v>37</v>
      </c>
      <c r="AX273" s="13" t="s">
        <v>77</v>
      </c>
      <c r="AY273" s="234" t="s">
        <v>130</v>
      </c>
    </row>
    <row r="274" s="14" customFormat="1">
      <c r="A274" s="14"/>
      <c r="B274" s="235"/>
      <c r="C274" s="236"/>
      <c r="D274" s="225" t="s">
        <v>141</v>
      </c>
      <c r="E274" s="237" t="s">
        <v>19</v>
      </c>
      <c r="F274" s="238" t="s">
        <v>145</v>
      </c>
      <c r="G274" s="236"/>
      <c r="H274" s="239">
        <v>48.899999999999999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141</v>
      </c>
      <c r="AU274" s="245" t="s">
        <v>87</v>
      </c>
      <c r="AV274" s="14" t="s">
        <v>137</v>
      </c>
      <c r="AW274" s="14" t="s">
        <v>37</v>
      </c>
      <c r="AX274" s="14" t="s">
        <v>85</v>
      </c>
      <c r="AY274" s="245" t="s">
        <v>130</v>
      </c>
    </row>
    <row r="275" s="2" customFormat="1" ht="24.15" customHeight="1">
      <c r="A275" s="39"/>
      <c r="B275" s="40"/>
      <c r="C275" s="205" t="s">
        <v>367</v>
      </c>
      <c r="D275" s="205" t="s">
        <v>132</v>
      </c>
      <c r="E275" s="206" t="s">
        <v>339</v>
      </c>
      <c r="F275" s="207" t="s">
        <v>340</v>
      </c>
      <c r="G275" s="208" t="s">
        <v>135</v>
      </c>
      <c r="H275" s="209">
        <v>48.899999999999999</v>
      </c>
      <c r="I275" s="210"/>
      <c r="J275" s="211">
        <f>ROUND(I275*H275,2)</f>
        <v>0</v>
      </c>
      <c r="K275" s="207" t="s">
        <v>136</v>
      </c>
      <c r="L275" s="45"/>
      <c r="M275" s="212" t="s">
        <v>19</v>
      </c>
      <c r="N275" s="213" t="s">
        <v>48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137</v>
      </c>
      <c r="AT275" s="216" t="s">
        <v>132</v>
      </c>
      <c r="AU275" s="216" t="s">
        <v>87</v>
      </c>
      <c r="AY275" s="18" t="s">
        <v>130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85</v>
      </c>
      <c r="BK275" s="217">
        <f>ROUND(I275*H275,2)</f>
        <v>0</v>
      </c>
      <c r="BL275" s="18" t="s">
        <v>137</v>
      </c>
      <c r="BM275" s="216" t="s">
        <v>368</v>
      </c>
    </row>
    <row r="276" s="2" customFormat="1">
      <c r="A276" s="39"/>
      <c r="B276" s="40"/>
      <c r="C276" s="41"/>
      <c r="D276" s="218" t="s">
        <v>139</v>
      </c>
      <c r="E276" s="41"/>
      <c r="F276" s="219" t="s">
        <v>342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139</v>
      </c>
      <c r="AU276" s="18" t="s">
        <v>87</v>
      </c>
    </row>
    <row r="277" s="13" customFormat="1">
      <c r="A277" s="13"/>
      <c r="B277" s="223"/>
      <c r="C277" s="224"/>
      <c r="D277" s="225" t="s">
        <v>141</v>
      </c>
      <c r="E277" s="226" t="s">
        <v>19</v>
      </c>
      <c r="F277" s="227" t="s">
        <v>143</v>
      </c>
      <c r="G277" s="224"/>
      <c r="H277" s="228">
        <v>43.5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141</v>
      </c>
      <c r="AU277" s="234" t="s">
        <v>87</v>
      </c>
      <c r="AV277" s="13" t="s">
        <v>87</v>
      </c>
      <c r="AW277" s="13" t="s">
        <v>37</v>
      </c>
      <c r="AX277" s="13" t="s">
        <v>77</v>
      </c>
      <c r="AY277" s="234" t="s">
        <v>130</v>
      </c>
    </row>
    <row r="278" s="13" customFormat="1">
      <c r="A278" s="13"/>
      <c r="B278" s="223"/>
      <c r="C278" s="224"/>
      <c r="D278" s="225" t="s">
        <v>141</v>
      </c>
      <c r="E278" s="226" t="s">
        <v>19</v>
      </c>
      <c r="F278" s="227" t="s">
        <v>144</v>
      </c>
      <c r="G278" s="224"/>
      <c r="H278" s="228">
        <v>5.4000000000000004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141</v>
      </c>
      <c r="AU278" s="234" t="s">
        <v>87</v>
      </c>
      <c r="AV278" s="13" t="s">
        <v>87</v>
      </c>
      <c r="AW278" s="13" t="s">
        <v>37</v>
      </c>
      <c r="AX278" s="13" t="s">
        <v>77</v>
      </c>
      <c r="AY278" s="234" t="s">
        <v>130</v>
      </c>
    </row>
    <row r="279" s="14" customFormat="1">
      <c r="A279" s="14"/>
      <c r="B279" s="235"/>
      <c r="C279" s="236"/>
      <c r="D279" s="225" t="s">
        <v>141</v>
      </c>
      <c r="E279" s="237" t="s">
        <v>19</v>
      </c>
      <c r="F279" s="238" t="s">
        <v>145</v>
      </c>
      <c r="G279" s="236"/>
      <c r="H279" s="239">
        <v>48.899999999999999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141</v>
      </c>
      <c r="AU279" s="245" t="s">
        <v>87</v>
      </c>
      <c r="AV279" s="14" t="s">
        <v>137</v>
      </c>
      <c r="AW279" s="14" t="s">
        <v>37</v>
      </c>
      <c r="AX279" s="14" t="s">
        <v>85</v>
      </c>
      <c r="AY279" s="245" t="s">
        <v>130</v>
      </c>
    </row>
    <row r="280" s="2" customFormat="1" ht="49.05" customHeight="1">
      <c r="A280" s="39"/>
      <c r="B280" s="40"/>
      <c r="C280" s="205" t="s">
        <v>369</v>
      </c>
      <c r="D280" s="205" t="s">
        <v>132</v>
      </c>
      <c r="E280" s="206" t="s">
        <v>370</v>
      </c>
      <c r="F280" s="207" t="s">
        <v>371</v>
      </c>
      <c r="G280" s="208" t="s">
        <v>135</v>
      </c>
      <c r="H280" s="209">
        <v>48.899999999999999</v>
      </c>
      <c r="I280" s="210"/>
      <c r="J280" s="211">
        <f>ROUND(I280*H280,2)</f>
        <v>0</v>
      </c>
      <c r="K280" s="207" t="s">
        <v>136</v>
      </c>
      <c r="L280" s="45"/>
      <c r="M280" s="212" t="s">
        <v>19</v>
      </c>
      <c r="N280" s="213" t="s">
        <v>48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137</v>
      </c>
      <c r="AT280" s="216" t="s">
        <v>132</v>
      </c>
      <c r="AU280" s="216" t="s">
        <v>87</v>
      </c>
      <c r="AY280" s="18" t="s">
        <v>130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85</v>
      </c>
      <c r="BK280" s="217">
        <f>ROUND(I280*H280,2)</f>
        <v>0</v>
      </c>
      <c r="BL280" s="18" t="s">
        <v>137</v>
      </c>
      <c r="BM280" s="216" t="s">
        <v>372</v>
      </c>
    </row>
    <row r="281" s="2" customFormat="1">
      <c r="A281" s="39"/>
      <c r="B281" s="40"/>
      <c r="C281" s="41"/>
      <c r="D281" s="218" t="s">
        <v>139</v>
      </c>
      <c r="E281" s="41"/>
      <c r="F281" s="219" t="s">
        <v>373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139</v>
      </c>
      <c r="AU281" s="18" t="s">
        <v>87</v>
      </c>
    </row>
    <row r="282" s="13" customFormat="1">
      <c r="A282" s="13"/>
      <c r="B282" s="223"/>
      <c r="C282" s="224"/>
      <c r="D282" s="225" t="s">
        <v>141</v>
      </c>
      <c r="E282" s="226" t="s">
        <v>19</v>
      </c>
      <c r="F282" s="227" t="s">
        <v>143</v>
      </c>
      <c r="G282" s="224"/>
      <c r="H282" s="228">
        <v>43.5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141</v>
      </c>
      <c r="AU282" s="234" t="s">
        <v>87</v>
      </c>
      <c r="AV282" s="13" t="s">
        <v>87</v>
      </c>
      <c r="AW282" s="13" t="s">
        <v>37</v>
      </c>
      <c r="AX282" s="13" t="s">
        <v>77</v>
      </c>
      <c r="AY282" s="234" t="s">
        <v>130</v>
      </c>
    </row>
    <row r="283" s="13" customFormat="1">
      <c r="A283" s="13"/>
      <c r="B283" s="223"/>
      <c r="C283" s="224"/>
      <c r="D283" s="225" t="s">
        <v>141</v>
      </c>
      <c r="E283" s="226" t="s">
        <v>19</v>
      </c>
      <c r="F283" s="227" t="s">
        <v>144</v>
      </c>
      <c r="G283" s="224"/>
      <c r="H283" s="228">
        <v>5.4000000000000004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141</v>
      </c>
      <c r="AU283" s="234" t="s">
        <v>87</v>
      </c>
      <c r="AV283" s="13" t="s">
        <v>87</v>
      </c>
      <c r="AW283" s="13" t="s">
        <v>37</v>
      </c>
      <c r="AX283" s="13" t="s">
        <v>77</v>
      </c>
      <c r="AY283" s="234" t="s">
        <v>130</v>
      </c>
    </row>
    <row r="284" s="14" customFormat="1">
      <c r="A284" s="14"/>
      <c r="B284" s="235"/>
      <c r="C284" s="236"/>
      <c r="D284" s="225" t="s">
        <v>141</v>
      </c>
      <c r="E284" s="237" t="s">
        <v>19</v>
      </c>
      <c r="F284" s="238" t="s">
        <v>145</v>
      </c>
      <c r="G284" s="236"/>
      <c r="H284" s="239">
        <v>48.899999999999999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141</v>
      </c>
      <c r="AU284" s="245" t="s">
        <v>87</v>
      </c>
      <c r="AV284" s="14" t="s">
        <v>137</v>
      </c>
      <c r="AW284" s="14" t="s">
        <v>37</v>
      </c>
      <c r="AX284" s="14" t="s">
        <v>85</v>
      </c>
      <c r="AY284" s="245" t="s">
        <v>130</v>
      </c>
    </row>
    <row r="285" s="2" customFormat="1" ht="24.15" customHeight="1">
      <c r="A285" s="39"/>
      <c r="B285" s="40"/>
      <c r="C285" s="205" t="s">
        <v>374</v>
      </c>
      <c r="D285" s="205" t="s">
        <v>132</v>
      </c>
      <c r="E285" s="206" t="s">
        <v>349</v>
      </c>
      <c r="F285" s="207" t="s">
        <v>350</v>
      </c>
      <c r="G285" s="208" t="s">
        <v>135</v>
      </c>
      <c r="H285" s="209">
        <v>48.899999999999999</v>
      </c>
      <c r="I285" s="210"/>
      <c r="J285" s="211">
        <f>ROUND(I285*H285,2)</f>
        <v>0</v>
      </c>
      <c r="K285" s="207" t="s">
        <v>19</v>
      </c>
      <c r="L285" s="45"/>
      <c r="M285" s="212" t="s">
        <v>19</v>
      </c>
      <c r="N285" s="213" t="s">
        <v>48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137</v>
      </c>
      <c r="AT285" s="216" t="s">
        <v>132</v>
      </c>
      <c r="AU285" s="216" t="s">
        <v>87</v>
      </c>
      <c r="AY285" s="18" t="s">
        <v>130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85</v>
      </c>
      <c r="BK285" s="217">
        <f>ROUND(I285*H285,2)</f>
        <v>0</v>
      </c>
      <c r="BL285" s="18" t="s">
        <v>137</v>
      </c>
      <c r="BM285" s="216" t="s">
        <v>375</v>
      </c>
    </row>
    <row r="286" s="13" customFormat="1">
      <c r="A286" s="13"/>
      <c r="B286" s="223"/>
      <c r="C286" s="224"/>
      <c r="D286" s="225" t="s">
        <v>141</v>
      </c>
      <c r="E286" s="226" t="s">
        <v>19</v>
      </c>
      <c r="F286" s="227" t="s">
        <v>143</v>
      </c>
      <c r="G286" s="224"/>
      <c r="H286" s="228">
        <v>43.5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141</v>
      </c>
      <c r="AU286" s="234" t="s">
        <v>87</v>
      </c>
      <c r="AV286" s="13" t="s">
        <v>87</v>
      </c>
      <c r="AW286" s="13" t="s">
        <v>37</v>
      </c>
      <c r="AX286" s="13" t="s">
        <v>77</v>
      </c>
      <c r="AY286" s="234" t="s">
        <v>130</v>
      </c>
    </row>
    <row r="287" s="13" customFormat="1">
      <c r="A287" s="13"/>
      <c r="B287" s="223"/>
      <c r="C287" s="224"/>
      <c r="D287" s="225" t="s">
        <v>141</v>
      </c>
      <c r="E287" s="226" t="s">
        <v>19</v>
      </c>
      <c r="F287" s="227" t="s">
        <v>144</v>
      </c>
      <c r="G287" s="224"/>
      <c r="H287" s="228">
        <v>5.4000000000000004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141</v>
      </c>
      <c r="AU287" s="234" t="s">
        <v>87</v>
      </c>
      <c r="AV287" s="13" t="s">
        <v>87</v>
      </c>
      <c r="AW287" s="13" t="s">
        <v>37</v>
      </c>
      <c r="AX287" s="13" t="s">
        <v>77</v>
      </c>
      <c r="AY287" s="234" t="s">
        <v>130</v>
      </c>
    </row>
    <row r="288" s="14" customFormat="1">
      <c r="A288" s="14"/>
      <c r="B288" s="235"/>
      <c r="C288" s="236"/>
      <c r="D288" s="225" t="s">
        <v>141</v>
      </c>
      <c r="E288" s="237" t="s">
        <v>19</v>
      </c>
      <c r="F288" s="238" t="s">
        <v>145</v>
      </c>
      <c r="G288" s="236"/>
      <c r="H288" s="239">
        <v>48.899999999999999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141</v>
      </c>
      <c r="AU288" s="245" t="s">
        <v>87</v>
      </c>
      <c r="AV288" s="14" t="s">
        <v>137</v>
      </c>
      <c r="AW288" s="14" t="s">
        <v>37</v>
      </c>
      <c r="AX288" s="14" t="s">
        <v>85</v>
      </c>
      <c r="AY288" s="245" t="s">
        <v>130</v>
      </c>
    </row>
    <row r="289" s="2" customFormat="1" ht="33" customHeight="1">
      <c r="A289" s="39"/>
      <c r="B289" s="40"/>
      <c r="C289" s="205" t="s">
        <v>376</v>
      </c>
      <c r="D289" s="205" t="s">
        <v>132</v>
      </c>
      <c r="E289" s="206" t="s">
        <v>377</v>
      </c>
      <c r="F289" s="207" t="s">
        <v>378</v>
      </c>
      <c r="G289" s="208" t="s">
        <v>135</v>
      </c>
      <c r="H289" s="209">
        <v>48.899999999999999</v>
      </c>
      <c r="I289" s="210"/>
      <c r="J289" s="211">
        <f>ROUND(I289*H289,2)</f>
        <v>0</v>
      </c>
      <c r="K289" s="207" t="s">
        <v>136</v>
      </c>
      <c r="L289" s="45"/>
      <c r="M289" s="212" t="s">
        <v>19</v>
      </c>
      <c r="N289" s="213" t="s">
        <v>48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137</v>
      </c>
      <c r="AT289" s="216" t="s">
        <v>132</v>
      </c>
      <c r="AU289" s="216" t="s">
        <v>87</v>
      </c>
      <c r="AY289" s="18" t="s">
        <v>130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85</v>
      </c>
      <c r="BK289" s="217">
        <f>ROUND(I289*H289,2)</f>
        <v>0</v>
      </c>
      <c r="BL289" s="18" t="s">
        <v>137</v>
      </c>
      <c r="BM289" s="216" t="s">
        <v>379</v>
      </c>
    </row>
    <row r="290" s="2" customFormat="1">
      <c r="A290" s="39"/>
      <c r="B290" s="40"/>
      <c r="C290" s="41"/>
      <c r="D290" s="218" t="s">
        <v>139</v>
      </c>
      <c r="E290" s="41"/>
      <c r="F290" s="219" t="s">
        <v>380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139</v>
      </c>
      <c r="AU290" s="18" t="s">
        <v>87</v>
      </c>
    </row>
    <row r="291" s="13" customFormat="1">
      <c r="A291" s="13"/>
      <c r="B291" s="223"/>
      <c r="C291" s="224"/>
      <c r="D291" s="225" t="s">
        <v>141</v>
      </c>
      <c r="E291" s="226" t="s">
        <v>19</v>
      </c>
      <c r="F291" s="227" t="s">
        <v>143</v>
      </c>
      <c r="G291" s="224"/>
      <c r="H291" s="228">
        <v>43.5</v>
      </c>
      <c r="I291" s="229"/>
      <c r="J291" s="224"/>
      <c r="K291" s="224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141</v>
      </c>
      <c r="AU291" s="234" t="s">
        <v>87</v>
      </c>
      <c r="AV291" s="13" t="s">
        <v>87</v>
      </c>
      <c r="AW291" s="13" t="s">
        <v>37</v>
      </c>
      <c r="AX291" s="13" t="s">
        <v>77</v>
      </c>
      <c r="AY291" s="234" t="s">
        <v>130</v>
      </c>
    </row>
    <row r="292" s="13" customFormat="1">
      <c r="A292" s="13"/>
      <c r="B292" s="223"/>
      <c r="C292" s="224"/>
      <c r="D292" s="225" t="s">
        <v>141</v>
      </c>
      <c r="E292" s="226" t="s">
        <v>19</v>
      </c>
      <c r="F292" s="227" t="s">
        <v>144</v>
      </c>
      <c r="G292" s="224"/>
      <c r="H292" s="228">
        <v>5.4000000000000004</v>
      </c>
      <c r="I292" s="229"/>
      <c r="J292" s="224"/>
      <c r="K292" s="224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141</v>
      </c>
      <c r="AU292" s="234" t="s">
        <v>87</v>
      </c>
      <c r="AV292" s="13" t="s">
        <v>87</v>
      </c>
      <c r="AW292" s="13" t="s">
        <v>37</v>
      </c>
      <c r="AX292" s="13" t="s">
        <v>77</v>
      </c>
      <c r="AY292" s="234" t="s">
        <v>130</v>
      </c>
    </row>
    <row r="293" s="14" customFormat="1">
      <c r="A293" s="14"/>
      <c r="B293" s="235"/>
      <c r="C293" s="236"/>
      <c r="D293" s="225" t="s">
        <v>141</v>
      </c>
      <c r="E293" s="237" t="s">
        <v>19</v>
      </c>
      <c r="F293" s="238" t="s">
        <v>145</v>
      </c>
      <c r="G293" s="236"/>
      <c r="H293" s="239">
        <v>48.899999999999999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141</v>
      </c>
      <c r="AU293" s="245" t="s">
        <v>87</v>
      </c>
      <c r="AV293" s="14" t="s">
        <v>137</v>
      </c>
      <c r="AW293" s="14" t="s">
        <v>37</v>
      </c>
      <c r="AX293" s="14" t="s">
        <v>85</v>
      </c>
      <c r="AY293" s="245" t="s">
        <v>130</v>
      </c>
    </row>
    <row r="294" s="12" customFormat="1" ht="22.8" customHeight="1">
      <c r="A294" s="12"/>
      <c r="B294" s="189"/>
      <c r="C294" s="190"/>
      <c r="D294" s="191" t="s">
        <v>76</v>
      </c>
      <c r="E294" s="203" t="s">
        <v>170</v>
      </c>
      <c r="F294" s="203" t="s">
        <v>381</v>
      </c>
      <c r="G294" s="190"/>
      <c r="H294" s="190"/>
      <c r="I294" s="193"/>
      <c r="J294" s="204">
        <f>BK294</f>
        <v>0</v>
      </c>
      <c r="K294" s="190"/>
      <c r="L294" s="195"/>
      <c r="M294" s="196"/>
      <c r="N294" s="197"/>
      <c r="O294" s="197"/>
      <c r="P294" s="198">
        <f>SUM(P295:P306)</f>
        <v>0</v>
      </c>
      <c r="Q294" s="197"/>
      <c r="R294" s="198">
        <f>SUM(R295:R306)</f>
        <v>2.4515851199999998</v>
      </c>
      <c r="S294" s="197"/>
      <c r="T294" s="199">
        <f>SUM(T295:T306)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0" t="s">
        <v>85</v>
      </c>
      <c r="AT294" s="201" t="s">
        <v>76</v>
      </c>
      <c r="AU294" s="201" t="s">
        <v>85</v>
      </c>
      <c r="AY294" s="200" t="s">
        <v>130</v>
      </c>
      <c r="BK294" s="202">
        <f>SUM(BK295:BK306)</f>
        <v>0</v>
      </c>
    </row>
    <row r="295" s="2" customFormat="1" ht="33" customHeight="1">
      <c r="A295" s="39"/>
      <c r="B295" s="40"/>
      <c r="C295" s="205" t="s">
        <v>382</v>
      </c>
      <c r="D295" s="205" t="s">
        <v>132</v>
      </c>
      <c r="E295" s="206" t="s">
        <v>383</v>
      </c>
      <c r="F295" s="207" t="s">
        <v>384</v>
      </c>
      <c r="G295" s="208" t="s">
        <v>154</v>
      </c>
      <c r="H295" s="209">
        <v>0.97599999999999998</v>
      </c>
      <c r="I295" s="210"/>
      <c r="J295" s="211">
        <f>ROUND(I295*H295,2)</f>
        <v>0</v>
      </c>
      <c r="K295" s="207" t="s">
        <v>136</v>
      </c>
      <c r="L295" s="45"/>
      <c r="M295" s="212" t="s">
        <v>19</v>
      </c>
      <c r="N295" s="213" t="s">
        <v>48</v>
      </c>
      <c r="O295" s="85"/>
      <c r="P295" s="214">
        <f>O295*H295</f>
        <v>0</v>
      </c>
      <c r="Q295" s="214">
        <v>2.5018699999999998</v>
      </c>
      <c r="R295" s="214">
        <f>Q295*H295</f>
        <v>2.4418251199999998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137</v>
      </c>
      <c r="AT295" s="216" t="s">
        <v>132</v>
      </c>
      <c r="AU295" s="216" t="s">
        <v>87</v>
      </c>
      <c r="AY295" s="18" t="s">
        <v>130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85</v>
      </c>
      <c r="BK295" s="217">
        <f>ROUND(I295*H295,2)</f>
        <v>0</v>
      </c>
      <c r="BL295" s="18" t="s">
        <v>137</v>
      </c>
      <c r="BM295" s="216" t="s">
        <v>385</v>
      </c>
    </row>
    <row r="296" s="2" customFormat="1">
      <c r="A296" s="39"/>
      <c r="B296" s="40"/>
      <c r="C296" s="41"/>
      <c r="D296" s="218" t="s">
        <v>139</v>
      </c>
      <c r="E296" s="41"/>
      <c r="F296" s="219" t="s">
        <v>386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139</v>
      </c>
      <c r="AU296" s="18" t="s">
        <v>87</v>
      </c>
    </row>
    <row r="297" s="13" customFormat="1">
      <c r="A297" s="13"/>
      <c r="B297" s="223"/>
      <c r="C297" s="224"/>
      <c r="D297" s="225" t="s">
        <v>141</v>
      </c>
      <c r="E297" s="226" t="s">
        <v>19</v>
      </c>
      <c r="F297" s="227" t="s">
        <v>387</v>
      </c>
      <c r="G297" s="224"/>
      <c r="H297" s="228">
        <v>0.97599999999999998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141</v>
      </c>
      <c r="AU297" s="234" t="s">
        <v>87</v>
      </c>
      <c r="AV297" s="13" t="s">
        <v>87</v>
      </c>
      <c r="AW297" s="13" t="s">
        <v>37</v>
      </c>
      <c r="AX297" s="13" t="s">
        <v>77</v>
      </c>
      <c r="AY297" s="234" t="s">
        <v>130</v>
      </c>
    </row>
    <row r="298" s="14" customFormat="1">
      <c r="A298" s="14"/>
      <c r="B298" s="235"/>
      <c r="C298" s="236"/>
      <c r="D298" s="225" t="s">
        <v>141</v>
      </c>
      <c r="E298" s="237" t="s">
        <v>19</v>
      </c>
      <c r="F298" s="238" t="s">
        <v>145</v>
      </c>
      <c r="G298" s="236"/>
      <c r="H298" s="239">
        <v>0.97599999999999998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141</v>
      </c>
      <c r="AU298" s="245" t="s">
        <v>87</v>
      </c>
      <c r="AV298" s="14" t="s">
        <v>137</v>
      </c>
      <c r="AW298" s="14" t="s">
        <v>37</v>
      </c>
      <c r="AX298" s="14" t="s">
        <v>85</v>
      </c>
      <c r="AY298" s="245" t="s">
        <v>130</v>
      </c>
    </row>
    <row r="299" s="2" customFormat="1" ht="49.05" customHeight="1">
      <c r="A299" s="39"/>
      <c r="B299" s="40"/>
      <c r="C299" s="205" t="s">
        <v>388</v>
      </c>
      <c r="D299" s="205" t="s">
        <v>132</v>
      </c>
      <c r="E299" s="206" t="s">
        <v>389</v>
      </c>
      <c r="F299" s="207" t="s">
        <v>390</v>
      </c>
      <c r="G299" s="208" t="s">
        <v>154</v>
      </c>
      <c r="H299" s="209">
        <v>0.97599999999999998</v>
      </c>
      <c r="I299" s="210"/>
      <c r="J299" s="211">
        <f>ROUND(I299*H299,2)</f>
        <v>0</v>
      </c>
      <c r="K299" s="207" t="s">
        <v>136</v>
      </c>
      <c r="L299" s="45"/>
      <c r="M299" s="212" t="s">
        <v>19</v>
      </c>
      <c r="N299" s="213" t="s">
        <v>48</v>
      </c>
      <c r="O299" s="85"/>
      <c r="P299" s="214">
        <f>O299*H299</f>
        <v>0</v>
      </c>
      <c r="Q299" s="214">
        <v>0.01</v>
      </c>
      <c r="R299" s="214">
        <f>Q299*H299</f>
        <v>0.0097599999999999996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137</v>
      </c>
      <c r="AT299" s="216" t="s">
        <v>132</v>
      </c>
      <c r="AU299" s="216" t="s">
        <v>87</v>
      </c>
      <c r="AY299" s="18" t="s">
        <v>130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85</v>
      </c>
      <c r="BK299" s="217">
        <f>ROUND(I299*H299,2)</f>
        <v>0</v>
      </c>
      <c r="BL299" s="18" t="s">
        <v>137</v>
      </c>
      <c r="BM299" s="216" t="s">
        <v>391</v>
      </c>
    </row>
    <row r="300" s="2" customFormat="1">
      <c r="A300" s="39"/>
      <c r="B300" s="40"/>
      <c r="C300" s="41"/>
      <c r="D300" s="218" t="s">
        <v>139</v>
      </c>
      <c r="E300" s="41"/>
      <c r="F300" s="219" t="s">
        <v>392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139</v>
      </c>
      <c r="AU300" s="18" t="s">
        <v>87</v>
      </c>
    </row>
    <row r="301" s="13" customFormat="1">
      <c r="A301" s="13"/>
      <c r="B301" s="223"/>
      <c r="C301" s="224"/>
      <c r="D301" s="225" t="s">
        <v>141</v>
      </c>
      <c r="E301" s="226" t="s">
        <v>19</v>
      </c>
      <c r="F301" s="227" t="s">
        <v>387</v>
      </c>
      <c r="G301" s="224"/>
      <c r="H301" s="228">
        <v>0.97599999999999998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141</v>
      </c>
      <c r="AU301" s="234" t="s">
        <v>87</v>
      </c>
      <c r="AV301" s="13" t="s">
        <v>87</v>
      </c>
      <c r="AW301" s="13" t="s">
        <v>37</v>
      </c>
      <c r="AX301" s="13" t="s">
        <v>77</v>
      </c>
      <c r="AY301" s="234" t="s">
        <v>130</v>
      </c>
    </row>
    <row r="302" s="14" customFormat="1">
      <c r="A302" s="14"/>
      <c r="B302" s="235"/>
      <c r="C302" s="236"/>
      <c r="D302" s="225" t="s">
        <v>141</v>
      </c>
      <c r="E302" s="237" t="s">
        <v>19</v>
      </c>
      <c r="F302" s="238" t="s">
        <v>145</v>
      </c>
      <c r="G302" s="236"/>
      <c r="H302" s="239">
        <v>0.97599999999999998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141</v>
      </c>
      <c r="AU302" s="245" t="s">
        <v>87</v>
      </c>
      <c r="AV302" s="14" t="s">
        <v>137</v>
      </c>
      <c r="AW302" s="14" t="s">
        <v>37</v>
      </c>
      <c r="AX302" s="14" t="s">
        <v>85</v>
      </c>
      <c r="AY302" s="245" t="s">
        <v>130</v>
      </c>
    </row>
    <row r="303" s="2" customFormat="1" ht="24.15" customHeight="1">
      <c r="A303" s="39"/>
      <c r="B303" s="40"/>
      <c r="C303" s="205" t="s">
        <v>393</v>
      </c>
      <c r="D303" s="205" t="s">
        <v>132</v>
      </c>
      <c r="E303" s="206" t="s">
        <v>394</v>
      </c>
      <c r="F303" s="207" t="s">
        <v>395</v>
      </c>
      <c r="G303" s="208" t="s">
        <v>154</v>
      </c>
      <c r="H303" s="209">
        <v>0.97599999999999998</v>
      </c>
      <c r="I303" s="210"/>
      <c r="J303" s="211">
        <f>ROUND(I303*H303,2)</f>
        <v>0</v>
      </c>
      <c r="K303" s="207" t="s">
        <v>136</v>
      </c>
      <c r="L303" s="45"/>
      <c r="M303" s="212" t="s">
        <v>19</v>
      </c>
      <c r="N303" s="213" t="s">
        <v>48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137</v>
      </c>
      <c r="AT303" s="216" t="s">
        <v>132</v>
      </c>
      <c r="AU303" s="216" t="s">
        <v>87</v>
      </c>
      <c r="AY303" s="18" t="s">
        <v>130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85</v>
      </c>
      <c r="BK303" s="217">
        <f>ROUND(I303*H303,2)</f>
        <v>0</v>
      </c>
      <c r="BL303" s="18" t="s">
        <v>137</v>
      </c>
      <c r="BM303" s="216" t="s">
        <v>396</v>
      </c>
    </row>
    <row r="304" s="2" customFormat="1">
      <c r="A304" s="39"/>
      <c r="B304" s="40"/>
      <c r="C304" s="41"/>
      <c r="D304" s="218" t="s">
        <v>139</v>
      </c>
      <c r="E304" s="41"/>
      <c r="F304" s="219" t="s">
        <v>397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139</v>
      </c>
      <c r="AU304" s="18" t="s">
        <v>87</v>
      </c>
    </row>
    <row r="305" s="13" customFormat="1">
      <c r="A305" s="13"/>
      <c r="B305" s="223"/>
      <c r="C305" s="224"/>
      <c r="D305" s="225" t="s">
        <v>141</v>
      </c>
      <c r="E305" s="226" t="s">
        <v>19</v>
      </c>
      <c r="F305" s="227" t="s">
        <v>387</v>
      </c>
      <c r="G305" s="224"/>
      <c r="H305" s="228">
        <v>0.97599999999999998</v>
      </c>
      <c r="I305" s="229"/>
      <c r="J305" s="224"/>
      <c r="K305" s="224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141</v>
      </c>
      <c r="AU305" s="234" t="s">
        <v>87</v>
      </c>
      <c r="AV305" s="13" t="s">
        <v>87</v>
      </c>
      <c r="AW305" s="13" t="s">
        <v>37</v>
      </c>
      <c r="AX305" s="13" t="s">
        <v>77</v>
      </c>
      <c r="AY305" s="234" t="s">
        <v>130</v>
      </c>
    </row>
    <row r="306" s="14" customFormat="1">
      <c r="A306" s="14"/>
      <c r="B306" s="235"/>
      <c r="C306" s="236"/>
      <c r="D306" s="225" t="s">
        <v>141</v>
      </c>
      <c r="E306" s="237" t="s">
        <v>19</v>
      </c>
      <c r="F306" s="238" t="s">
        <v>145</v>
      </c>
      <c r="G306" s="236"/>
      <c r="H306" s="239">
        <v>0.97599999999999998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141</v>
      </c>
      <c r="AU306" s="245" t="s">
        <v>87</v>
      </c>
      <c r="AV306" s="14" t="s">
        <v>137</v>
      </c>
      <c r="AW306" s="14" t="s">
        <v>37</v>
      </c>
      <c r="AX306" s="14" t="s">
        <v>85</v>
      </c>
      <c r="AY306" s="245" t="s">
        <v>130</v>
      </c>
    </row>
    <row r="307" s="12" customFormat="1" ht="22.8" customHeight="1">
      <c r="A307" s="12"/>
      <c r="B307" s="189"/>
      <c r="C307" s="190"/>
      <c r="D307" s="191" t="s">
        <v>76</v>
      </c>
      <c r="E307" s="203" t="s">
        <v>193</v>
      </c>
      <c r="F307" s="203" t="s">
        <v>398</v>
      </c>
      <c r="G307" s="190"/>
      <c r="H307" s="190"/>
      <c r="I307" s="193"/>
      <c r="J307" s="204">
        <f>BK307</f>
        <v>0</v>
      </c>
      <c r="K307" s="190"/>
      <c r="L307" s="195"/>
      <c r="M307" s="196"/>
      <c r="N307" s="197"/>
      <c r="O307" s="197"/>
      <c r="P307" s="198">
        <f>P308+P341</f>
        <v>0</v>
      </c>
      <c r="Q307" s="197"/>
      <c r="R307" s="198">
        <f>R308+R341</f>
        <v>10.403948900000001</v>
      </c>
      <c r="S307" s="197"/>
      <c r="T307" s="199">
        <f>T308+T341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0" t="s">
        <v>85</v>
      </c>
      <c r="AT307" s="201" t="s">
        <v>76</v>
      </c>
      <c r="AU307" s="201" t="s">
        <v>85</v>
      </c>
      <c r="AY307" s="200" t="s">
        <v>130</v>
      </c>
      <c r="BK307" s="202">
        <f>BK308+BK341</f>
        <v>0</v>
      </c>
    </row>
    <row r="308" s="12" customFormat="1" ht="20.88" customHeight="1">
      <c r="A308" s="12"/>
      <c r="B308" s="189"/>
      <c r="C308" s="190"/>
      <c r="D308" s="191" t="s">
        <v>76</v>
      </c>
      <c r="E308" s="203" t="s">
        <v>399</v>
      </c>
      <c r="F308" s="203" t="s">
        <v>400</v>
      </c>
      <c r="G308" s="190"/>
      <c r="H308" s="190"/>
      <c r="I308" s="193"/>
      <c r="J308" s="204">
        <f>BK308</f>
        <v>0</v>
      </c>
      <c r="K308" s="190"/>
      <c r="L308" s="195"/>
      <c r="M308" s="196"/>
      <c r="N308" s="197"/>
      <c r="O308" s="197"/>
      <c r="P308" s="198">
        <f>SUM(P309:P340)</f>
        <v>0</v>
      </c>
      <c r="Q308" s="197"/>
      <c r="R308" s="198">
        <f>SUM(R309:R340)</f>
        <v>10.383048900000002</v>
      </c>
      <c r="S308" s="197"/>
      <c r="T308" s="199">
        <f>SUM(T309:T340)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0" t="s">
        <v>85</v>
      </c>
      <c r="AT308" s="201" t="s">
        <v>76</v>
      </c>
      <c r="AU308" s="201" t="s">
        <v>87</v>
      </c>
      <c r="AY308" s="200" t="s">
        <v>130</v>
      </c>
      <c r="BK308" s="202">
        <f>SUM(BK309:BK340)</f>
        <v>0</v>
      </c>
    </row>
    <row r="309" s="2" customFormat="1" ht="49.05" customHeight="1">
      <c r="A309" s="39"/>
      <c r="B309" s="40"/>
      <c r="C309" s="205" t="s">
        <v>401</v>
      </c>
      <c r="D309" s="205" t="s">
        <v>132</v>
      </c>
      <c r="E309" s="206" t="s">
        <v>402</v>
      </c>
      <c r="F309" s="207" t="s">
        <v>403</v>
      </c>
      <c r="G309" s="208" t="s">
        <v>275</v>
      </c>
      <c r="H309" s="209">
        <v>37.880000000000003</v>
      </c>
      <c r="I309" s="210"/>
      <c r="J309" s="211">
        <f>ROUND(I309*H309,2)</f>
        <v>0</v>
      </c>
      <c r="K309" s="207" t="s">
        <v>136</v>
      </c>
      <c r="L309" s="45"/>
      <c r="M309" s="212" t="s">
        <v>19</v>
      </c>
      <c r="N309" s="213" t="s">
        <v>48</v>
      </c>
      <c r="O309" s="85"/>
      <c r="P309" s="214">
        <f>O309*H309</f>
        <v>0</v>
      </c>
      <c r="Q309" s="214">
        <v>0.15540000000000001</v>
      </c>
      <c r="R309" s="214">
        <f>Q309*H309</f>
        <v>5.8865520000000009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137</v>
      </c>
      <c r="AT309" s="216" t="s">
        <v>132</v>
      </c>
      <c r="AU309" s="216" t="s">
        <v>151</v>
      </c>
      <c r="AY309" s="18" t="s">
        <v>130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85</v>
      </c>
      <c r="BK309" s="217">
        <f>ROUND(I309*H309,2)</f>
        <v>0</v>
      </c>
      <c r="BL309" s="18" t="s">
        <v>137</v>
      </c>
      <c r="BM309" s="216" t="s">
        <v>404</v>
      </c>
    </row>
    <row r="310" s="2" customFormat="1">
      <c r="A310" s="39"/>
      <c r="B310" s="40"/>
      <c r="C310" s="41"/>
      <c r="D310" s="218" t="s">
        <v>139</v>
      </c>
      <c r="E310" s="41"/>
      <c r="F310" s="219" t="s">
        <v>405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139</v>
      </c>
      <c r="AU310" s="18" t="s">
        <v>151</v>
      </c>
    </row>
    <row r="311" s="13" customFormat="1">
      <c r="A311" s="13"/>
      <c r="B311" s="223"/>
      <c r="C311" s="224"/>
      <c r="D311" s="225" t="s">
        <v>141</v>
      </c>
      <c r="E311" s="226" t="s">
        <v>19</v>
      </c>
      <c r="F311" s="227" t="s">
        <v>406</v>
      </c>
      <c r="G311" s="224"/>
      <c r="H311" s="228">
        <v>4.9500000000000002</v>
      </c>
      <c r="I311" s="229"/>
      <c r="J311" s="224"/>
      <c r="K311" s="224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141</v>
      </c>
      <c r="AU311" s="234" t="s">
        <v>151</v>
      </c>
      <c r="AV311" s="13" t="s">
        <v>87</v>
      </c>
      <c r="AW311" s="13" t="s">
        <v>37</v>
      </c>
      <c r="AX311" s="13" t="s">
        <v>77</v>
      </c>
      <c r="AY311" s="234" t="s">
        <v>130</v>
      </c>
    </row>
    <row r="312" s="13" customFormat="1">
      <c r="A312" s="13"/>
      <c r="B312" s="223"/>
      <c r="C312" s="224"/>
      <c r="D312" s="225" t="s">
        <v>141</v>
      </c>
      <c r="E312" s="226" t="s">
        <v>19</v>
      </c>
      <c r="F312" s="227" t="s">
        <v>407</v>
      </c>
      <c r="G312" s="224"/>
      <c r="H312" s="228">
        <v>6.2400000000000002</v>
      </c>
      <c r="I312" s="229"/>
      <c r="J312" s="224"/>
      <c r="K312" s="224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141</v>
      </c>
      <c r="AU312" s="234" t="s">
        <v>151</v>
      </c>
      <c r="AV312" s="13" t="s">
        <v>87</v>
      </c>
      <c r="AW312" s="13" t="s">
        <v>37</v>
      </c>
      <c r="AX312" s="13" t="s">
        <v>77</v>
      </c>
      <c r="AY312" s="234" t="s">
        <v>130</v>
      </c>
    </row>
    <row r="313" s="13" customFormat="1">
      <c r="A313" s="13"/>
      <c r="B313" s="223"/>
      <c r="C313" s="224"/>
      <c r="D313" s="225" t="s">
        <v>141</v>
      </c>
      <c r="E313" s="226" t="s">
        <v>19</v>
      </c>
      <c r="F313" s="227" t="s">
        <v>408</v>
      </c>
      <c r="G313" s="224"/>
      <c r="H313" s="228">
        <v>8.3800000000000008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141</v>
      </c>
      <c r="AU313" s="234" t="s">
        <v>151</v>
      </c>
      <c r="AV313" s="13" t="s">
        <v>87</v>
      </c>
      <c r="AW313" s="13" t="s">
        <v>37</v>
      </c>
      <c r="AX313" s="13" t="s">
        <v>77</v>
      </c>
      <c r="AY313" s="234" t="s">
        <v>130</v>
      </c>
    </row>
    <row r="314" s="13" customFormat="1">
      <c r="A314" s="13"/>
      <c r="B314" s="223"/>
      <c r="C314" s="224"/>
      <c r="D314" s="225" t="s">
        <v>141</v>
      </c>
      <c r="E314" s="226" t="s">
        <v>19</v>
      </c>
      <c r="F314" s="227" t="s">
        <v>409</v>
      </c>
      <c r="G314" s="224"/>
      <c r="H314" s="228">
        <v>8.4199999999999999</v>
      </c>
      <c r="I314" s="229"/>
      <c r="J314" s="224"/>
      <c r="K314" s="224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141</v>
      </c>
      <c r="AU314" s="234" t="s">
        <v>151</v>
      </c>
      <c r="AV314" s="13" t="s">
        <v>87</v>
      </c>
      <c r="AW314" s="13" t="s">
        <v>37</v>
      </c>
      <c r="AX314" s="13" t="s">
        <v>77</v>
      </c>
      <c r="AY314" s="234" t="s">
        <v>130</v>
      </c>
    </row>
    <row r="315" s="13" customFormat="1">
      <c r="A315" s="13"/>
      <c r="B315" s="223"/>
      <c r="C315" s="224"/>
      <c r="D315" s="225" t="s">
        <v>141</v>
      </c>
      <c r="E315" s="226" t="s">
        <v>19</v>
      </c>
      <c r="F315" s="227" t="s">
        <v>406</v>
      </c>
      <c r="G315" s="224"/>
      <c r="H315" s="228">
        <v>4.9500000000000002</v>
      </c>
      <c r="I315" s="229"/>
      <c r="J315" s="224"/>
      <c r="K315" s="224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141</v>
      </c>
      <c r="AU315" s="234" t="s">
        <v>151</v>
      </c>
      <c r="AV315" s="13" t="s">
        <v>87</v>
      </c>
      <c r="AW315" s="13" t="s">
        <v>37</v>
      </c>
      <c r="AX315" s="13" t="s">
        <v>77</v>
      </c>
      <c r="AY315" s="234" t="s">
        <v>130</v>
      </c>
    </row>
    <row r="316" s="13" customFormat="1">
      <c r="A316" s="13"/>
      <c r="B316" s="223"/>
      <c r="C316" s="224"/>
      <c r="D316" s="225" t="s">
        <v>141</v>
      </c>
      <c r="E316" s="226" t="s">
        <v>19</v>
      </c>
      <c r="F316" s="227" t="s">
        <v>410</v>
      </c>
      <c r="G316" s="224"/>
      <c r="H316" s="228">
        <v>4.9400000000000004</v>
      </c>
      <c r="I316" s="229"/>
      <c r="J316" s="224"/>
      <c r="K316" s="224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141</v>
      </c>
      <c r="AU316" s="234" t="s">
        <v>151</v>
      </c>
      <c r="AV316" s="13" t="s">
        <v>87</v>
      </c>
      <c r="AW316" s="13" t="s">
        <v>37</v>
      </c>
      <c r="AX316" s="13" t="s">
        <v>77</v>
      </c>
      <c r="AY316" s="234" t="s">
        <v>130</v>
      </c>
    </row>
    <row r="317" s="14" customFormat="1">
      <c r="A317" s="14"/>
      <c r="B317" s="235"/>
      <c r="C317" s="236"/>
      <c r="D317" s="225" t="s">
        <v>141</v>
      </c>
      <c r="E317" s="237" t="s">
        <v>19</v>
      </c>
      <c r="F317" s="238" t="s">
        <v>145</v>
      </c>
      <c r="G317" s="236"/>
      <c r="H317" s="239">
        <v>37.880000000000003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141</v>
      </c>
      <c r="AU317" s="245" t="s">
        <v>151</v>
      </c>
      <c r="AV317" s="14" t="s">
        <v>137</v>
      </c>
      <c r="AW317" s="14" t="s">
        <v>37</v>
      </c>
      <c r="AX317" s="14" t="s">
        <v>85</v>
      </c>
      <c r="AY317" s="245" t="s">
        <v>130</v>
      </c>
    </row>
    <row r="318" s="2" customFormat="1" ht="16.5" customHeight="1">
      <c r="A318" s="39"/>
      <c r="B318" s="40"/>
      <c r="C318" s="246" t="s">
        <v>411</v>
      </c>
      <c r="D318" s="246" t="s">
        <v>242</v>
      </c>
      <c r="E318" s="247" t="s">
        <v>412</v>
      </c>
      <c r="F318" s="248" t="s">
        <v>413</v>
      </c>
      <c r="G318" s="249" t="s">
        <v>275</v>
      </c>
      <c r="H318" s="250">
        <v>42</v>
      </c>
      <c r="I318" s="251"/>
      <c r="J318" s="252">
        <f>ROUND(I318*H318,2)</f>
        <v>0</v>
      </c>
      <c r="K318" s="248" t="s">
        <v>136</v>
      </c>
      <c r="L318" s="253"/>
      <c r="M318" s="254" t="s">
        <v>19</v>
      </c>
      <c r="N318" s="255" t="s">
        <v>48</v>
      </c>
      <c r="O318" s="85"/>
      <c r="P318" s="214">
        <f>O318*H318</f>
        <v>0</v>
      </c>
      <c r="Q318" s="214">
        <v>0.080000000000000002</v>
      </c>
      <c r="R318" s="214">
        <f>Q318*H318</f>
        <v>3.3599999999999999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185</v>
      </c>
      <c r="AT318" s="216" t="s">
        <v>242</v>
      </c>
      <c r="AU318" s="216" t="s">
        <v>151</v>
      </c>
      <c r="AY318" s="18" t="s">
        <v>130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85</v>
      </c>
      <c r="BK318" s="217">
        <f>ROUND(I318*H318,2)</f>
        <v>0</v>
      </c>
      <c r="BL318" s="18" t="s">
        <v>137</v>
      </c>
      <c r="BM318" s="216" t="s">
        <v>414</v>
      </c>
    </row>
    <row r="319" s="13" customFormat="1">
      <c r="A319" s="13"/>
      <c r="B319" s="223"/>
      <c r="C319" s="224"/>
      <c r="D319" s="225" t="s">
        <v>141</v>
      </c>
      <c r="E319" s="226" t="s">
        <v>19</v>
      </c>
      <c r="F319" s="227" t="s">
        <v>415</v>
      </c>
      <c r="G319" s="224"/>
      <c r="H319" s="228">
        <v>41.667999999999999</v>
      </c>
      <c r="I319" s="229"/>
      <c r="J319" s="224"/>
      <c r="K319" s="224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141</v>
      </c>
      <c r="AU319" s="234" t="s">
        <v>151</v>
      </c>
      <c r="AV319" s="13" t="s">
        <v>87</v>
      </c>
      <c r="AW319" s="13" t="s">
        <v>37</v>
      </c>
      <c r="AX319" s="13" t="s">
        <v>77</v>
      </c>
      <c r="AY319" s="234" t="s">
        <v>130</v>
      </c>
    </row>
    <row r="320" s="13" customFormat="1">
      <c r="A320" s="13"/>
      <c r="B320" s="223"/>
      <c r="C320" s="224"/>
      <c r="D320" s="225" t="s">
        <v>141</v>
      </c>
      <c r="E320" s="226" t="s">
        <v>19</v>
      </c>
      <c r="F320" s="227" t="s">
        <v>416</v>
      </c>
      <c r="G320" s="224"/>
      <c r="H320" s="228">
        <v>42</v>
      </c>
      <c r="I320" s="229"/>
      <c r="J320" s="224"/>
      <c r="K320" s="224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141</v>
      </c>
      <c r="AU320" s="234" t="s">
        <v>151</v>
      </c>
      <c r="AV320" s="13" t="s">
        <v>87</v>
      </c>
      <c r="AW320" s="13" t="s">
        <v>37</v>
      </c>
      <c r="AX320" s="13" t="s">
        <v>85</v>
      </c>
      <c r="AY320" s="234" t="s">
        <v>130</v>
      </c>
    </row>
    <row r="321" s="2" customFormat="1" ht="44.25" customHeight="1">
      <c r="A321" s="39"/>
      <c r="B321" s="40"/>
      <c r="C321" s="205" t="s">
        <v>417</v>
      </c>
      <c r="D321" s="205" t="s">
        <v>132</v>
      </c>
      <c r="E321" s="206" t="s">
        <v>418</v>
      </c>
      <c r="F321" s="207" t="s">
        <v>419</v>
      </c>
      <c r="G321" s="208" t="s">
        <v>275</v>
      </c>
      <c r="H321" s="209">
        <v>9</v>
      </c>
      <c r="I321" s="210"/>
      <c r="J321" s="211">
        <f>ROUND(I321*H321,2)</f>
        <v>0</v>
      </c>
      <c r="K321" s="207" t="s">
        <v>136</v>
      </c>
      <c r="L321" s="45"/>
      <c r="M321" s="212" t="s">
        <v>19</v>
      </c>
      <c r="N321" s="213" t="s">
        <v>48</v>
      </c>
      <c r="O321" s="85"/>
      <c r="P321" s="214">
        <f>O321*H321</f>
        <v>0</v>
      </c>
      <c r="Q321" s="214">
        <v>0.10095</v>
      </c>
      <c r="R321" s="214">
        <f>Q321*H321</f>
        <v>0.90854999999999997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137</v>
      </c>
      <c r="AT321" s="216" t="s">
        <v>132</v>
      </c>
      <c r="AU321" s="216" t="s">
        <v>151</v>
      </c>
      <c r="AY321" s="18" t="s">
        <v>130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85</v>
      </c>
      <c r="BK321" s="217">
        <f>ROUND(I321*H321,2)</f>
        <v>0</v>
      </c>
      <c r="BL321" s="18" t="s">
        <v>137</v>
      </c>
      <c r="BM321" s="216" t="s">
        <v>420</v>
      </c>
    </row>
    <row r="322" s="2" customFormat="1">
      <c r="A322" s="39"/>
      <c r="B322" s="40"/>
      <c r="C322" s="41"/>
      <c r="D322" s="218" t="s">
        <v>139</v>
      </c>
      <c r="E322" s="41"/>
      <c r="F322" s="219" t="s">
        <v>421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139</v>
      </c>
      <c r="AU322" s="18" t="s">
        <v>151</v>
      </c>
    </row>
    <row r="323" s="13" customFormat="1">
      <c r="A323" s="13"/>
      <c r="B323" s="223"/>
      <c r="C323" s="224"/>
      <c r="D323" s="225" t="s">
        <v>141</v>
      </c>
      <c r="E323" s="226" t="s">
        <v>19</v>
      </c>
      <c r="F323" s="227" t="s">
        <v>422</v>
      </c>
      <c r="G323" s="224"/>
      <c r="H323" s="228">
        <v>4.5</v>
      </c>
      <c r="I323" s="229"/>
      <c r="J323" s="224"/>
      <c r="K323" s="224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141</v>
      </c>
      <c r="AU323" s="234" t="s">
        <v>151</v>
      </c>
      <c r="AV323" s="13" t="s">
        <v>87</v>
      </c>
      <c r="AW323" s="13" t="s">
        <v>37</v>
      </c>
      <c r="AX323" s="13" t="s">
        <v>77</v>
      </c>
      <c r="AY323" s="234" t="s">
        <v>130</v>
      </c>
    </row>
    <row r="324" s="13" customFormat="1">
      <c r="A324" s="13"/>
      <c r="B324" s="223"/>
      <c r="C324" s="224"/>
      <c r="D324" s="225" t="s">
        <v>141</v>
      </c>
      <c r="E324" s="226" t="s">
        <v>19</v>
      </c>
      <c r="F324" s="227" t="s">
        <v>422</v>
      </c>
      <c r="G324" s="224"/>
      <c r="H324" s="228">
        <v>4.5</v>
      </c>
      <c r="I324" s="229"/>
      <c r="J324" s="224"/>
      <c r="K324" s="224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141</v>
      </c>
      <c r="AU324" s="234" t="s">
        <v>151</v>
      </c>
      <c r="AV324" s="13" t="s">
        <v>87</v>
      </c>
      <c r="AW324" s="13" t="s">
        <v>37</v>
      </c>
      <c r="AX324" s="13" t="s">
        <v>77</v>
      </c>
      <c r="AY324" s="234" t="s">
        <v>130</v>
      </c>
    </row>
    <row r="325" s="14" customFormat="1">
      <c r="A325" s="14"/>
      <c r="B325" s="235"/>
      <c r="C325" s="236"/>
      <c r="D325" s="225" t="s">
        <v>141</v>
      </c>
      <c r="E325" s="237" t="s">
        <v>19</v>
      </c>
      <c r="F325" s="238" t="s">
        <v>145</v>
      </c>
      <c r="G325" s="236"/>
      <c r="H325" s="239">
        <v>9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141</v>
      </c>
      <c r="AU325" s="245" t="s">
        <v>151</v>
      </c>
      <c r="AV325" s="14" t="s">
        <v>137</v>
      </c>
      <c r="AW325" s="14" t="s">
        <v>37</v>
      </c>
      <c r="AX325" s="14" t="s">
        <v>85</v>
      </c>
      <c r="AY325" s="245" t="s">
        <v>130</v>
      </c>
    </row>
    <row r="326" s="2" customFormat="1" ht="21.75" customHeight="1">
      <c r="A326" s="39"/>
      <c r="B326" s="40"/>
      <c r="C326" s="246" t="s">
        <v>423</v>
      </c>
      <c r="D326" s="246" t="s">
        <v>242</v>
      </c>
      <c r="E326" s="247" t="s">
        <v>424</v>
      </c>
      <c r="F326" s="248" t="s">
        <v>425</v>
      </c>
      <c r="G326" s="249" t="s">
        <v>275</v>
      </c>
      <c r="H326" s="250">
        <v>10</v>
      </c>
      <c r="I326" s="251"/>
      <c r="J326" s="252">
        <f>ROUND(I326*H326,2)</f>
        <v>0</v>
      </c>
      <c r="K326" s="248" t="s">
        <v>136</v>
      </c>
      <c r="L326" s="253"/>
      <c r="M326" s="254" t="s">
        <v>19</v>
      </c>
      <c r="N326" s="255" t="s">
        <v>48</v>
      </c>
      <c r="O326" s="85"/>
      <c r="P326" s="214">
        <f>O326*H326</f>
        <v>0</v>
      </c>
      <c r="Q326" s="214">
        <v>0.021000000000000001</v>
      </c>
      <c r="R326" s="214">
        <f>Q326*H326</f>
        <v>0.21000000000000002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185</v>
      </c>
      <c r="AT326" s="216" t="s">
        <v>242</v>
      </c>
      <c r="AU326" s="216" t="s">
        <v>151</v>
      </c>
      <c r="AY326" s="18" t="s">
        <v>130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85</v>
      </c>
      <c r="BK326" s="217">
        <f>ROUND(I326*H326,2)</f>
        <v>0</v>
      </c>
      <c r="BL326" s="18" t="s">
        <v>137</v>
      </c>
      <c r="BM326" s="216" t="s">
        <v>426</v>
      </c>
    </row>
    <row r="327" s="13" customFormat="1">
      <c r="A327" s="13"/>
      <c r="B327" s="223"/>
      <c r="C327" s="224"/>
      <c r="D327" s="225" t="s">
        <v>141</v>
      </c>
      <c r="E327" s="226" t="s">
        <v>19</v>
      </c>
      <c r="F327" s="227" t="s">
        <v>427</v>
      </c>
      <c r="G327" s="224"/>
      <c r="H327" s="228">
        <v>9.9000000000000004</v>
      </c>
      <c r="I327" s="229"/>
      <c r="J327" s="224"/>
      <c r="K327" s="224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141</v>
      </c>
      <c r="AU327" s="234" t="s">
        <v>151</v>
      </c>
      <c r="AV327" s="13" t="s">
        <v>87</v>
      </c>
      <c r="AW327" s="13" t="s">
        <v>37</v>
      </c>
      <c r="AX327" s="13" t="s">
        <v>77</v>
      </c>
      <c r="AY327" s="234" t="s">
        <v>130</v>
      </c>
    </row>
    <row r="328" s="13" customFormat="1">
      <c r="A328" s="13"/>
      <c r="B328" s="223"/>
      <c r="C328" s="224"/>
      <c r="D328" s="225" t="s">
        <v>141</v>
      </c>
      <c r="E328" s="226" t="s">
        <v>19</v>
      </c>
      <c r="F328" s="227" t="s">
        <v>428</v>
      </c>
      <c r="G328" s="224"/>
      <c r="H328" s="228">
        <v>10</v>
      </c>
      <c r="I328" s="229"/>
      <c r="J328" s="224"/>
      <c r="K328" s="224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141</v>
      </c>
      <c r="AU328" s="234" t="s">
        <v>151</v>
      </c>
      <c r="AV328" s="13" t="s">
        <v>87</v>
      </c>
      <c r="AW328" s="13" t="s">
        <v>37</v>
      </c>
      <c r="AX328" s="13" t="s">
        <v>85</v>
      </c>
      <c r="AY328" s="234" t="s">
        <v>130</v>
      </c>
    </row>
    <row r="329" s="2" customFormat="1" ht="24.15" customHeight="1">
      <c r="A329" s="39"/>
      <c r="B329" s="40"/>
      <c r="C329" s="205" t="s">
        <v>429</v>
      </c>
      <c r="D329" s="205" t="s">
        <v>132</v>
      </c>
      <c r="E329" s="206" t="s">
        <v>430</v>
      </c>
      <c r="F329" s="207" t="s">
        <v>431</v>
      </c>
      <c r="G329" s="208" t="s">
        <v>275</v>
      </c>
      <c r="H329" s="209">
        <v>52.784999999999997</v>
      </c>
      <c r="I329" s="210"/>
      <c r="J329" s="211">
        <f>ROUND(I329*H329,2)</f>
        <v>0</v>
      </c>
      <c r="K329" s="207" t="s">
        <v>136</v>
      </c>
      <c r="L329" s="45"/>
      <c r="M329" s="212" t="s">
        <v>19</v>
      </c>
      <c r="N329" s="213" t="s">
        <v>48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137</v>
      </c>
      <c r="AT329" s="216" t="s">
        <v>132</v>
      </c>
      <c r="AU329" s="216" t="s">
        <v>151</v>
      </c>
      <c r="AY329" s="18" t="s">
        <v>130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85</v>
      </c>
      <c r="BK329" s="217">
        <f>ROUND(I329*H329,2)</f>
        <v>0</v>
      </c>
      <c r="BL329" s="18" t="s">
        <v>137</v>
      </c>
      <c r="BM329" s="216" t="s">
        <v>432</v>
      </c>
    </row>
    <row r="330" s="2" customFormat="1">
      <c r="A330" s="39"/>
      <c r="B330" s="40"/>
      <c r="C330" s="41"/>
      <c r="D330" s="218" t="s">
        <v>139</v>
      </c>
      <c r="E330" s="41"/>
      <c r="F330" s="219" t="s">
        <v>433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139</v>
      </c>
      <c r="AU330" s="18" t="s">
        <v>151</v>
      </c>
    </row>
    <row r="331" s="13" customFormat="1">
      <c r="A331" s="13"/>
      <c r="B331" s="223"/>
      <c r="C331" s="224"/>
      <c r="D331" s="225" t="s">
        <v>141</v>
      </c>
      <c r="E331" s="226" t="s">
        <v>19</v>
      </c>
      <c r="F331" s="227" t="s">
        <v>434</v>
      </c>
      <c r="G331" s="224"/>
      <c r="H331" s="228">
        <v>20.391999999999999</v>
      </c>
      <c r="I331" s="229"/>
      <c r="J331" s="224"/>
      <c r="K331" s="224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141</v>
      </c>
      <c r="AU331" s="234" t="s">
        <v>151</v>
      </c>
      <c r="AV331" s="13" t="s">
        <v>87</v>
      </c>
      <c r="AW331" s="13" t="s">
        <v>37</v>
      </c>
      <c r="AX331" s="13" t="s">
        <v>77</v>
      </c>
      <c r="AY331" s="234" t="s">
        <v>130</v>
      </c>
    </row>
    <row r="332" s="13" customFormat="1">
      <c r="A332" s="13"/>
      <c r="B332" s="223"/>
      <c r="C332" s="224"/>
      <c r="D332" s="225" t="s">
        <v>141</v>
      </c>
      <c r="E332" s="226" t="s">
        <v>19</v>
      </c>
      <c r="F332" s="227" t="s">
        <v>435</v>
      </c>
      <c r="G332" s="224"/>
      <c r="H332" s="228">
        <v>26.393000000000001</v>
      </c>
      <c r="I332" s="229"/>
      <c r="J332" s="224"/>
      <c r="K332" s="224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141</v>
      </c>
      <c r="AU332" s="234" t="s">
        <v>151</v>
      </c>
      <c r="AV332" s="13" t="s">
        <v>87</v>
      </c>
      <c r="AW332" s="13" t="s">
        <v>37</v>
      </c>
      <c r="AX332" s="13" t="s">
        <v>77</v>
      </c>
      <c r="AY332" s="234" t="s">
        <v>130</v>
      </c>
    </row>
    <row r="333" s="13" customFormat="1">
      <c r="A333" s="13"/>
      <c r="B333" s="223"/>
      <c r="C333" s="224"/>
      <c r="D333" s="225" t="s">
        <v>141</v>
      </c>
      <c r="E333" s="226" t="s">
        <v>19</v>
      </c>
      <c r="F333" s="227" t="s">
        <v>436</v>
      </c>
      <c r="G333" s="224"/>
      <c r="H333" s="228">
        <v>6</v>
      </c>
      <c r="I333" s="229"/>
      <c r="J333" s="224"/>
      <c r="K333" s="224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141</v>
      </c>
      <c r="AU333" s="234" t="s">
        <v>151</v>
      </c>
      <c r="AV333" s="13" t="s">
        <v>87</v>
      </c>
      <c r="AW333" s="13" t="s">
        <v>37</v>
      </c>
      <c r="AX333" s="13" t="s">
        <v>77</v>
      </c>
      <c r="AY333" s="234" t="s">
        <v>130</v>
      </c>
    </row>
    <row r="334" s="14" customFormat="1">
      <c r="A334" s="14"/>
      <c r="B334" s="235"/>
      <c r="C334" s="236"/>
      <c r="D334" s="225" t="s">
        <v>141</v>
      </c>
      <c r="E334" s="237" t="s">
        <v>19</v>
      </c>
      <c r="F334" s="238" t="s">
        <v>145</v>
      </c>
      <c r="G334" s="236"/>
      <c r="H334" s="239">
        <v>52.784999999999997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141</v>
      </c>
      <c r="AU334" s="245" t="s">
        <v>151</v>
      </c>
      <c r="AV334" s="14" t="s">
        <v>137</v>
      </c>
      <c r="AW334" s="14" t="s">
        <v>37</v>
      </c>
      <c r="AX334" s="14" t="s">
        <v>85</v>
      </c>
      <c r="AY334" s="245" t="s">
        <v>130</v>
      </c>
    </row>
    <row r="335" s="2" customFormat="1" ht="55.5" customHeight="1">
      <c r="A335" s="39"/>
      <c r="B335" s="40"/>
      <c r="C335" s="205" t="s">
        <v>437</v>
      </c>
      <c r="D335" s="205" t="s">
        <v>132</v>
      </c>
      <c r="E335" s="206" t="s">
        <v>438</v>
      </c>
      <c r="F335" s="207" t="s">
        <v>439</v>
      </c>
      <c r="G335" s="208" t="s">
        <v>275</v>
      </c>
      <c r="H335" s="209">
        <v>52.784999999999997</v>
      </c>
      <c r="I335" s="210"/>
      <c r="J335" s="211">
        <f>ROUND(I335*H335,2)</f>
        <v>0</v>
      </c>
      <c r="K335" s="207" t="s">
        <v>136</v>
      </c>
      <c r="L335" s="45"/>
      <c r="M335" s="212" t="s">
        <v>19</v>
      </c>
      <c r="N335" s="213" t="s">
        <v>48</v>
      </c>
      <c r="O335" s="85"/>
      <c r="P335" s="214">
        <f>O335*H335</f>
        <v>0</v>
      </c>
      <c r="Q335" s="214">
        <v>0.00034000000000000002</v>
      </c>
      <c r="R335" s="214">
        <f>Q335*H335</f>
        <v>0.017946900000000002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137</v>
      </c>
      <c r="AT335" s="216" t="s">
        <v>132</v>
      </c>
      <c r="AU335" s="216" t="s">
        <v>151</v>
      </c>
      <c r="AY335" s="18" t="s">
        <v>130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85</v>
      </c>
      <c r="BK335" s="217">
        <f>ROUND(I335*H335,2)</f>
        <v>0</v>
      </c>
      <c r="BL335" s="18" t="s">
        <v>137</v>
      </c>
      <c r="BM335" s="216" t="s">
        <v>440</v>
      </c>
    </row>
    <row r="336" s="2" customFormat="1">
      <c r="A336" s="39"/>
      <c r="B336" s="40"/>
      <c r="C336" s="41"/>
      <c r="D336" s="218" t="s">
        <v>139</v>
      </c>
      <c r="E336" s="41"/>
      <c r="F336" s="219" t="s">
        <v>441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139</v>
      </c>
      <c r="AU336" s="18" t="s">
        <v>151</v>
      </c>
    </row>
    <row r="337" s="13" customFormat="1">
      <c r="A337" s="13"/>
      <c r="B337" s="223"/>
      <c r="C337" s="224"/>
      <c r="D337" s="225" t="s">
        <v>141</v>
      </c>
      <c r="E337" s="226" t="s">
        <v>19</v>
      </c>
      <c r="F337" s="227" t="s">
        <v>434</v>
      </c>
      <c r="G337" s="224"/>
      <c r="H337" s="228">
        <v>20.391999999999999</v>
      </c>
      <c r="I337" s="229"/>
      <c r="J337" s="224"/>
      <c r="K337" s="224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141</v>
      </c>
      <c r="AU337" s="234" t="s">
        <v>151</v>
      </c>
      <c r="AV337" s="13" t="s">
        <v>87</v>
      </c>
      <c r="AW337" s="13" t="s">
        <v>37</v>
      </c>
      <c r="AX337" s="13" t="s">
        <v>77</v>
      </c>
      <c r="AY337" s="234" t="s">
        <v>130</v>
      </c>
    </row>
    <row r="338" s="13" customFormat="1">
      <c r="A338" s="13"/>
      <c r="B338" s="223"/>
      <c r="C338" s="224"/>
      <c r="D338" s="225" t="s">
        <v>141</v>
      </c>
      <c r="E338" s="226" t="s">
        <v>19</v>
      </c>
      <c r="F338" s="227" t="s">
        <v>435</v>
      </c>
      <c r="G338" s="224"/>
      <c r="H338" s="228">
        <v>26.393000000000001</v>
      </c>
      <c r="I338" s="229"/>
      <c r="J338" s="224"/>
      <c r="K338" s="224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141</v>
      </c>
      <c r="AU338" s="234" t="s">
        <v>151</v>
      </c>
      <c r="AV338" s="13" t="s">
        <v>87</v>
      </c>
      <c r="AW338" s="13" t="s">
        <v>37</v>
      </c>
      <c r="AX338" s="13" t="s">
        <v>77</v>
      </c>
      <c r="AY338" s="234" t="s">
        <v>130</v>
      </c>
    </row>
    <row r="339" s="13" customFormat="1">
      <c r="A339" s="13"/>
      <c r="B339" s="223"/>
      <c r="C339" s="224"/>
      <c r="D339" s="225" t="s">
        <v>141</v>
      </c>
      <c r="E339" s="226" t="s">
        <v>19</v>
      </c>
      <c r="F339" s="227" t="s">
        <v>436</v>
      </c>
      <c r="G339" s="224"/>
      <c r="H339" s="228">
        <v>6</v>
      </c>
      <c r="I339" s="229"/>
      <c r="J339" s="224"/>
      <c r="K339" s="224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141</v>
      </c>
      <c r="AU339" s="234" t="s">
        <v>151</v>
      </c>
      <c r="AV339" s="13" t="s">
        <v>87</v>
      </c>
      <c r="AW339" s="13" t="s">
        <v>37</v>
      </c>
      <c r="AX339" s="13" t="s">
        <v>77</v>
      </c>
      <c r="AY339" s="234" t="s">
        <v>130</v>
      </c>
    </row>
    <row r="340" s="14" customFormat="1">
      <c r="A340" s="14"/>
      <c r="B340" s="235"/>
      <c r="C340" s="236"/>
      <c r="D340" s="225" t="s">
        <v>141</v>
      </c>
      <c r="E340" s="237" t="s">
        <v>19</v>
      </c>
      <c r="F340" s="238" t="s">
        <v>145</v>
      </c>
      <c r="G340" s="236"/>
      <c r="H340" s="239">
        <v>52.784999999999997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141</v>
      </c>
      <c r="AU340" s="245" t="s">
        <v>151</v>
      </c>
      <c r="AV340" s="14" t="s">
        <v>137</v>
      </c>
      <c r="AW340" s="14" t="s">
        <v>37</v>
      </c>
      <c r="AX340" s="14" t="s">
        <v>85</v>
      </c>
      <c r="AY340" s="245" t="s">
        <v>130</v>
      </c>
    </row>
    <row r="341" s="12" customFormat="1" ht="20.88" customHeight="1">
      <c r="A341" s="12"/>
      <c r="B341" s="189"/>
      <c r="C341" s="190"/>
      <c r="D341" s="191" t="s">
        <v>76</v>
      </c>
      <c r="E341" s="203" t="s">
        <v>442</v>
      </c>
      <c r="F341" s="203" t="s">
        <v>443</v>
      </c>
      <c r="G341" s="190"/>
      <c r="H341" s="190"/>
      <c r="I341" s="193"/>
      <c r="J341" s="204">
        <f>BK341</f>
        <v>0</v>
      </c>
      <c r="K341" s="190"/>
      <c r="L341" s="195"/>
      <c r="M341" s="196"/>
      <c r="N341" s="197"/>
      <c r="O341" s="197"/>
      <c r="P341" s="198">
        <f>SUM(P342:P352)</f>
        <v>0</v>
      </c>
      <c r="Q341" s="197"/>
      <c r="R341" s="198">
        <f>SUM(R342:R352)</f>
        <v>0.020900000000000002</v>
      </c>
      <c r="S341" s="197"/>
      <c r="T341" s="199">
        <f>SUM(T342:T352)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0" t="s">
        <v>85</v>
      </c>
      <c r="AT341" s="201" t="s">
        <v>76</v>
      </c>
      <c r="AU341" s="201" t="s">
        <v>87</v>
      </c>
      <c r="AY341" s="200" t="s">
        <v>130</v>
      </c>
      <c r="BK341" s="202">
        <f>SUM(BK342:BK352)</f>
        <v>0</v>
      </c>
    </row>
    <row r="342" s="2" customFormat="1" ht="37.8" customHeight="1">
      <c r="A342" s="39"/>
      <c r="B342" s="40"/>
      <c r="C342" s="205" t="s">
        <v>444</v>
      </c>
      <c r="D342" s="205" t="s">
        <v>132</v>
      </c>
      <c r="E342" s="206" t="s">
        <v>445</v>
      </c>
      <c r="F342" s="207" t="s">
        <v>446</v>
      </c>
      <c r="G342" s="208" t="s">
        <v>325</v>
      </c>
      <c r="H342" s="209">
        <v>22</v>
      </c>
      <c r="I342" s="210"/>
      <c r="J342" s="211">
        <f>ROUND(I342*H342,2)</f>
        <v>0</v>
      </c>
      <c r="K342" s="207" t="s">
        <v>136</v>
      </c>
      <c r="L342" s="45"/>
      <c r="M342" s="212" t="s">
        <v>19</v>
      </c>
      <c r="N342" s="213" t="s">
        <v>48</v>
      </c>
      <c r="O342" s="85"/>
      <c r="P342" s="214">
        <f>O342*H342</f>
        <v>0</v>
      </c>
      <c r="Q342" s="214">
        <v>8.0000000000000007E-05</v>
      </c>
      <c r="R342" s="214">
        <f>Q342*H342</f>
        <v>0.0017600000000000001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137</v>
      </c>
      <c r="AT342" s="216" t="s">
        <v>132</v>
      </c>
      <c r="AU342" s="216" t="s">
        <v>151</v>
      </c>
      <c r="AY342" s="18" t="s">
        <v>130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85</v>
      </c>
      <c r="BK342" s="217">
        <f>ROUND(I342*H342,2)</f>
        <v>0</v>
      </c>
      <c r="BL342" s="18" t="s">
        <v>137</v>
      </c>
      <c r="BM342" s="216" t="s">
        <v>447</v>
      </c>
    </row>
    <row r="343" s="2" customFormat="1">
      <c r="A343" s="39"/>
      <c r="B343" s="40"/>
      <c r="C343" s="41"/>
      <c r="D343" s="218" t="s">
        <v>139</v>
      </c>
      <c r="E343" s="41"/>
      <c r="F343" s="219" t="s">
        <v>448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139</v>
      </c>
      <c r="AU343" s="18" t="s">
        <v>151</v>
      </c>
    </row>
    <row r="344" s="13" customFormat="1">
      <c r="A344" s="13"/>
      <c r="B344" s="223"/>
      <c r="C344" s="224"/>
      <c r="D344" s="225" t="s">
        <v>141</v>
      </c>
      <c r="E344" s="226" t="s">
        <v>19</v>
      </c>
      <c r="F344" s="227" t="s">
        <v>272</v>
      </c>
      <c r="G344" s="224"/>
      <c r="H344" s="228">
        <v>22</v>
      </c>
      <c r="I344" s="229"/>
      <c r="J344" s="224"/>
      <c r="K344" s="224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141</v>
      </c>
      <c r="AU344" s="234" t="s">
        <v>151</v>
      </c>
      <c r="AV344" s="13" t="s">
        <v>87</v>
      </c>
      <c r="AW344" s="13" t="s">
        <v>37</v>
      </c>
      <c r="AX344" s="13" t="s">
        <v>77</v>
      </c>
      <c r="AY344" s="234" t="s">
        <v>130</v>
      </c>
    </row>
    <row r="345" s="14" customFormat="1">
      <c r="A345" s="14"/>
      <c r="B345" s="235"/>
      <c r="C345" s="236"/>
      <c r="D345" s="225" t="s">
        <v>141</v>
      </c>
      <c r="E345" s="237" t="s">
        <v>19</v>
      </c>
      <c r="F345" s="238" t="s">
        <v>145</v>
      </c>
      <c r="G345" s="236"/>
      <c r="H345" s="239">
        <v>22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141</v>
      </c>
      <c r="AU345" s="245" t="s">
        <v>151</v>
      </c>
      <c r="AV345" s="14" t="s">
        <v>137</v>
      </c>
      <c r="AW345" s="14" t="s">
        <v>37</v>
      </c>
      <c r="AX345" s="14" t="s">
        <v>85</v>
      </c>
      <c r="AY345" s="245" t="s">
        <v>130</v>
      </c>
    </row>
    <row r="346" s="2" customFormat="1" ht="24.15" customHeight="1">
      <c r="A346" s="39"/>
      <c r="B346" s="40"/>
      <c r="C346" s="205" t="s">
        <v>449</v>
      </c>
      <c r="D346" s="205" t="s">
        <v>132</v>
      </c>
      <c r="E346" s="206" t="s">
        <v>450</v>
      </c>
      <c r="F346" s="207" t="s">
        <v>451</v>
      </c>
      <c r="G346" s="208" t="s">
        <v>325</v>
      </c>
      <c r="H346" s="209">
        <v>22</v>
      </c>
      <c r="I346" s="210"/>
      <c r="J346" s="211">
        <f>ROUND(I346*H346,2)</f>
        <v>0</v>
      </c>
      <c r="K346" s="207" t="s">
        <v>136</v>
      </c>
      <c r="L346" s="45"/>
      <c r="M346" s="212" t="s">
        <v>19</v>
      </c>
      <c r="N346" s="213" t="s">
        <v>48</v>
      </c>
      <c r="O346" s="85"/>
      <c r="P346" s="214">
        <f>O346*H346</f>
        <v>0</v>
      </c>
      <c r="Q346" s="214">
        <v>0.00087000000000000001</v>
      </c>
      <c r="R346" s="214">
        <f>Q346*H346</f>
        <v>0.019140000000000001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137</v>
      </c>
      <c r="AT346" s="216" t="s">
        <v>132</v>
      </c>
      <c r="AU346" s="216" t="s">
        <v>151</v>
      </c>
      <c r="AY346" s="18" t="s">
        <v>130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85</v>
      </c>
      <c r="BK346" s="217">
        <f>ROUND(I346*H346,2)</f>
        <v>0</v>
      </c>
      <c r="BL346" s="18" t="s">
        <v>137</v>
      </c>
      <c r="BM346" s="216" t="s">
        <v>452</v>
      </c>
    </row>
    <row r="347" s="2" customFormat="1">
      <c r="A347" s="39"/>
      <c r="B347" s="40"/>
      <c r="C347" s="41"/>
      <c r="D347" s="218" t="s">
        <v>139</v>
      </c>
      <c r="E347" s="41"/>
      <c r="F347" s="219" t="s">
        <v>453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139</v>
      </c>
      <c r="AU347" s="18" t="s">
        <v>151</v>
      </c>
    </row>
    <row r="348" s="13" customFormat="1">
      <c r="A348" s="13"/>
      <c r="B348" s="223"/>
      <c r="C348" s="224"/>
      <c r="D348" s="225" t="s">
        <v>141</v>
      </c>
      <c r="E348" s="226" t="s">
        <v>19</v>
      </c>
      <c r="F348" s="227" t="s">
        <v>272</v>
      </c>
      <c r="G348" s="224"/>
      <c r="H348" s="228">
        <v>22</v>
      </c>
      <c r="I348" s="229"/>
      <c r="J348" s="224"/>
      <c r="K348" s="224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141</v>
      </c>
      <c r="AU348" s="234" t="s">
        <v>151</v>
      </c>
      <c r="AV348" s="13" t="s">
        <v>87</v>
      </c>
      <c r="AW348" s="13" t="s">
        <v>37</v>
      </c>
      <c r="AX348" s="13" t="s">
        <v>77</v>
      </c>
      <c r="AY348" s="234" t="s">
        <v>130</v>
      </c>
    </row>
    <row r="349" s="14" customFormat="1">
      <c r="A349" s="14"/>
      <c r="B349" s="235"/>
      <c r="C349" s="236"/>
      <c r="D349" s="225" t="s">
        <v>141</v>
      </c>
      <c r="E349" s="237" t="s">
        <v>19</v>
      </c>
      <c r="F349" s="238" t="s">
        <v>145</v>
      </c>
      <c r="G349" s="236"/>
      <c r="H349" s="239">
        <v>22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141</v>
      </c>
      <c r="AU349" s="245" t="s">
        <v>151</v>
      </c>
      <c r="AV349" s="14" t="s">
        <v>137</v>
      </c>
      <c r="AW349" s="14" t="s">
        <v>37</v>
      </c>
      <c r="AX349" s="14" t="s">
        <v>85</v>
      </c>
      <c r="AY349" s="245" t="s">
        <v>130</v>
      </c>
    </row>
    <row r="350" s="2" customFormat="1" ht="21.75" customHeight="1">
      <c r="A350" s="39"/>
      <c r="B350" s="40"/>
      <c r="C350" s="205" t="s">
        <v>454</v>
      </c>
      <c r="D350" s="205" t="s">
        <v>132</v>
      </c>
      <c r="E350" s="206" t="s">
        <v>455</v>
      </c>
      <c r="F350" s="207" t="s">
        <v>456</v>
      </c>
      <c r="G350" s="208" t="s">
        <v>457</v>
      </c>
      <c r="H350" s="209">
        <v>1</v>
      </c>
      <c r="I350" s="210"/>
      <c r="J350" s="211">
        <f>ROUND(I350*H350,2)</f>
        <v>0</v>
      </c>
      <c r="K350" s="207" t="s">
        <v>19</v>
      </c>
      <c r="L350" s="45"/>
      <c r="M350" s="212" t="s">
        <v>19</v>
      </c>
      <c r="N350" s="213" t="s">
        <v>48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137</v>
      </c>
      <c r="AT350" s="216" t="s">
        <v>132</v>
      </c>
      <c r="AU350" s="216" t="s">
        <v>151</v>
      </c>
      <c r="AY350" s="18" t="s">
        <v>130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85</v>
      </c>
      <c r="BK350" s="217">
        <f>ROUND(I350*H350,2)</f>
        <v>0</v>
      </c>
      <c r="BL350" s="18" t="s">
        <v>137</v>
      </c>
      <c r="BM350" s="216" t="s">
        <v>458</v>
      </c>
    </row>
    <row r="351" s="13" customFormat="1">
      <c r="A351" s="13"/>
      <c r="B351" s="223"/>
      <c r="C351" s="224"/>
      <c r="D351" s="225" t="s">
        <v>141</v>
      </c>
      <c r="E351" s="226" t="s">
        <v>19</v>
      </c>
      <c r="F351" s="227" t="s">
        <v>85</v>
      </c>
      <c r="G351" s="224"/>
      <c r="H351" s="228">
        <v>1</v>
      </c>
      <c r="I351" s="229"/>
      <c r="J351" s="224"/>
      <c r="K351" s="224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141</v>
      </c>
      <c r="AU351" s="234" t="s">
        <v>151</v>
      </c>
      <c r="AV351" s="13" t="s">
        <v>87</v>
      </c>
      <c r="AW351" s="13" t="s">
        <v>37</v>
      </c>
      <c r="AX351" s="13" t="s">
        <v>77</v>
      </c>
      <c r="AY351" s="234" t="s">
        <v>130</v>
      </c>
    </row>
    <row r="352" s="14" customFormat="1">
      <c r="A352" s="14"/>
      <c r="B352" s="235"/>
      <c r="C352" s="236"/>
      <c r="D352" s="225" t="s">
        <v>141</v>
      </c>
      <c r="E352" s="237" t="s">
        <v>19</v>
      </c>
      <c r="F352" s="238" t="s">
        <v>145</v>
      </c>
      <c r="G352" s="236"/>
      <c r="H352" s="239">
        <v>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141</v>
      </c>
      <c r="AU352" s="245" t="s">
        <v>151</v>
      </c>
      <c r="AV352" s="14" t="s">
        <v>137</v>
      </c>
      <c r="AW352" s="14" t="s">
        <v>37</v>
      </c>
      <c r="AX352" s="14" t="s">
        <v>85</v>
      </c>
      <c r="AY352" s="245" t="s">
        <v>130</v>
      </c>
    </row>
    <row r="353" s="12" customFormat="1" ht="22.8" customHeight="1">
      <c r="A353" s="12"/>
      <c r="B353" s="189"/>
      <c r="C353" s="190"/>
      <c r="D353" s="191" t="s">
        <v>76</v>
      </c>
      <c r="E353" s="203" t="s">
        <v>459</v>
      </c>
      <c r="F353" s="203" t="s">
        <v>460</v>
      </c>
      <c r="G353" s="190"/>
      <c r="H353" s="190"/>
      <c r="I353" s="193"/>
      <c r="J353" s="204">
        <f>BK353</f>
        <v>0</v>
      </c>
      <c r="K353" s="190"/>
      <c r="L353" s="195"/>
      <c r="M353" s="196"/>
      <c r="N353" s="197"/>
      <c r="O353" s="197"/>
      <c r="P353" s="198">
        <f>SUM(P354:P362)</f>
        <v>0</v>
      </c>
      <c r="Q353" s="197"/>
      <c r="R353" s="198">
        <f>SUM(R354:R362)</f>
        <v>0</v>
      </c>
      <c r="S353" s="197"/>
      <c r="T353" s="199">
        <f>SUM(T354:T362)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0" t="s">
        <v>85</v>
      </c>
      <c r="AT353" s="201" t="s">
        <v>76</v>
      </c>
      <c r="AU353" s="201" t="s">
        <v>85</v>
      </c>
      <c r="AY353" s="200" t="s">
        <v>130</v>
      </c>
      <c r="BK353" s="202">
        <f>SUM(BK354:BK362)</f>
        <v>0</v>
      </c>
    </row>
    <row r="354" s="2" customFormat="1" ht="33" customHeight="1">
      <c r="A354" s="39"/>
      <c r="B354" s="40"/>
      <c r="C354" s="205" t="s">
        <v>461</v>
      </c>
      <c r="D354" s="205" t="s">
        <v>132</v>
      </c>
      <c r="E354" s="206" t="s">
        <v>462</v>
      </c>
      <c r="F354" s="207" t="s">
        <v>463</v>
      </c>
      <c r="G354" s="208" t="s">
        <v>219</v>
      </c>
      <c r="H354" s="209">
        <v>38.954999999999998</v>
      </c>
      <c r="I354" s="210"/>
      <c r="J354" s="211">
        <f>ROUND(I354*H354,2)</f>
        <v>0</v>
      </c>
      <c r="K354" s="207" t="s">
        <v>136</v>
      </c>
      <c r="L354" s="45"/>
      <c r="M354" s="212" t="s">
        <v>19</v>
      </c>
      <c r="N354" s="213" t="s">
        <v>48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137</v>
      </c>
      <c r="AT354" s="216" t="s">
        <v>132</v>
      </c>
      <c r="AU354" s="216" t="s">
        <v>87</v>
      </c>
      <c r="AY354" s="18" t="s">
        <v>130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85</v>
      </c>
      <c r="BK354" s="217">
        <f>ROUND(I354*H354,2)</f>
        <v>0</v>
      </c>
      <c r="BL354" s="18" t="s">
        <v>137</v>
      </c>
      <c r="BM354" s="216" t="s">
        <v>464</v>
      </c>
    </row>
    <row r="355" s="2" customFormat="1">
      <c r="A355" s="39"/>
      <c r="B355" s="40"/>
      <c r="C355" s="41"/>
      <c r="D355" s="218" t="s">
        <v>139</v>
      </c>
      <c r="E355" s="41"/>
      <c r="F355" s="219" t="s">
        <v>465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139</v>
      </c>
      <c r="AU355" s="18" t="s">
        <v>87</v>
      </c>
    </row>
    <row r="356" s="2" customFormat="1" ht="24.15" customHeight="1">
      <c r="A356" s="39"/>
      <c r="B356" s="40"/>
      <c r="C356" s="205" t="s">
        <v>466</v>
      </c>
      <c r="D356" s="205" t="s">
        <v>132</v>
      </c>
      <c r="E356" s="206" t="s">
        <v>467</v>
      </c>
      <c r="F356" s="207" t="s">
        <v>468</v>
      </c>
      <c r="G356" s="208" t="s">
        <v>219</v>
      </c>
      <c r="H356" s="209">
        <v>155.81999999999999</v>
      </c>
      <c r="I356" s="210"/>
      <c r="J356" s="211">
        <f>ROUND(I356*H356,2)</f>
        <v>0</v>
      </c>
      <c r="K356" s="207" t="s">
        <v>136</v>
      </c>
      <c r="L356" s="45"/>
      <c r="M356" s="212" t="s">
        <v>19</v>
      </c>
      <c r="N356" s="213" t="s">
        <v>48</v>
      </c>
      <c r="O356" s="85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137</v>
      </c>
      <c r="AT356" s="216" t="s">
        <v>132</v>
      </c>
      <c r="AU356" s="216" t="s">
        <v>87</v>
      </c>
      <c r="AY356" s="18" t="s">
        <v>130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85</v>
      </c>
      <c r="BK356" s="217">
        <f>ROUND(I356*H356,2)</f>
        <v>0</v>
      </c>
      <c r="BL356" s="18" t="s">
        <v>137</v>
      </c>
      <c r="BM356" s="216" t="s">
        <v>469</v>
      </c>
    </row>
    <row r="357" s="2" customFormat="1">
      <c r="A357" s="39"/>
      <c r="B357" s="40"/>
      <c r="C357" s="41"/>
      <c r="D357" s="218" t="s">
        <v>139</v>
      </c>
      <c r="E357" s="41"/>
      <c r="F357" s="219" t="s">
        <v>470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139</v>
      </c>
      <c r="AU357" s="18" t="s">
        <v>87</v>
      </c>
    </row>
    <row r="358" s="13" customFormat="1">
      <c r="A358" s="13"/>
      <c r="B358" s="223"/>
      <c r="C358" s="224"/>
      <c r="D358" s="225" t="s">
        <v>141</v>
      </c>
      <c r="E358" s="224"/>
      <c r="F358" s="227" t="s">
        <v>471</v>
      </c>
      <c r="G358" s="224"/>
      <c r="H358" s="228">
        <v>155.81999999999999</v>
      </c>
      <c r="I358" s="229"/>
      <c r="J358" s="224"/>
      <c r="K358" s="224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141</v>
      </c>
      <c r="AU358" s="234" t="s">
        <v>87</v>
      </c>
      <c r="AV358" s="13" t="s">
        <v>87</v>
      </c>
      <c r="AW358" s="13" t="s">
        <v>4</v>
      </c>
      <c r="AX358" s="13" t="s">
        <v>85</v>
      </c>
      <c r="AY358" s="234" t="s">
        <v>130</v>
      </c>
    </row>
    <row r="359" s="2" customFormat="1" ht="44.25" customHeight="1">
      <c r="A359" s="39"/>
      <c r="B359" s="40"/>
      <c r="C359" s="205" t="s">
        <v>472</v>
      </c>
      <c r="D359" s="205" t="s">
        <v>132</v>
      </c>
      <c r="E359" s="206" t="s">
        <v>473</v>
      </c>
      <c r="F359" s="207" t="s">
        <v>474</v>
      </c>
      <c r="G359" s="208" t="s">
        <v>219</v>
      </c>
      <c r="H359" s="209">
        <v>1.6990000000000001</v>
      </c>
      <c r="I359" s="210"/>
      <c r="J359" s="211">
        <f>ROUND(I359*H359,2)</f>
        <v>0</v>
      </c>
      <c r="K359" s="207" t="s">
        <v>136</v>
      </c>
      <c r="L359" s="45"/>
      <c r="M359" s="212" t="s">
        <v>19</v>
      </c>
      <c r="N359" s="213" t="s">
        <v>48</v>
      </c>
      <c r="O359" s="85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137</v>
      </c>
      <c r="AT359" s="216" t="s">
        <v>132</v>
      </c>
      <c r="AU359" s="216" t="s">
        <v>87</v>
      </c>
      <c r="AY359" s="18" t="s">
        <v>130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85</v>
      </c>
      <c r="BK359" s="217">
        <f>ROUND(I359*H359,2)</f>
        <v>0</v>
      </c>
      <c r="BL359" s="18" t="s">
        <v>137</v>
      </c>
      <c r="BM359" s="216" t="s">
        <v>475</v>
      </c>
    </row>
    <row r="360" s="2" customFormat="1">
      <c r="A360" s="39"/>
      <c r="B360" s="40"/>
      <c r="C360" s="41"/>
      <c r="D360" s="218" t="s">
        <v>139</v>
      </c>
      <c r="E360" s="41"/>
      <c r="F360" s="219" t="s">
        <v>476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139</v>
      </c>
      <c r="AU360" s="18" t="s">
        <v>87</v>
      </c>
    </row>
    <row r="361" s="2" customFormat="1" ht="44.25" customHeight="1">
      <c r="A361" s="39"/>
      <c r="B361" s="40"/>
      <c r="C361" s="205" t="s">
        <v>477</v>
      </c>
      <c r="D361" s="205" t="s">
        <v>132</v>
      </c>
      <c r="E361" s="206" t="s">
        <v>478</v>
      </c>
      <c r="F361" s="207" t="s">
        <v>479</v>
      </c>
      <c r="G361" s="208" t="s">
        <v>219</v>
      </c>
      <c r="H361" s="209">
        <v>37.256</v>
      </c>
      <c r="I361" s="210"/>
      <c r="J361" s="211">
        <f>ROUND(I361*H361,2)</f>
        <v>0</v>
      </c>
      <c r="K361" s="207" t="s">
        <v>136</v>
      </c>
      <c r="L361" s="45"/>
      <c r="M361" s="212" t="s">
        <v>19</v>
      </c>
      <c r="N361" s="213" t="s">
        <v>48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137</v>
      </c>
      <c r="AT361" s="216" t="s">
        <v>132</v>
      </c>
      <c r="AU361" s="216" t="s">
        <v>87</v>
      </c>
      <c r="AY361" s="18" t="s">
        <v>130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85</v>
      </c>
      <c r="BK361" s="217">
        <f>ROUND(I361*H361,2)</f>
        <v>0</v>
      </c>
      <c r="BL361" s="18" t="s">
        <v>137</v>
      </c>
      <c r="BM361" s="216" t="s">
        <v>480</v>
      </c>
    </row>
    <row r="362" s="2" customFormat="1">
      <c r="A362" s="39"/>
      <c r="B362" s="40"/>
      <c r="C362" s="41"/>
      <c r="D362" s="218" t="s">
        <v>139</v>
      </c>
      <c r="E362" s="41"/>
      <c r="F362" s="219" t="s">
        <v>481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139</v>
      </c>
      <c r="AU362" s="18" t="s">
        <v>87</v>
      </c>
    </row>
    <row r="363" s="12" customFormat="1" ht="22.8" customHeight="1">
      <c r="A363" s="12"/>
      <c r="B363" s="189"/>
      <c r="C363" s="190"/>
      <c r="D363" s="191" t="s">
        <v>76</v>
      </c>
      <c r="E363" s="203" t="s">
        <v>482</v>
      </c>
      <c r="F363" s="203" t="s">
        <v>483</v>
      </c>
      <c r="G363" s="190"/>
      <c r="H363" s="190"/>
      <c r="I363" s="193"/>
      <c r="J363" s="204">
        <f>BK363</f>
        <v>0</v>
      </c>
      <c r="K363" s="190"/>
      <c r="L363" s="195"/>
      <c r="M363" s="196"/>
      <c r="N363" s="197"/>
      <c r="O363" s="197"/>
      <c r="P363" s="198">
        <f>SUM(P364:P365)</f>
        <v>0</v>
      </c>
      <c r="Q363" s="197"/>
      <c r="R363" s="198">
        <f>SUM(R364:R365)</f>
        <v>0</v>
      </c>
      <c r="S363" s="197"/>
      <c r="T363" s="199">
        <f>SUM(T364:T365)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0" t="s">
        <v>85</v>
      </c>
      <c r="AT363" s="201" t="s">
        <v>76</v>
      </c>
      <c r="AU363" s="201" t="s">
        <v>85</v>
      </c>
      <c r="AY363" s="200" t="s">
        <v>130</v>
      </c>
      <c r="BK363" s="202">
        <f>SUM(BK364:BK365)</f>
        <v>0</v>
      </c>
    </row>
    <row r="364" s="2" customFormat="1" ht="37.8" customHeight="1">
      <c r="A364" s="39"/>
      <c r="B364" s="40"/>
      <c r="C364" s="205" t="s">
        <v>484</v>
      </c>
      <c r="D364" s="205" t="s">
        <v>132</v>
      </c>
      <c r="E364" s="206" t="s">
        <v>485</v>
      </c>
      <c r="F364" s="207" t="s">
        <v>486</v>
      </c>
      <c r="G364" s="208" t="s">
        <v>219</v>
      </c>
      <c r="H364" s="209">
        <v>216.21299999999999</v>
      </c>
      <c r="I364" s="210"/>
      <c r="J364" s="211">
        <f>ROUND(I364*H364,2)</f>
        <v>0</v>
      </c>
      <c r="K364" s="207" t="s">
        <v>136</v>
      </c>
      <c r="L364" s="45"/>
      <c r="M364" s="212" t="s">
        <v>19</v>
      </c>
      <c r="N364" s="213" t="s">
        <v>48</v>
      </c>
      <c r="O364" s="85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137</v>
      </c>
      <c r="AT364" s="216" t="s">
        <v>132</v>
      </c>
      <c r="AU364" s="216" t="s">
        <v>87</v>
      </c>
      <c r="AY364" s="18" t="s">
        <v>130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85</v>
      </c>
      <c r="BK364" s="217">
        <f>ROUND(I364*H364,2)</f>
        <v>0</v>
      </c>
      <c r="BL364" s="18" t="s">
        <v>137</v>
      </c>
      <c r="BM364" s="216" t="s">
        <v>487</v>
      </c>
    </row>
    <row r="365" s="2" customFormat="1">
      <c r="A365" s="39"/>
      <c r="B365" s="40"/>
      <c r="C365" s="41"/>
      <c r="D365" s="218" t="s">
        <v>139</v>
      </c>
      <c r="E365" s="41"/>
      <c r="F365" s="219" t="s">
        <v>488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139</v>
      </c>
      <c r="AU365" s="18" t="s">
        <v>87</v>
      </c>
    </row>
    <row r="366" s="12" customFormat="1" ht="25.92" customHeight="1">
      <c r="A366" s="12"/>
      <c r="B366" s="189"/>
      <c r="C366" s="190"/>
      <c r="D366" s="191" t="s">
        <v>76</v>
      </c>
      <c r="E366" s="192" t="s">
        <v>489</v>
      </c>
      <c r="F366" s="192" t="s">
        <v>490</v>
      </c>
      <c r="G366" s="190"/>
      <c r="H366" s="190"/>
      <c r="I366" s="193"/>
      <c r="J366" s="194">
        <f>BK366</f>
        <v>0</v>
      </c>
      <c r="K366" s="190"/>
      <c r="L366" s="195"/>
      <c r="M366" s="196"/>
      <c r="N366" s="197"/>
      <c r="O366" s="197"/>
      <c r="P366" s="198">
        <f>P367+P538</f>
        <v>0</v>
      </c>
      <c r="Q366" s="197"/>
      <c r="R366" s="198">
        <f>R367+R538</f>
        <v>3.1880804600000001</v>
      </c>
      <c r="S366" s="197"/>
      <c r="T366" s="199">
        <f>T367+T538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0" t="s">
        <v>87</v>
      </c>
      <c r="AT366" s="201" t="s">
        <v>76</v>
      </c>
      <c r="AU366" s="201" t="s">
        <v>77</v>
      </c>
      <c r="AY366" s="200" t="s">
        <v>130</v>
      </c>
      <c r="BK366" s="202">
        <f>BK367+BK538</f>
        <v>0</v>
      </c>
    </row>
    <row r="367" s="12" customFormat="1" ht="22.8" customHeight="1">
      <c r="A367" s="12"/>
      <c r="B367" s="189"/>
      <c r="C367" s="190"/>
      <c r="D367" s="191" t="s">
        <v>76</v>
      </c>
      <c r="E367" s="203" t="s">
        <v>491</v>
      </c>
      <c r="F367" s="203" t="s">
        <v>492</v>
      </c>
      <c r="G367" s="190"/>
      <c r="H367" s="190"/>
      <c r="I367" s="193"/>
      <c r="J367" s="204">
        <f>BK367</f>
        <v>0</v>
      </c>
      <c r="K367" s="190"/>
      <c r="L367" s="195"/>
      <c r="M367" s="196"/>
      <c r="N367" s="197"/>
      <c r="O367" s="197"/>
      <c r="P367" s="198">
        <f>SUM(P368:P537)</f>
        <v>0</v>
      </c>
      <c r="Q367" s="197"/>
      <c r="R367" s="198">
        <f>SUM(R368:R537)</f>
        <v>3.0704789000000003</v>
      </c>
      <c r="S367" s="197"/>
      <c r="T367" s="199">
        <f>SUM(T368:T537)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0" t="s">
        <v>87</v>
      </c>
      <c r="AT367" s="201" t="s">
        <v>76</v>
      </c>
      <c r="AU367" s="201" t="s">
        <v>85</v>
      </c>
      <c r="AY367" s="200" t="s">
        <v>130</v>
      </c>
      <c r="BK367" s="202">
        <f>SUM(BK368:BK537)</f>
        <v>0</v>
      </c>
    </row>
    <row r="368" s="2" customFormat="1" ht="37.8" customHeight="1">
      <c r="A368" s="39"/>
      <c r="B368" s="40"/>
      <c r="C368" s="205" t="s">
        <v>493</v>
      </c>
      <c r="D368" s="205" t="s">
        <v>132</v>
      </c>
      <c r="E368" s="206" t="s">
        <v>494</v>
      </c>
      <c r="F368" s="207" t="s">
        <v>495</v>
      </c>
      <c r="G368" s="208" t="s">
        <v>325</v>
      </c>
      <c r="H368" s="209">
        <v>3</v>
      </c>
      <c r="I368" s="210"/>
      <c r="J368" s="211">
        <f>ROUND(I368*H368,2)</f>
        <v>0</v>
      </c>
      <c r="K368" s="207" t="s">
        <v>19</v>
      </c>
      <c r="L368" s="45"/>
      <c r="M368" s="212" t="s">
        <v>19</v>
      </c>
      <c r="N368" s="213" t="s">
        <v>48</v>
      </c>
      <c r="O368" s="85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235</v>
      </c>
      <c r="AT368" s="216" t="s">
        <v>132</v>
      </c>
      <c r="AU368" s="216" t="s">
        <v>87</v>
      </c>
      <c r="AY368" s="18" t="s">
        <v>130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85</v>
      </c>
      <c r="BK368" s="217">
        <f>ROUND(I368*H368,2)</f>
        <v>0</v>
      </c>
      <c r="BL368" s="18" t="s">
        <v>235</v>
      </c>
      <c r="BM368" s="216" t="s">
        <v>496</v>
      </c>
    </row>
    <row r="369" s="2" customFormat="1">
      <c r="A369" s="39"/>
      <c r="B369" s="40"/>
      <c r="C369" s="41"/>
      <c r="D369" s="225" t="s">
        <v>497</v>
      </c>
      <c r="E369" s="41"/>
      <c r="F369" s="256" t="s">
        <v>498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497</v>
      </c>
      <c r="AU369" s="18" t="s">
        <v>87</v>
      </c>
    </row>
    <row r="370" s="13" customFormat="1">
      <c r="A370" s="13"/>
      <c r="B370" s="223"/>
      <c r="C370" s="224"/>
      <c r="D370" s="225" t="s">
        <v>141</v>
      </c>
      <c r="E370" s="226" t="s">
        <v>19</v>
      </c>
      <c r="F370" s="227" t="s">
        <v>151</v>
      </c>
      <c r="G370" s="224"/>
      <c r="H370" s="228">
        <v>3</v>
      </c>
      <c r="I370" s="229"/>
      <c r="J370" s="224"/>
      <c r="K370" s="224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141</v>
      </c>
      <c r="AU370" s="234" t="s">
        <v>87</v>
      </c>
      <c r="AV370" s="13" t="s">
        <v>87</v>
      </c>
      <c r="AW370" s="13" t="s">
        <v>37</v>
      </c>
      <c r="AX370" s="13" t="s">
        <v>77</v>
      </c>
      <c r="AY370" s="234" t="s">
        <v>130</v>
      </c>
    </row>
    <row r="371" s="14" customFormat="1">
      <c r="A371" s="14"/>
      <c r="B371" s="235"/>
      <c r="C371" s="236"/>
      <c r="D371" s="225" t="s">
        <v>141</v>
      </c>
      <c r="E371" s="237" t="s">
        <v>19</v>
      </c>
      <c r="F371" s="238" t="s">
        <v>145</v>
      </c>
      <c r="G371" s="236"/>
      <c r="H371" s="239">
        <v>3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141</v>
      </c>
      <c r="AU371" s="245" t="s">
        <v>87</v>
      </c>
      <c r="AV371" s="14" t="s">
        <v>137</v>
      </c>
      <c r="AW371" s="14" t="s">
        <v>37</v>
      </c>
      <c r="AX371" s="14" t="s">
        <v>85</v>
      </c>
      <c r="AY371" s="245" t="s">
        <v>130</v>
      </c>
    </row>
    <row r="372" s="2" customFormat="1" ht="44.25" customHeight="1">
      <c r="A372" s="39"/>
      <c r="B372" s="40"/>
      <c r="C372" s="205" t="s">
        <v>499</v>
      </c>
      <c r="D372" s="205" t="s">
        <v>132</v>
      </c>
      <c r="E372" s="206" t="s">
        <v>500</v>
      </c>
      <c r="F372" s="207" t="s">
        <v>501</v>
      </c>
      <c r="G372" s="208" t="s">
        <v>325</v>
      </c>
      <c r="H372" s="209">
        <v>1</v>
      </c>
      <c r="I372" s="210"/>
      <c r="J372" s="211">
        <f>ROUND(I372*H372,2)</f>
        <v>0</v>
      </c>
      <c r="K372" s="207" t="s">
        <v>19</v>
      </c>
      <c r="L372" s="45"/>
      <c r="M372" s="212" t="s">
        <v>19</v>
      </c>
      <c r="N372" s="213" t="s">
        <v>48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235</v>
      </c>
      <c r="AT372" s="216" t="s">
        <v>132</v>
      </c>
      <c r="AU372" s="216" t="s">
        <v>87</v>
      </c>
      <c r="AY372" s="18" t="s">
        <v>130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85</v>
      </c>
      <c r="BK372" s="217">
        <f>ROUND(I372*H372,2)</f>
        <v>0</v>
      </c>
      <c r="BL372" s="18" t="s">
        <v>235</v>
      </c>
      <c r="BM372" s="216" t="s">
        <v>502</v>
      </c>
    </row>
    <row r="373" s="2" customFormat="1">
      <c r="A373" s="39"/>
      <c r="B373" s="40"/>
      <c r="C373" s="41"/>
      <c r="D373" s="225" t="s">
        <v>497</v>
      </c>
      <c r="E373" s="41"/>
      <c r="F373" s="256" t="s">
        <v>503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497</v>
      </c>
      <c r="AU373" s="18" t="s">
        <v>87</v>
      </c>
    </row>
    <row r="374" s="13" customFormat="1">
      <c r="A374" s="13"/>
      <c r="B374" s="223"/>
      <c r="C374" s="224"/>
      <c r="D374" s="225" t="s">
        <v>141</v>
      </c>
      <c r="E374" s="226" t="s">
        <v>19</v>
      </c>
      <c r="F374" s="227" t="s">
        <v>85</v>
      </c>
      <c r="G374" s="224"/>
      <c r="H374" s="228">
        <v>1</v>
      </c>
      <c r="I374" s="229"/>
      <c r="J374" s="224"/>
      <c r="K374" s="224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141</v>
      </c>
      <c r="AU374" s="234" t="s">
        <v>87</v>
      </c>
      <c r="AV374" s="13" t="s">
        <v>87</v>
      </c>
      <c r="AW374" s="13" t="s">
        <v>37</v>
      </c>
      <c r="AX374" s="13" t="s">
        <v>77</v>
      </c>
      <c r="AY374" s="234" t="s">
        <v>130</v>
      </c>
    </row>
    <row r="375" s="14" customFormat="1">
      <c r="A375" s="14"/>
      <c r="B375" s="235"/>
      <c r="C375" s="236"/>
      <c r="D375" s="225" t="s">
        <v>141</v>
      </c>
      <c r="E375" s="237" t="s">
        <v>19</v>
      </c>
      <c r="F375" s="238" t="s">
        <v>145</v>
      </c>
      <c r="G375" s="236"/>
      <c r="H375" s="239">
        <v>1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141</v>
      </c>
      <c r="AU375" s="245" t="s">
        <v>87</v>
      </c>
      <c r="AV375" s="14" t="s">
        <v>137</v>
      </c>
      <c r="AW375" s="14" t="s">
        <v>37</v>
      </c>
      <c r="AX375" s="14" t="s">
        <v>85</v>
      </c>
      <c r="AY375" s="245" t="s">
        <v>130</v>
      </c>
    </row>
    <row r="376" s="2" customFormat="1" ht="37.8" customHeight="1">
      <c r="A376" s="39"/>
      <c r="B376" s="40"/>
      <c r="C376" s="205" t="s">
        <v>504</v>
      </c>
      <c r="D376" s="205" t="s">
        <v>132</v>
      </c>
      <c r="E376" s="206" t="s">
        <v>505</v>
      </c>
      <c r="F376" s="207" t="s">
        <v>506</v>
      </c>
      <c r="G376" s="208" t="s">
        <v>325</v>
      </c>
      <c r="H376" s="209">
        <v>2</v>
      </c>
      <c r="I376" s="210"/>
      <c r="J376" s="211">
        <f>ROUND(I376*H376,2)</f>
        <v>0</v>
      </c>
      <c r="K376" s="207" t="s">
        <v>19</v>
      </c>
      <c r="L376" s="45"/>
      <c r="M376" s="212" t="s">
        <v>19</v>
      </c>
      <c r="N376" s="213" t="s">
        <v>48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235</v>
      </c>
      <c r="AT376" s="216" t="s">
        <v>132</v>
      </c>
      <c r="AU376" s="216" t="s">
        <v>87</v>
      </c>
      <c r="AY376" s="18" t="s">
        <v>130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85</v>
      </c>
      <c r="BK376" s="217">
        <f>ROUND(I376*H376,2)</f>
        <v>0</v>
      </c>
      <c r="BL376" s="18" t="s">
        <v>235</v>
      </c>
      <c r="BM376" s="216" t="s">
        <v>507</v>
      </c>
    </row>
    <row r="377" s="2" customFormat="1">
      <c r="A377" s="39"/>
      <c r="B377" s="40"/>
      <c r="C377" s="41"/>
      <c r="D377" s="225" t="s">
        <v>497</v>
      </c>
      <c r="E377" s="41"/>
      <c r="F377" s="256" t="s">
        <v>508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497</v>
      </c>
      <c r="AU377" s="18" t="s">
        <v>87</v>
      </c>
    </row>
    <row r="378" s="13" customFormat="1">
      <c r="A378" s="13"/>
      <c r="B378" s="223"/>
      <c r="C378" s="224"/>
      <c r="D378" s="225" t="s">
        <v>141</v>
      </c>
      <c r="E378" s="226" t="s">
        <v>19</v>
      </c>
      <c r="F378" s="227" t="s">
        <v>87</v>
      </c>
      <c r="G378" s="224"/>
      <c r="H378" s="228">
        <v>2</v>
      </c>
      <c r="I378" s="229"/>
      <c r="J378" s="224"/>
      <c r="K378" s="224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141</v>
      </c>
      <c r="AU378" s="234" t="s">
        <v>87</v>
      </c>
      <c r="AV378" s="13" t="s">
        <v>87</v>
      </c>
      <c r="AW378" s="13" t="s">
        <v>37</v>
      </c>
      <c r="AX378" s="13" t="s">
        <v>77</v>
      </c>
      <c r="AY378" s="234" t="s">
        <v>130</v>
      </c>
    </row>
    <row r="379" s="14" customFormat="1">
      <c r="A379" s="14"/>
      <c r="B379" s="235"/>
      <c r="C379" s="236"/>
      <c r="D379" s="225" t="s">
        <v>141</v>
      </c>
      <c r="E379" s="237" t="s">
        <v>19</v>
      </c>
      <c r="F379" s="238" t="s">
        <v>145</v>
      </c>
      <c r="G379" s="236"/>
      <c r="H379" s="239">
        <v>2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141</v>
      </c>
      <c r="AU379" s="245" t="s">
        <v>87</v>
      </c>
      <c r="AV379" s="14" t="s">
        <v>137</v>
      </c>
      <c r="AW379" s="14" t="s">
        <v>37</v>
      </c>
      <c r="AX379" s="14" t="s">
        <v>85</v>
      </c>
      <c r="AY379" s="245" t="s">
        <v>130</v>
      </c>
    </row>
    <row r="380" s="2" customFormat="1" ht="37.8" customHeight="1">
      <c r="A380" s="39"/>
      <c r="B380" s="40"/>
      <c r="C380" s="205" t="s">
        <v>509</v>
      </c>
      <c r="D380" s="205" t="s">
        <v>132</v>
      </c>
      <c r="E380" s="206" t="s">
        <v>510</v>
      </c>
      <c r="F380" s="207" t="s">
        <v>511</v>
      </c>
      <c r="G380" s="208" t="s">
        <v>325</v>
      </c>
      <c r="H380" s="209">
        <v>2</v>
      </c>
      <c r="I380" s="210"/>
      <c r="J380" s="211">
        <f>ROUND(I380*H380,2)</f>
        <v>0</v>
      </c>
      <c r="K380" s="207" t="s">
        <v>19</v>
      </c>
      <c r="L380" s="45"/>
      <c r="M380" s="212" t="s">
        <v>19</v>
      </c>
      <c r="N380" s="213" t="s">
        <v>48</v>
      </c>
      <c r="O380" s="85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235</v>
      </c>
      <c r="AT380" s="216" t="s">
        <v>132</v>
      </c>
      <c r="AU380" s="216" t="s">
        <v>87</v>
      </c>
      <c r="AY380" s="18" t="s">
        <v>130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85</v>
      </c>
      <c r="BK380" s="217">
        <f>ROUND(I380*H380,2)</f>
        <v>0</v>
      </c>
      <c r="BL380" s="18" t="s">
        <v>235</v>
      </c>
      <c r="BM380" s="216" t="s">
        <v>512</v>
      </c>
    </row>
    <row r="381" s="2" customFormat="1">
      <c r="A381" s="39"/>
      <c r="B381" s="40"/>
      <c r="C381" s="41"/>
      <c r="D381" s="225" t="s">
        <v>497</v>
      </c>
      <c r="E381" s="41"/>
      <c r="F381" s="256" t="s">
        <v>513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497</v>
      </c>
      <c r="AU381" s="18" t="s">
        <v>87</v>
      </c>
    </row>
    <row r="382" s="13" customFormat="1">
      <c r="A382" s="13"/>
      <c r="B382" s="223"/>
      <c r="C382" s="224"/>
      <c r="D382" s="225" t="s">
        <v>141</v>
      </c>
      <c r="E382" s="226" t="s">
        <v>19</v>
      </c>
      <c r="F382" s="227" t="s">
        <v>87</v>
      </c>
      <c r="G382" s="224"/>
      <c r="H382" s="228">
        <v>2</v>
      </c>
      <c r="I382" s="229"/>
      <c r="J382" s="224"/>
      <c r="K382" s="224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141</v>
      </c>
      <c r="AU382" s="234" t="s">
        <v>87</v>
      </c>
      <c r="AV382" s="13" t="s">
        <v>87</v>
      </c>
      <c r="AW382" s="13" t="s">
        <v>37</v>
      </c>
      <c r="AX382" s="13" t="s">
        <v>77</v>
      </c>
      <c r="AY382" s="234" t="s">
        <v>130</v>
      </c>
    </row>
    <row r="383" s="14" customFormat="1">
      <c r="A383" s="14"/>
      <c r="B383" s="235"/>
      <c r="C383" s="236"/>
      <c r="D383" s="225" t="s">
        <v>141</v>
      </c>
      <c r="E383" s="237" t="s">
        <v>19</v>
      </c>
      <c r="F383" s="238" t="s">
        <v>145</v>
      </c>
      <c r="G383" s="236"/>
      <c r="H383" s="239">
        <v>2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141</v>
      </c>
      <c r="AU383" s="245" t="s">
        <v>87</v>
      </c>
      <c r="AV383" s="14" t="s">
        <v>137</v>
      </c>
      <c r="AW383" s="14" t="s">
        <v>37</v>
      </c>
      <c r="AX383" s="14" t="s">
        <v>85</v>
      </c>
      <c r="AY383" s="245" t="s">
        <v>130</v>
      </c>
    </row>
    <row r="384" s="2" customFormat="1" ht="37.8" customHeight="1">
      <c r="A384" s="39"/>
      <c r="B384" s="40"/>
      <c r="C384" s="205" t="s">
        <v>514</v>
      </c>
      <c r="D384" s="205" t="s">
        <v>132</v>
      </c>
      <c r="E384" s="206" t="s">
        <v>515</v>
      </c>
      <c r="F384" s="207" t="s">
        <v>516</v>
      </c>
      <c r="G384" s="208" t="s">
        <v>325</v>
      </c>
      <c r="H384" s="209">
        <v>4</v>
      </c>
      <c r="I384" s="210"/>
      <c r="J384" s="211">
        <f>ROUND(I384*H384,2)</f>
        <v>0</v>
      </c>
      <c r="K384" s="207" t="s">
        <v>19</v>
      </c>
      <c r="L384" s="45"/>
      <c r="M384" s="212" t="s">
        <v>19</v>
      </c>
      <c r="N384" s="213" t="s">
        <v>48</v>
      </c>
      <c r="O384" s="85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235</v>
      </c>
      <c r="AT384" s="216" t="s">
        <v>132</v>
      </c>
      <c r="AU384" s="216" t="s">
        <v>87</v>
      </c>
      <c r="AY384" s="18" t="s">
        <v>130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85</v>
      </c>
      <c r="BK384" s="217">
        <f>ROUND(I384*H384,2)</f>
        <v>0</v>
      </c>
      <c r="BL384" s="18" t="s">
        <v>235</v>
      </c>
      <c r="BM384" s="216" t="s">
        <v>517</v>
      </c>
    </row>
    <row r="385" s="2" customFormat="1">
      <c r="A385" s="39"/>
      <c r="B385" s="40"/>
      <c r="C385" s="41"/>
      <c r="D385" s="225" t="s">
        <v>497</v>
      </c>
      <c r="E385" s="41"/>
      <c r="F385" s="256" t="s">
        <v>518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497</v>
      </c>
      <c r="AU385" s="18" t="s">
        <v>87</v>
      </c>
    </row>
    <row r="386" s="13" customFormat="1">
      <c r="A386" s="13"/>
      <c r="B386" s="223"/>
      <c r="C386" s="224"/>
      <c r="D386" s="225" t="s">
        <v>141</v>
      </c>
      <c r="E386" s="226" t="s">
        <v>19</v>
      </c>
      <c r="F386" s="227" t="s">
        <v>137</v>
      </c>
      <c r="G386" s="224"/>
      <c r="H386" s="228">
        <v>4</v>
      </c>
      <c r="I386" s="229"/>
      <c r="J386" s="224"/>
      <c r="K386" s="224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141</v>
      </c>
      <c r="AU386" s="234" t="s">
        <v>87</v>
      </c>
      <c r="AV386" s="13" t="s">
        <v>87</v>
      </c>
      <c r="AW386" s="13" t="s">
        <v>37</v>
      </c>
      <c r="AX386" s="13" t="s">
        <v>77</v>
      </c>
      <c r="AY386" s="234" t="s">
        <v>130</v>
      </c>
    </row>
    <row r="387" s="14" customFormat="1">
      <c r="A387" s="14"/>
      <c r="B387" s="235"/>
      <c r="C387" s="236"/>
      <c r="D387" s="225" t="s">
        <v>141</v>
      </c>
      <c r="E387" s="237" t="s">
        <v>19</v>
      </c>
      <c r="F387" s="238" t="s">
        <v>145</v>
      </c>
      <c r="G387" s="236"/>
      <c r="H387" s="239">
        <v>4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141</v>
      </c>
      <c r="AU387" s="245" t="s">
        <v>87</v>
      </c>
      <c r="AV387" s="14" t="s">
        <v>137</v>
      </c>
      <c r="AW387" s="14" t="s">
        <v>37</v>
      </c>
      <c r="AX387" s="14" t="s">
        <v>85</v>
      </c>
      <c r="AY387" s="245" t="s">
        <v>130</v>
      </c>
    </row>
    <row r="388" s="2" customFormat="1" ht="37.8" customHeight="1">
      <c r="A388" s="39"/>
      <c r="B388" s="40"/>
      <c r="C388" s="205" t="s">
        <v>519</v>
      </c>
      <c r="D388" s="205" t="s">
        <v>132</v>
      </c>
      <c r="E388" s="206" t="s">
        <v>520</v>
      </c>
      <c r="F388" s="207" t="s">
        <v>521</v>
      </c>
      <c r="G388" s="208" t="s">
        <v>325</v>
      </c>
      <c r="H388" s="209">
        <v>9</v>
      </c>
      <c r="I388" s="210"/>
      <c r="J388" s="211">
        <f>ROUND(I388*H388,2)</f>
        <v>0</v>
      </c>
      <c r="K388" s="207" t="s">
        <v>19</v>
      </c>
      <c r="L388" s="45"/>
      <c r="M388" s="212" t="s">
        <v>19</v>
      </c>
      <c r="N388" s="213" t="s">
        <v>48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235</v>
      </c>
      <c r="AT388" s="216" t="s">
        <v>132</v>
      </c>
      <c r="AU388" s="216" t="s">
        <v>87</v>
      </c>
      <c r="AY388" s="18" t="s">
        <v>130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85</v>
      </c>
      <c r="BK388" s="217">
        <f>ROUND(I388*H388,2)</f>
        <v>0</v>
      </c>
      <c r="BL388" s="18" t="s">
        <v>235</v>
      </c>
      <c r="BM388" s="216" t="s">
        <v>522</v>
      </c>
    </row>
    <row r="389" s="2" customFormat="1">
      <c r="A389" s="39"/>
      <c r="B389" s="40"/>
      <c r="C389" s="41"/>
      <c r="D389" s="225" t="s">
        <v>497</v>
      </c>
      <c r="E389" s="41"/>
      <c r="F389" s="256" t="s">
        <v>523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497</v>
      </c>
      <c r="AU389" s="18" t="s">
        <v>87</v>
      </c>
    </row>
    <row r="390" s="13" customFormat="1">
      <c r="A390" s="13"/>
      <c r="B390" s="223"/>
      <c r="C390" s="224"/>
      <c r="D390" s="225" t="s">
        <v>141</v>
      </c>
      <c r="E390" s="226" t="s">
        <v>19</v>
      </c>
      <c r="F390" s="227" t="s">
        <v>193</v>
      </c>
      <c r="G390" s="224"/>
      <c r="H390" s="228">
        <v>9</v>
      </c>
      <c r="I390" s="229"/>
      <c r="J390" s="224"/>
      <c r="K390" s="224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141</v>
      </c>
      <c r="AU390" s="234" t="s">
        <v>87</v>
      </c>
      <c r="AV390" s="13" t="s">
        <v>87</v>
      </c>
      <c r="AW390" s="13" t="s">
        <v>37</v>
      </c>
      <c r="AX390" s="13" t="s">
        <v>77</v>
      </c>
      <c r="AY390" s="234" t="s">
        <v>130</v>
      </c>
    </row>
    <row r="391" s="14" customFormat="1">
      <c r="A391" s="14"/>
      <c r="B391" s="235"/>
      <c r="C391" s="236"/>
      <c r="D391" s="225" t="s">
        <v>141</v>
      </c>
      <c r="E391" s="237" t="s">
        <v>19</v>
      </c>
      <c r="F391" s="238" t="s">
        <v>145</v>
      </c>
      <c r="G391" s="236"/>
      <c r="H391" s="239">
        <v>9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141</v>
      </c>
      <c r="AU391" s="245" t="s">
        <v>87</v>
      </c>
      <c r="AV391" s="14" t="s">
        <v>137</v>
      </c>
      <c r="AW391" s="14" t="s">
        <v>37</v>
      </c>
      <c r="AX391" s="14" t="s">
        <v>85</v>
      </c>
      <c r="AY391" s="245" t="s">
        <v>130</v>
      </c>
    </row>
    <row r="392" s="2" customFormat="1" ht="37.8" customHeight="1">
      <c r="A392" s="39"/>
      <c r="B392" s="40"/>
      <c r="C392" s="205" t="s">
        <v>524</v>
      </c>
      <c r="D392" s="205" t="s">
        <v>132</v>
      </c>
      <c r="E392" s="206" t="s">
        <v>525</v>
      </c>
      <c r="F392" s="207" t="s">
        <v>526</v>
      </c>
      <c r="G392" s="208" t="s">
        <v>325</v>
      </c>
      <c r="H392" s="209">
        <v>3</v>
      </c>
      <c r="I392" s="210"/>
      <c r="J392" s="211">
        <f>ROUND(I392*H392,2)</f>
        <v>0</v>
      </c>
      <c r="K392" s="207" t="s">
        <v>19</v>
      </c>
      <c r="L392" s="45"/>
      <c r="M392" s="212" t="s">
        <v>19</v>
      </c>
      <c r="N392" s="213" t="s">
        <v>48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235</v>
      </c>
      <c r="AT392" s="216" t="s">
        <v>132</v>
      </c>
      <c r="AU392" s="216" t="s">
        <v>87</v>
      </c>
      <c r="AY392" s="18" t="s">
        <v>130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85</v>
      </c>
      <c r="BK392" s="217">
        <f>ROUND(I392*H392,2)</f>
        <v>0</v>
      </c>
      <c r="BL392" s="18" t="s">
        <v>235</v>
      </c>
      <c r="BM392" s="216" t="s">
        <v>527</v>
      </c>
    </row>
    <row r="393" s="2" customFormat="1">
      <c r="A393" s="39"/>
      <c r="B393" s="40"/>
      <c r="C393" s="41"/>
      <c r="D393" s="225" t="s">
        <v>497</v>
      </c>
      <c r="E393" s="41"/>
      <c r="F393" s="256" t="s">
        <v>528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497</v>
      </c>
      <c r="AU393" s="18" t="s">
        <v>87</v>
      </c>
    </row>
    <row r="394" s="13" customFormat="1">
      <c r="A394" s="13"/>
      <c r="B394" s="223"/>
      <c r="C394" s="224"/>
      <c r="D394" s="225" t="s">
        <v>141</v>
      </c>
      <c r="E394" s="226" t="s">
        <v>19</v>
      </c>
      <c r="F394" s="227" t="s">
        <v>151</v>
      </c>
      <c r="G394" s="224"/>
      <c r="H394" s="228">
        <v>3</v>
      </c>
      <c r="I394" s="229"/>
      <c r="J394" s="224"/>
      <c r="K394" s="224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141</v>
      </c>
      <c r="AU394" s="234" t="s">
        <v>87</v>
      </c>
      <c r="AV394" s="13" t="s">
        <v>87</v>
      </c>
      <c r="AW394" s="13" t="s">
        <v>37</v>
      </c>
      <c r="AX394" s="13" t="s">
        <v>77</v>
      </c>
      <c r="AY394" s="234" t="s">
        <v>130</v>
      </c>
    </row>
    <row r="395" s="14" customFormat="1">
      <c r="A395" s="14"/>
      <c r="B395" s="235"/>
      <c r="C395" s="236"/>
      <c r="D395" s="225" t="s">
        <v>141</v>
      </c>
      <c r="E395" s="237" t="s">
        <v>19</v>
      </c>
      <c r="F395" s="238" t="s">
        <v>145</v>
      </c>
      <c r="G395" s="236"/>
      <c r="H395" s="239">
        <v>3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141</v>
      </c>
      <c r="AU395" s="245" t="s">
        <v>87</v>
      </c>
      <c r="AV395" s="14" t="s">
        <v>137</v>
      </c>
      <c r="AW395" s="14" t="s">
        <v>37</v>
      </c>
      <c r="AX395" s="14" t="s">
        <v>85</v>
      </c>
      <c r="AY395" s="245" t="s">
        <v>130</v>
      </c>
    </row>
    <row r="396" s="2" customFormat="1" ht="37.8" customHeight="1">
      <c r="A396" s="39"/>
      <c r="B396" s="40"/>
      <c r="C396" s="205" t="s">
        <v>529</v>
      </c>
      <c r="D396" s="205" t="s">
        <v>132</v>
      </c>
      <c r="E396" s="206" t="s">
        <v>530</v>
      </c>
      <c r="F396" s="207" t="s">
        <v>531</v>
      </c>
      <c r="G396" s="208" t="s">
        <v>325</v>
      </c>
      <c r="H396" s="209">
        <v>7</v>
      </c>
      <c r="I396" s="210"/>
      <c r="J396" s="211">
        <f>ROUND(I396*H396,2)</f>
        <v>0</v>
      </c>
      <c r="K396" s="207" t="s">
        <v>19</v>
      </c>
      <c r="L396" s="45"/>
      <c r="M396" s="212" t="s">
        <v>19</v>
      </c>
      <c r="N396" s="213" t="s">
        <v>48</v>
      </c>
      <c r="O396" s="85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235</v>
      </c>
      <c r="AT396" s="216" t="s">
        <v>132</v>
      </c>
      <c r="AU396" s="216" t="s">
        <v>87</v>
      </c>
      <c r="AY396" s="18" t="s">
        <v>130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85</v>
      </c>
      <c r="BK396" s="217">
        <f>ROUND(I396*H396,2)</f>
        <v>0</v>
      </c>
      <c r="BL396" s="18" t="s">
        <v>235</v>
      </c>
      <c r="BM396" s="216" t="s">
        <v>532</v>
      </c>
    </row>
    <row r="397" s="2" customFormat="1">
      <c r="A397" s="39"/>
      <c r="B397" s="40"/>
      <c r="C397" s="41"/>
      <c r="D397" s="225" t="s">
        <v>497</v>
      </c>
      <c r="E397" s="41"/>
      <c r="F397" s="256" t="s">
        <v>533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497</v>
      </c>
      <c r="AU397" s="18" t="s">
        <v>87</v>
      </c>
    </row>
    <row r="398" s="13" customFormat="1">
      <c r="A398" s="13"/>
      <c r="B398" s="223"/>
      <c r="C398" s="224"/>
      <c r="D398" s="225" t="s">
        <v>141</v>
      </c>
      <c r="E398" s="226" t="s">
        <v>19</v>
      </c>
      <c r="F398" s="227" t="s">
        <v>179</v>
      </c>
      <c r="G398" s="224"/>
      <c r="H398" s="228">
        <v>7</v>
      </c>
      <c r="I398" s="229"/>
      <c r="J398" s="224"/>
      <c r="K398" s="224"/>
      <c r="L398" s="230"/>
      <c r="M398" s="231"/>
      <c r="N398" s="232"/>
      <c r="O398" s="232"/>
      <c r="P398" s="232"/>
      <c r="Q398" s="232"/>
      <c r="R398" s="232"/>
      <c r="S398" s="232"/>
      <c r="T398" s="23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4" t="s">
        <v>141</v>
      </c>
      <c r="AU398" s="234" t="s">
        <v>87</v>
      </c>
      <c r="AV398" s="13" t="s">
        <v>87</v>
      </c>
      <c r="AW398" s="13" t="s">
        <v>37</v>
      </c>
      <c r="AX398" s="13" t="s">
        <v>77</v>
      </c>
      <c r="AY398" s="234" t="s">
        <v>130</v>
      </c>
    </row>
    <row r="399" s="14" customFormat="1">
      <c r="A399" s="14"/>
      <c r="B399" s="235"/>
      <c r="C399" s="236"/>
      <c r="D399" s="225" t="s">
        <v>141</v>
      </c>
      <c r="E399" s="237" t="s">
        <v>19</v>
      </c>
      <c r="F399" s="238" t="s">
        <v>145</v>
      </c>
      <c r="G399" s="236"/>
      <c r="H399" s="239">
        <v>7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141</v>
      </c>
      <c r="AU399" s="245" t="s">
        <v>87</v>
      </c>
      <c r="AV399" s="14" t="s">
        <v>137</v>
      </c>
      <c r="AW399" s="14" t="s">
        <v>37</v>
      </c>
      <c r="AX399" s="14" t="s">
        <v>85</v>
      </c>
      <c r="AY399" s="245" t="s">
        <v>130</v>
      </c>
    </row>
    <row r="400" s="2" customFormat="1" ht="37.8" customHeight="1">
      <c r="A400" s="39"/>
      <c r="B400" s="40"/>
      <c r="C400" s="205" t="s">
        <v>534</v>
      </c>
      <c r="D400" s="205" t="s">
        <v>132</v>
      </c>
      <c r="E400" s="206" t="s">
        <v>535</v>
      </c>
      <c r="F400" s="207" t="s">
        <v>536</v>
      </c>
      <c r="G400" s="208" t="s">
        <v>325</v>
      </c>
      <c r="H400" s="209">
        <v>1</v>
      </c>
      <c r="I400" s="210"/>
      <c r="J400" s="211">
        <f>ROUND(I400*H400,2)</f>
        <v>0</v>
      </c>
      <c r="K400" s="207" t="s">
        <v>19</v>
      </c>
      <c r="L400" s="45"/>
      <c r="M400" s="212" t="s">
        <v>19</v>
      </c>
      <c r="N400" s="213" t="s">
        <v>48</v>
      </c>
      <c r="O400" s="85"/>
      <c r="P400" s="214">
        <f>O400*H400</f>
        <v>0</v>
      </c>
      <c r="Q400" s="214">
        <v>0</v>
      </c>
      <c r="R400" s="214">
        <f>Q400*H400</f>
        <v>0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235</v>
      </c>
      <c r="AT400" s="216" t="s">
        <v>132</v>
      </c>
      <c r="AU400" s="216" t="s">
        <v>87</v>
      </c>
      <c r="AY400" s="18" t="s">
        <v>130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85</v>
      </c>
      <c r="BK400" s="217">
        <f>ROUND(I400*H400,2)</f>
        <v>0</v>
      </c>
      <c r="BL400" s="18" t="s">
        <v>235</v>
      </c>
      <c r="BM400" s="216" t="s">
        <v>537</v>
      </c>
    </row>
    <row r="401" s="2" customFormat="1">
      <c r="A401" s="39"/>
      <c r="B401" s="40"/>
      <c r="C401" s="41"/>
      <c r="D401" s="225" t="s">
        <v>497</v>
      </c>
      <c r="E401" s="41"/>
      <c r="F401" s="256" t="s">
        <v>533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497</v>
      </c>
      <c r="AU401" s="18" t="s">
        <v>87</v>
      </c>
    </row>
    <row r="402" s="13" customFormat="1">
      <c r="A402" s="13"/>
      <c r="B402" s="223"/>
      <c r="C402" s="224"/>
      <c r="D402" s="225" t="s">
        <v>141</v>
      </c>
      <c r="E402" s="226" t="s">
        <v>19</v>
      </c>
      <c r="F402" s="227" t="s">
        <v>85</v>
      </c>
      <c r="G402" s="224"/>
      <c r="H402" s="228">
        <v>1</v>
      </c>
      <c r="I402" s="229"/>
      <c r="J402" s="224"/>
      <c r="K402" s="224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141</v>
      </c>
      <c r="AU402" s="234" t="s">
        <v>87</v>
      </c>
      <c r="AV402" s="13" t="s">
        <v>87</v>
      </c>
      <c r="AW402" s="13" t="s">
        <v>37</v>
      </c>
      <c r="AX402" s="13" t="s">
        <v>77</v>
      </c>
      <c r="AY402" s="234" t="s">
        <v>130</v>
      </c>
    </row>
    <row r="403" s="14" customFormat="1">
      <c r="A403" s="14"/>
      <c r="B403" s="235"/>
      <c r="C403" s="236"/>
      <c r="D403" s="225" t="s">
        <v>141</v>
      </c>
      <c r="E403" s="237" t="s">
        <v>19</v>
      </c>
      <c r="F403" s="238" t="s">
        <v>145</v>
      </c>
      <c r="G403" s="236"/>
      <c r="H403" s="239">
        <v>1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141</v>
      </c>
      <c r="AU403" s="245" t="s">
        <v>87</v>
      </c>
      <c r="AV403" s="14" t="s">
        <v>137</v>
      </c>
      <c r="AW403" s="14" t="s">
        <v>37</v>
      </c>
      <c r="AX403" s="14" t="s">
        <v>85</v>
      </c>
      <c r="AY403" s="245" t="s">
        <v>130</v>
      </c>
    </row>
    <row r="404" s="2" customFormat="1" ht="37.8" customHeight="1">
      <c r="A404" s="39"/>
      <c r="B404" s="40"/>
      <c r="C404" s="205" t="s">
        <v>538</v>
      </c>
      <c r="D404" s="205" t="s">
        <v>132</v>
      </c>
      <c r="E404" s="206" t="s">
        <v>539</v>
      </c>
      <c r="F404" s="207" t="s">
        <v>540</v>
      </c>
      <c r="G404" s="208" t="s">
        <v>325</v>
      </c>
      <c r="H404" s="209">
        <v>2</v>
      </c>
      <c r="I404" s="210"/>
      <c r="J404" s="211">
        <f>ROUND(I404*H404,2)</f>
        <v>0</v>
      </c>
      <c r="K404" s="207" t="s">
        <v>19</v>
      </c>
      <c r="L404" s="45"/>
      <c r="M404" s="212" t="s">
        <v>19</v>
      </c>
      <c r="N404" s="213" t="s">
        <v>48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235</v>
      </c>
      <c r="AT404" s="216" t="s">
        <v>132</v>
      </c>
      <c r="AU404" s="216" t="s">
        <v>87</v>
      </c>
      <c r="AY404" s="18" t="s">
        <v>130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85</v>
      </c>
      <c r="BK404" s="217">
        <f>ROUND(I404*H404,2)</f>
        <v>0</v>
      </c>
      <c r="BL404" s="18" t="s">
        <v>235</v>
      </c>
      <c r="BM404" s="216" t="s">
        <v>541</v>
      </c>
    </row>
    <row r="405" s="2" customFormat="1">
      <c r="A405" s="39"/>
      <c r="B405" s="40"/>
      <c r="C405" s="41"/>
      <c r="D405" s="225" t="s">
        <v>497</v>
      </c>
      <c r="E405" s="41"/>
      <c r="F405" s="256" t="s">
        <v>542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497</v>
      </c>
      <c r="AU405" s="18" t="s">
        <v>87</v>
      </c>
    </row>
    <row r="406" s="13" customFormat="1">
      <c r="A406" s="13"/>
      <c r="B406" s="223"/>
      <c r="C406" s="224"/>
      <c r="D406" s="225" t="s">
        <v>141</v>
      </c>
      <c r="E406" s="226" t="s">
        <v>19</v>
      </c>
      <c r="F406" s="227" t="s">
        <v>87</v>
      </c>
      <c r="G406" s="224"/>
      <c r="H406" s="228">
        <v>2</v>
      </c>
      <c r="I406" s="229"/>
      <c r="J406" s="224"/>
      <c r="K406" s="224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141</v>
      </c>
      <c r="AU406" s="234" t="s">
        <v>87</v>
      </c>
      <c r="AV406" s="13" t="s">
        <v>87</v>
      </c>
      <c r="AW406" s="13" t="s">
        <v>37</v>
      </c>
      <c r="AX406" s="13" t="s">
        <v>77</v>
      </c>
      <c r="AY406" s="234" t="s">
        <v>130</v>
      </c>
    </row>
    <row r="407" s="14" customFormat="1">
      <c r="A407" s="14"/>
      <c r="B407" s="235"/>
      <c r="C407" s="236"/>
      <c r="D407" s="225" t="s">
        <v>141</v>
      </c>
      <c r="E407" s="237" t="s">
        <v>19</v>
      </c>
      <c r="F407" s="238" t="s">
        <v>145</v>
      </c>
      <c r="G407" s="236"/>
      <c r="H407" s="239">
        <v>2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141</v>
      </c>
      <c r="AU407" s="245" t="s">
        <v>87</v>
      </c>
      <c r="AV407" s="14" t="s">
        <v>137</v>
      </c>
      <c r="AW407" s="14" t="s">
        <v>37</v>
      </c>
      <c r="AX407" s="14" t="s">
        <v>85</v>
      </c>
      <c r="AY407" s="245" t="s">
        <v>130</v>
      </c>
    </row>
    <row r="408" s="2" customFormat="1" ht="37.8" customHeight="1">
      <c r="A408" s="39"/>
      <c r="B408" s="40"/>
      <c r="C408" s="205" t="s">
        <v>543</v>
      </c>
      <c r="D408" s="205" t="s">
        <v>132</v>
      </c>
      <c r="E408" s="206" t="s">
        <v>544</v>
      </c>
      <c r="F408" s="207" t="s">
        <v>545</v>
      </c>
      <c r="G408" s="208" t="s">
        <v>325</v>
      </c>
      <c r="H408" s="209">
        <v>1</v>
      </c>
      <c r="I408" s="210"/>
      <c r="J408" s="211">
        <f>ROUND(I408*H408,2)</f>
        <v>0</v>
      </c>
      <c r="K408" s="207" t="s">
        <v>19</v>
      </c>
      <c r="L408" s="45"/>
      <c r="M408" s="212" t="s">
        <v>19</v>
      </c>
      <c r="N408" s="213" t="s">
        <v>48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235</v>
      </c>
      <c r="AT408" s="216" t="s">
        <v>132</v>
      </c>
      <c r="AU408" s="216" t="s">
        <v>87</v>
      </c>
      <c r="AY408" s="18" t="s">
        <v>130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85</v>
      </c>
      <c r="BK408" s="217">
        <f>ROUND(I408*H408,2)</f>
        <v>0</v>
      </c>
      <c r="BL408" s="18" t="s">
        <v>235</v>
      </c>
      <c r="BM408" s="216" t="s">
        <v>546</v>
      </c>
    </row>
    <row r="409" s="2" customFormat="1">
      <c r="A409" s="39"/>
      <c r="B409" s="40"/>
      <c r="C409" s="41"/>
      <c r="D409" s="225" t="s">
        <v>497</v>
      </c>
      <c r="E409" s="41"/>
      <c r="F409" s="256" t="s">
        <v>533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497</v>
      </c>
      <c r="AU409" s="18" t="s">
        <v>87</v>
      </c>
    </row>
    <row r="410" s="13" customFormat="1">
      <c r="A410" s="13"/>
      <c r="B410" s="223"/>
      <c r="C410" s="224"/>
      <c r="D410" s="225" t="s">
        <v>141</v>
      </c>
      <c r="E410" s="226" t="s">
        <v>19</v>
      </c>
      <c r="F410" s="227" t="s">
        <v>85</v>
      </c>
      <c r="G410" s="224"/>
      <c r="H410" s="228">
        <v>1</v>
      </c>
      <c r="I410" s="229"/>
      <c r="J410" s="224"/>
      <c r="K410" s="224"/>
      <c r="L410" s="230"/>
      <c r="M410" s="231"/>
      <c r="N410" s="232"/>
      <c r="O410" s="232"/>
      <c r="P410" s="232"/>
      <c r="Q410" s="232"/>
      <c r="R410" s="232"/>
      <c r="S410" s="232"/>
      <c r="T410" s="23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4" t="s">
        <v>141</v>
      </c>
      <c r="AU410" s="234" t="s">
        <v>87</v>
      </c>
      <c r="AV410" s="13" t="s">
        <v>87</v>
      </c>
      <c r="AW410" s="13" t="s">
        <v>37</v>
      </c>
      <c r="AX410" s="13" t="s">
        <v>77</v>
      </c>
      <c r="AY410" s="234" t="s">
        <v>130</v>
      </c>
    </row>
    <row r="411" s="14" customFormat="1">
      <c r="A411" s="14"/>
      <c r="B411" s="235"/>
      <c r="C411" s="236"/>
      <c r="D411" s="225" t="s">
        <v>141</v>
      </c>
      <c r="E411" s="237" t="s">
        <v>19</v>
      </c>
      <c r="F411" s="238" t="s">
        <v>145</v>
      </c>
      <c r="G411" s="236"/>
      <c r="H411" s="239">
        <v>1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141</v>
      </c>
      <c r="AU411" s="245" t="s">
        <v>87</v>
      </c>
      <c r="AV411" s="14" t="s">
        <v>137</v>
      </c>
      <c r="AW411" s="14" t="s">
        <v>37</v>
      </c>
      <c r="AX411" s="14" t="s">
        <v>85</v>
      </c>
      <c r="AY411" s="245" t="s">
        <v>130</v>
      </c>
    </row>
    <row r="412" s="2" customFormat="1" ht="37.8" customHeight="1">
      <c r="A412" s="39"/>
      <c r="B412" s="40"/>
      <c r="C412" s="205" t="s">
        <v>547</v>
      </c>
      <c r="D412" s="205" t="s">
        <v>132</v>
      </c>
      <c r="E412" s="206" t="s">
        <v>548</v>
      </c>
      <c r="F412" s="207" t="s">
        <v>549</v>
      </c>
      <c r="G412" s="208" t="s">
        <v>325</v>
      </c>
      <c r="H412" s="209">
        <v>1</v>
      </c>
      <c r="I412" s="210"/>
      <c r="J412" s="211">
        <f>ROUND(I412*H412,2)</f>
        <v>0</v>
      </c>
      <c r="K412" s="207" t="s">
        <v>19</v>
      </c>
      <c r="L412" s="45"/>
      <c r="M412" s="212" t="s">
        <v>19</v>
      </c>
      <c r="N412" s="213" t="s">
        <v>48</v>
      </c>
      <c r="O412" s="85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235</v>
      </c>
      <c r="AT412" s="216" t="s">
        <v>132</v>
      </c>
      <c r="AU412" s="216" t="s">
        <v>87</v>
      </c>
      <c r="AY412" s="18" t="s">
        <v>130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85</v>
      </c>
      <c r="BK412" s="217">
        <f>ROUND(I412*H412,2)</f>
        <v>0</v>
      </c>
      <c r="BL412" s="18" t="s">
        <v>235</v>
      </c>
      <c r="BM412" s="216" t="s">
        <v>550</v>
      </c>
    </row>
    <row r="413" s="2" customFormat="1">
      <c r="A413" s="39"/>
      <c r="B413" s="40"/>
      <c r="C413" s="41"/>
      <c r="D413" s="225" t="s">
        <v>497</v>
      </c>
      <c r="E413" s="41"/>
      <c r="F413" s="256" t="s">
        <v>533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497</v>
      </c>
      <c r="AU413" s="18" t="s">
        <v>87</v>
      </c>
    </row>
    <row r="414" s="13" customFormat="1">
      <c r="A414" s="13"/>
      <c r="B414" s="223"/>
      <c r="C414" s="224"/>
      <c r="D414" s="225" t="s">
        <v>141</v>
      </c>
      <c r="E414" s="226" t="s">
        <v>19</v>
      </c>
      <c r="F414" s="227" t="s">
        <v>85</v>
      </c>
      <c r="G414" s="224"/>
      <c r="H414" s="228">
        <v>1</v>
      </c>
      <c r="I414" s="229"/>
      <c r="J414" s="224"/>
      <c r="K414" s="224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141</v>
      </c>
      <c r="AU414" s="234" t="s">
        <v>87</v>
      </c>
      <c r="AV414" s="13" t="s">
        <v>87</v>
      </c>
      <c r="AW414" s="13" t="s">
        <v>37</v>
      </c>
      <c r="AX414" s="13" t="s">
        <v>77</v>
      </c>
      <c r="AY414" s="234" t="s">
        <v>130</v>
      </c>
    </row>
    <row r="415" s="14" customFormat="1">
      <c r="A415" s="14"/>
      <c r="B415" s="235"/>
      <c r="C415" s="236"/>
      <c r="D415" s="225" t="s">
        <v>141</v>
      </c>
      <c r="E415" s="237" t="s">
        <v>19</v>
      </c>
      <c r="F415" s="238" t="s">
        <v>145</v>
      </c>
      <c r="G415" s="236"/>
      <c r="H415" s="239">
        <v>1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141</v>
      </c>
      <c r="AU415" s="245" t="s">
        <v>87</v>
      </c>
      <c r="AV415" s="14" t="s">
        <v>137</v>
      </c>
      <c r="AW415" s="14" t="s">
        <v>37</v>
      </c>
      <c r="AX415" s="14" t="s">
        <v>85</v>
      </c>
      <c r="AY415" s="245" t="s">
        <v>130</v>
      </c>
    </row>
    <row r="416" s="2" customFormat="1" ht="37.8" customHeight="1">
      <c r="A416" s="39"/>
      <c r="B416" s="40"/>
      <c r="C416" s="205" t="s">
        <v>551</v>
      </c>
      <c r="D416" s="205" t="s">
        <v>132</v>
      </c>
      <c r="E416" s="206" t="s">
        <v>552</v>
      </c>
      <c r="F416" s="207" t="s">
        <v>553</v>
      </c>
      <c r="G416" s="208" t="s">
        <v>325</v>
      </c>
      <c r="H416" s="209">
        <v>1</v>
      </c>
      <c r="I416" s="210"/>
      <c r="J416" s="211">
        <f>ROUND(I416*H416,2)</f>
        <v>0</v>
      </c>
      <c r="K416" s="207" t="s">
        <v>19</v>
      </c>
      <c r="L416" s="45"/>
      <c r="M416" s="212" t="s">
        <v>19</v>
      </c>
      <c r="N416" s="213" t="s">
        <v>48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235</v>
      </c>
      <c r="AT416" s="216" t="s">
        <v>132</v>
      </c>
      <c r="AU416" s="216" t="s">
        <v>87</v>
      </c>
      <c r="AY416" s="18" t="s">
        <v>130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85</v>
      </c>
      <c r="BK416" s="217">
        <f>ROUND(I416*H416,2)</f>
        <v>0</v>
      </c>
      <c r="BL416" s="18" t="s">
        <v>235</v>
      </c>
      <c r="BM416" s="216" t="s">
        <v>554</v>
      </c>
    </row>
    <row r="417" s="2" customFormat="1">
      <c r="A417" s="39"/>
      <c r="B417" s="40"/>
      <c r="C417" s="41"/>
      <c r="D417" s="225" t="s">
        <v>497</v>
      </c>
      <c r="E417" s="41"/>
      <c r="F417" s="256" t="s">
        <v>533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497</v>
      </c>
      <c r="AU417" s="18" t="s">
        <v>87</v>
      </c>
    </row>
    <row r="418" s="13" customFormat="1">
      <c r="A418" s="13"/>
      <c r="B418" s="223"/>
      <c r="C418" s="224"/>
      <c r="D418" s="225" t="s">
        <v>141</v>
      </c>
      <c r="E418" s="226" t="s">
        <v>19</v>
      </c>
      <c r="F418" s="227" t="s">
        <v>85</v>
      </c>
      <c r="G418" s="224"/>
      <c r="H418" s="228">
        <v>1</v>
      </c>
      <c r="I418" s="229"/>
      <c r="J418" s="224"/>
      <c r="K418" s="224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141</v>
      </c>
      <c r="AU418" s="234" t="s">
        <v>87</v>
      </c>
      <c r="AV418" s="13" t="s">
        <v>87</v>
      </c>
      <c r="AW418" s="13" t="s">
        <v>37</v>
      </c>
      <c r="AX418" s="13" t="s">
        <v>77</v>
      </c>
      <c r="AY418" s="234" t="s">
        <v>130</v>
      </c>
    </row>
    <row r="419" s="14" customFormat="1">
      <c r="A419" s="14"/>
      <c r="B419" s="235"/>
      <c r="C419" s="236"/>
      <c r="D419" s="225" t="s">
        <v>141</v>
      </c>
      <c r="E419" s="237" t="s">
        <v>19</v>
      </c>
      <c r="F419" s="238" t="s">
        <v>145</v>
      </c>
      <c r="G419" s="236"/>
      <c r="H419" s="239">
        <v>1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141</v>
      </c>
      <c r="AU419" s="245" t="s">
        <v>87</v>
      </c>
      <c r="AV419" s="14" t="s">
        <v>137</v>
      </c>
      <c r="AW419" s="14" t="s">
        <v>37</v>
      </c>
      <c r="AX419" s="14" t="s">
        <v>85</v>
      </c>
      <c r="AY419" s="245" t="s">
        <v>130</v>
      </c>
    </row>
    <row r="420" s="2" customFormat="1" ht="37.8" customHeight="1">
      <c r="A420" s="39"/>
      <c r="B420" s="40"/>
      <c r="C420" s="205" t="s">
        <v>555</v>
      </c>
      <c r="D420" s="205" t="s">
        <v>132</v>
      </c>
      <c r="E420" s="206" t="s">
        <v>556</v>
      </c>
      <c r="F420" s="207" t="s">
        <v>557</v>
      </c>
      <c r="G420" s="208" t="s">
        <v>325</v>
      </c>
      <c r="H420" s="209">
        <v>1</v>
      </c>
      <c r="I420" s="210"/>
      <c r="J420" s="211">
        <f>ROUND(I420*H420,2)</f>
        <v>0</v>
      </c>
      <c r="K420" s="207" t="s">
        <v>19</v>
      </c>
      <c r="L420" s="45"/>
      <c r="M420" s="212" t="s">
        <v>19</v>
      </c>
      <c r="N420" s="213" t="s">
        <v>48</v>
      </c>
      <c r="O420" s="85"/>
      <c r="P420" s="214">
        <f>O420*H420</f>
        <v>0</v>
      </c>
      <c r="Q420" s="214">
        <v>0</v>
      </c>
      <c r="R420" s="214">
        <f>Q420*H420</f>
        <v>0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235</v>
      </c>
      <c r="AT420" s="216" t="s">
        <v>132</v>
      </c>
      <c r="AU420" s="216" t="s">
        <v>87</v>
      </c>
      <c r="AY420" s="18" t="s">
        <v>130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85</v>
      </c>
      <c r="BK420" s="217">
        <f>ROUND(I420*H420,2)</f>
        <v>0</v>
      </c>
      <c r="BL420" s="18" t="s">
        <v>235</v>
      </c>
      <c r="BM420" s="216" t="s">
        <v>558</v>
      </c>
    </row>
    <row r="421" s="2" customFormat="1">
      <c r="A421" s="39"/>
      <c r="B421" s="40"/>
      <c r="C421" s="41"/>
      <c r="D421" s="225" t="s">
        <v>497</v>
      </c>
      <c r="E421" s="41"/>
      <c r="F421" s="256" t="s">
        <v>533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497</v>
      </c>
      <c r="AU421" s="18" t="s">
        <v>87</v>
      </c>
    </row>
    <row r="422" s="13" customFormat="1">
      <c r="A422" s="13"/>
      <c r="B422" s="223"/>
      <c r="C422" s="224"/>
      <c r="D422" s="225" t="s">
        <v>141</v>
      </c>
      <c r="E422" s="226" t="s">
        <v>19</v>
      </c>
      <c r="F422" s="227" t="s">
        <v>85</v>
      </c>
      <c r="G422" s="224"/>
      <c r="H422" s="228">
        <v>1</v>
      </c>
      <c r="I422" s="229"/>
      <c r="J422" s="224"/>
      <c r="K422" s="224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141</v>
      </c>
      <c r="AU422" s="234" t="s">
        <v>87</v>
      </c>
      <c r="AV422" s="13" t="s">
        <v>87</v>
      </c>
      <c r="AW422" s="13" t="s">
        <v>37</v>
      </c>
      <c r="AX422" s="13" t="s">
        <v>77</v>
      </c>
      <c r="AY422" s="234" t="s">
        <v>130</v>
      </c>
    </row>
    <row r="423" s="14" customFormat="1">
      <c r="A423" s="14"/>
      <c r="B423" s="235"/>
      <c r="C423" s="236"/>
      <c r="D423" s="225" t="s">
        <v>141</v>
      </c>
      <c r="E423" s="237" t="s">
        <v>19</v>
      </c>
      <c r="F423" s="238" t="s">
        <v>145</v>
      </c>
      <c r="G423" s="236"/>
      <c r="H423" s="239">
        <v>1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141</v>
      </c>
      <c r="AU423" s="245" t="s">
        <v>87</v>
      </c>
      <c r="AV423" s="14" t="s">
        <v>137</v>
      </c>
      <c r="AW423" s="14" t="s">
        <v>37</v>
      </c>
      <c r="AX423" s="14" t="s">
        <v>85</v>
      </c>
      <c r="AY423" s="245" t="s">
        <v>130</v>
      </c>
    </row>
    <row r="424" s="2" customFormat="1" ht="37.8" customHeight="1">
      <c r="A424" s="39"/>
      <c r="B424" s="40"/>
      <c r="C424" s="205" t="s">
        <v>559</v>
      </c>
      <c r="D424" s="205" t="s">
        <v>132</v>
      </c>
      <c r="E424" s="206" t="s">
        <v>560</v>
      </c>
      <c r="F424" s="207" t="s">
        <v>561</v>
      </c>
      <c r="G424" s="208" t="s">
        <v>325</v>
      </c>
      <c r="H424" s="209">
        <v>1</v>
      </c>
      <c r="I424" s="210"/>
      <c r="J424" s="211">
        <f>ROUND(I424*H424,2)</f>
        <v>0</v>
      </c>
      <c r="K424" s="207" t="s">
        <v>19</v>
      </c>
      <c r="L424" s="45"/>
      <c r="M424" s="212" t="s">
        <v>19</v>
      </c>
      <c r="N424" s="213" t="s">
        <v>48</v>
      </c>
      <c r="O424" s="85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235</v>
      </c>
      <c r="AT424" s="216" t="s">
        <v>132</v>
      </c>
      <c r="AU424" s="216" t="s">
        <v>87</v>
      </c>
      <c r="AY424" s="18" t="s">
        <v>130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85</v>
      </c>
      <c r="BK424" s="217">
        <f>ROUND(I424*H424,2)</f>
        <v>0</v>
      </c>
      <c r="BL424" s="18" t="s">
        <v>235</v>
      </c>
      <c r="BM424" s="216" t="s">
        <v>562</v>
      </c>
    </row>
    <row r="425" s="2" customFormat="1">
      <c r="A425" s="39"/>
      <c r="B425" s="40"/>
      <c r="C425" s="41"/>
      <c r="D425" s="225" t="s">
        <v>497</v>
      </c>
      <c r="E425" s="41"/>
      <c r="F425" s="256" t="s">
        <v>563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497</v>
      </c>
      <c r="AU425" s="18" t="s">
        <v>87</v>
      </c>
    </row>
    <row r="426" s="13" customFormat="1">
      <c r="A426" s="13"/>
      <c r="B426" s="223"/>
      <c r="C426" s="224"/>
      <c r="D426" s="225" t="s">
        <v>141</v>
      </c>
      <c r="E426" s="226" t="s">
        <v>19</v>
      </c>
      <c r="F426" s="227" t="s">
        <v>85</v>
      </c>
      <c r="G426" s="224"/>
      <c r="H426" s="228">
        <v>1</v>
      </c>
      <c r="I426" s="229"/>
      <c r="J426" s="224"/>
      <c r="K426" s="224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141</v>
      </c>
      <c r="AU426" s="234" t="s">
        <v>87</v>
      </c>
      <c r="AV426" s="13" t="s">
        <v>87</v>
      </c>
      <c r="AW426" s="13" t="s">
        <v>37</v>
      </c>
      <c r="AX426" s="13" t="s">
        <v>77</v>
      </c>
      <c r="AY426" s="234" t="s">
        <v>130</v>
      </c>
    </row>
    <row r="427" s="14" customFormat="1">
      <c r="A427" s="14"/>
      <c r="B427" s="235"/>
      <c r="C427" s="236"/>
      <c r="D427" s="225" t="s">
        <v>141</v>
      </c>
      <c r="E427" s="237" t="s">
        <v>19</v>
      </c>
      <c r="F427" s="238" t="s">
        <v>145</v>
      </c>
      <c r="G427" s="236"/>
      <c r="H427" s="239">
        <v>1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141</v>
      </c>
      <c r="AU427" s="245" t="s">
        <v>87</v>
      </c>
      <c r="AV427" s="14" t="s">
        <v>137</v>
      </c>
      <c r="AW427" s="14" t="s">
        <v>37</v>
      </c>
      <c r="AX427" s="14" t="s">
        <v>85</v>
      </c>
      <c r="AY427" s="245" t="s">
        <v>130</v>
      </c>
    </row>
    <row r="428" s="2" customFormat="1" ht="37.8" customHeight="1">
      <c r="A428" s="39"/>
      <c r="B428" s="40"/>
      <c r="C428" s="205" t="s">
        <v>564</v>
      </c>
      <c r="D428" s="205" t="s">
        <v>132</v>
      </c>
      <c r="E428" s="206" t="s">
        <v>565</v>
      </c>
      <c r="F428" s="207" t="s">
        <v>566</v>
      </c>
      <c r="G428" s="208" t="s">
        <v>325</v>
      </c>
      <c r="H428" s="209">
        <v>1</v>
      </c>
      <c r="I428" s="210"/>
      <c r="J428" s="211">
        <f>ROUND(I428*H428,2)</f>
        <v>0</v>
      </c>
      <c r="K428" s="207" t="s">
        <v>19</v>
      </c>
      <c r="L428" s="45"/>
      <c r="M428" s="212" t="s">
        <v>19</v>
      </c>
      <c r="N428" s="213" t="s">
        <v>48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235</v>
      </c>
      <c r="AT428" s="216" t="s">
        <v>132</v>
      </c>
      <c r="AU428" s="216" t="s">
        <v>87</v>
      </c>
      <c r="AY428" s="18" t="s">
        <v>130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85</v>
      </c>
      <c r="BK428" s="217">
        <f>ROUND(I428*H428,2)</f>
        <v>0</v>
      </c>
      <c r="BL428" s="18" t="s">
        <v>235</v>
      </c>
      <c r="BM428" s="216" t="s">
        <v>567</v>
      </c>
    </row>
    <row r="429" s="2" customFormat="1">
      <c r="A429" s="39"/>
      <c r="B429" s="40"/>
      <c r="C429" s="41"/>
      <c r="D429" s="225" t="s">
        <v>497</v>
      </c>
      <c r="E429" s="41"/>
      <c r="F429" s="256" t="s">
        <v>568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497</v>
      </c>
      <c r="AU429" s="18" t="s">
        <v>87</v>
      </c>
    </row>
    <row r="430" s="13" customFormat="1">
      <c r="A430" s="13"/>
      <c r="B430" s="223"/>
      <c r="C430" s="224"/>
      <c r="D430" s="225" t="s">
        <v>141</v>
      </c>
      <c r="E430" s="226" t="s">
        <v>19</v>
      </c>
      <c r="F430" s="227" t="s">
        <v>85</v>
      </c>
      <c r="G430" s="224"/>
      <c r="H430" s="228">
        <v>1</v>
      </c>
      <c r="I430" s="229"/>
      <c r="J430" s="224"/>
      <c r="K430" s="224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141</v>
      </c>
      <c r="AU430" s="234" t="s">
        <v>87</v>
      </c>
      <c r="AV430" s="13" t="s">
        <v>87</v>
      </c>
      <c r="AW430" s="13" t="s">
        <v>37</v>
      </c>
      <c r="AX430" s="13" t="s">
        <v>77</v>
      </c>
      <c r="AY430" s="234" t="s">
        <v>130</v>
      </c>
    </row>
    <row r="431" s="14" customFormat="1">
      <c r="A431" s="14"/>
      <c r="B431" s="235"/>
      <c r="C431" s="236"/>
      <c r="D431" s="225" t="s">
        <v>141</v>
      </c>
      <c r="E431" s="237" t="s">
        <v>19</v>
      </c>
      <c r="F431" s="238" t="s">
        <v>145</v>
      </c>
      <c r="G431" s="236"/>
      <c r="H431" s="239">
        <v>1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141</v>
      </c>
      <c r="AU431" s="245" t="s">
        <v>87</v>
      </c>
      <c r="AV431" s="14" t="s">
        <v>137</v>
      </c>
      <c r="AW431" s="14" t="s">
        <v>37</v>
      </c>
      <c r="AX431" s="14" t="s">
        <v>85</v>
      </c>
      <c r="AY431" s="245" t="s">
        <v>130</v>
      </c>
    </row>
    <row r="432" s="2" customFormat="1" ht="37.8" customHeight="1">
      <c r="A432" s="39"/>
      <c r="B432" s="40"/>
      <c r="C432" s="205" t="s">
        <v>569</v>
      </c>
      <c r="D432" s="205" t="s">
        <v>132</v>
      </c>
      <c r="E432" s="206" t="s">
        <v>570</v>
      </c>
      <c r="F432" s="207" t="s">
        <v>571</v>
      </c>
      <c r="G432" s="208" t="s">
        <v>325</v>
      </c>
      <c r="H432" s="209">
        <v>2</v>
      </c>
      <c r="I432" s="210"/>
      <c r="J432" s="211">
        <f>ROUND(I432*H432,2)</f>
        <v>0</v>
      </c>
      <c r="K432" s="207" t="s">
        <v>19</v>
      </c>
      <c r="L432" s="45"/>
      <c r="M432" s="212" t="s">
        <v>19</v>
      </c>
      <c r="N432" s="213" t="s">
        <v>48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235</v>
      </c>
      <c r="AT432" s="216" t="s">
        <v>132</v>
      </c>
      <c r="AU432" s="216" t="s">
        <v>87</v>
      </c>
      <c r="AY432" s="18" t="s">
        <v>130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85</v>
      </c>
      <c r="BK432" s="217">
        <f>ROUND(I432*H432,2)</f>
        <v>0</v>
      </c>
      <c r="BL432" s="18" t="s">
        <v>235</v>
      </c>
      <c r="BM432" s="216" t="s">
        <v>572</v>
      </c>
    </row>
    <row r="433" s="2" customFormat="1">
      <c r="A433" s="39"/>
      <c r="B433" s="40"/>
      <c r="C433" s="41"/>
      <c r="D433" s="225" t="s">
        <v>497</v>
      </c>
      <c r="E433" s="41"/>
      <c r="F433" s="256" t="s">
        <v>573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497</v>
      </c>
      <c r="AU433" s="18" t="s">
        <v>87</v>
      </c>
    </row>
    <row r="434" s="13" customFormat="1">
      <c r="A434" s="13"/>
      <c r="B434" s="223"/>
      <c r="C434" s="224"/>
      <c r="D434" s="225" t="s">
        <v>141</v>
      </c>
      <c r="E434" s="226" t="s">
        <v>19</v>
      </c>
      <c r="F434" s="227" t="s">
        <v>87</v>
      </c>
      <c r="G434" s="224"/>
      <c r="H434" s="228">
        <v>2</v>
      </c>
      <c r="I434" s="229"/>
      <c r="J434" s="224"/>
      <c r="K434" s="224"/>
      <c r="L434" s="230"/>
      <c r="M434" s="231"/>
      <c r="N434" s="232"/>
      <c r="O434" s="232"/>
      <c r="P434" s="232"/>
      <c r="Q434" s="232"/>
      <c r="R434" s="232"/>
      <c r="S434" s="232"/>
      <c r="T434" s="23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4" t="s">
        <v>141</v>
      </c>
      <c r="AU434" s="234" t="s">
        <v>87</v>
      </c>
      <c r="AV434" s="13" t="s">
        <v>87</v>
      </c>
      <c r="AW434" s="13" t="s">
        <v>37</v>
      </c>
      <c r="AX434" s="13" t="s">
        <v>77</v>
      </c>
      <c r="AY434" s="234" t="s">
        <v>130</v>
      </c>
    </row>
    <row r="435" s="14" customFormat="1">
      <c r="A435" s="14"/>
      <c r="B435" s="235"/>
      <c r="C435" s="236"/>
      <c r="D435" s="225" t="s">
        <v>141</v>
      </c>
      <c r="E435" s="237" t="s">
        <v>19</v>
      </c>
      <c r="F435" s="238" t="s">
        <v>145</v>
      </c>
      <c r="G435" s="236"/>
      <c r="H435" s="239">
        <v>2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141</v>
      </c>
      <c r="AU435" s="245" t="s">
        <v>87</v>
      </c>
      <c r="AV435" s="14" t="s">
        <v>137</v>
      </c>
      <c r="AW435" s="14" t="s">
        <v>37</v>
      </c>
      <c r="AX435" s="14" t="s">
        <v>85</v>
      </c>
      <c r="AY435" s="245" t="s">
        <v>130</v>
      </c>
    </row>
    <row r="436" s="2" customFormat="1" ht="44.25" customHeight="1">
      <c r="A436" s="39"/>
      <c r="B436" s="40"/>
      <c r="C436" s="205" t="s">
        <v>574</v>
      </c>
      <c r="D436" s="205" t="s">
        <v>132</v>
      </c>
      <c r="E436" s="206" t="s">
        <v>575</v>
      </c>
      <c r="F436" s="207" t="s">
        <v>576</v>
      </c>
      <c r="G436" s="208" t="s">
        <v>325</v>
      </c>
      <c r="H436" s="209">
        <v>1</v>
      </c>
      <c r="I436" s="210"/>
      <c r="J436" s="211">
        <f>ROUND(I436*H436,2)</f>
        <v>0</v>
      </c>
      <c r="K436" s="207" t="s">
        <v>19</v>
      </c>
      <c r="L436" s="45"/>
      <c r="M436" s="212" t="s">
        <v>19</v>
      </c>
      <c r="N436" s="213" t="s">
        <v>48</v>
      </c>
      <c r="O436" s="85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235</v>
      </c>
      <c r="AT436" s="216" t="s">
        <v>132</v>
      </c>
      <c r="AU436" s="216" t="s">
        <v>87</v>
      </c>
      <c r="AY436" s="18" t="s">
        <v>130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85</v>
      </c>
      <c r="BK436" s="217">
        <f>ROUND(I436*H436,2)</f>
        <v>0</v>
      </c>
      <c r="BL436" s="18" t="s">
        <v>235</v>
      </c>
      <c r="BM436" s="216" t="s">
        <v>577</v>
      </c>
    </row>
    <row r="437" s="2" customFormat="1">
      <c r="A437" s="39"/>
      <c r="B437" s="40"/>
      <c r="C437" s="41"/>
      <c r="D437" s="225" t="s">
        <v>497</v>
      </c>
      <c r="E437" s="41"/>
      <c r="F437" s="256" t="s">
        <v>578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497</v>
      </c>
      <c r="AU437" s="18" t="s">
        <v>87</v>
      </c>
    </row>
    <row r="438" s="13" customFormat="1">
      <c r="A438" s="13"/>
      <c r="B438" s="223"/>
      <c r="C438" s="224"/>
      <c r="D438" s="225" t="s">
        <v>141</v>
      </c>
      <c r="E438" s="226" t="s">
        <v>19</v>
      </c>
      <c r="F438" s="227" t="s">
        <v>85</v>
      </c>
      <c r="G438" s="224"/>
      <c r="H438" s="228">
        <v>1</v>
      </c>
      <c r="I438" s="229"/>
      <c r="J438" s="224"/>
      <c r="K438" s="224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141</v>
      </c>
      <c r="AU438" s="234" t="s">
        <v>87</v>
      </c>
      <c r="AV438" s="13" t="s">
        <v>87</v>
      </c>
      <c r="AW438" s="13" t="s">
        <v>37</v>
      </c>
      <c r="AX438" s="13" t="s">
        <v>77</v>
      </c>
      <c r="AY438" s="234" t="s">
        <v>130</v>
      </c>
    </row>
    <row r="439" s="14" customFormat="1">
      <c r="A439" s="14"/>
      <c r="B439" s="235"/>
      <c r="C439" s="236"/>
      <c r="D439" s="225" t="s">
        <v>141</v>
      </c>
      <c r="E439" s="237" t="s">
        <v>19</v>
      </c>
      <c r="F439" s="238" t="s">
        <v>145</v>
      </c>
      <c r="G439" s="236"/>
      <c r="H439" s="239">
        <v>1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141</v>
      </c>
      <c r="AU439" s="245" t="s">
        <v>87</v>
      </c>
      <c r="AV439" s="14" t="s">
        <v>137</v>
      </c>
      <c r="AW439" s="14" t="s">
        <v>37</v>
      </c>
      <c r="AX439" s="14" t="s">
        <v>85</v>
      </c>
      <c r="AY439" s="245" t="s">
        <v>130</v>
      </c>
    </row>
    <row r="440" s="2" customFormat="1" ht="37.8" customHeight="1">
      <c r="A440" s="39"/>
      <c r="B440" s="40"/>
      <c r="C440" s="205" t="s">
        <v>579</v>
      </c>
      <c r="D440" s="205" t="s">
        <v>132</v>
      </c>
      <c r="E440" s="206" t="s">
        <v>580</v>
      </c>
      <c r="F440" s="207" t="s">
        <v>581</v>
      </c>
      <c r="G440" s="208" t="s">
        <v>325</v>
      </c>
      <c r="H440" s="209">
        <v>1</v>
      </c>
      <c r="I440" s="210"/>
      <c r="J440" s="211">
        <f>ROUND(I440*H440,2)</f>
        <v>0</v>
      </c>
      <c r="K440" s="207" t="s">
        <v>19</v>
      </c>
      <c r="L440" s="45"/>
      <c r="M440" s="212" t="s">
        <v>19</v>
      </c>
      <c r="N440" s="213" t="s">
        <v>48</v>
      </c>
      <c r="O440" s="85"/>
      <c r="P440" s="214">
        <f>O440*H440</f>
        <v>0</v>
      </c>
      <c r="Q440" s="214">
        <v>0</v>
      </c>
      <c r="R440" s="214">
        <f>Q440*H440</f>
        <v>0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235</v>
      </c>
      <c r="AT440" s="216" t="s">
        <v>132</v>
      </c>
      <c r="AU440" s="216" t="s">
        <v>87</v>
      </c>
      <c r="AY440" s="18" t="s">
        <v>130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85</v>
      </c>
      <c r="BK440" s="217">
        <f>ROUND(I440*H440,2)</f>
        <v>0</v>
      </c>
      <c r="BL440" s="18" t="s">
        <v>235</v>
      </c>
      <c r="BM440" s="216" t="s">
        <v>582</v>
      </c>
    </row>
    <row r="441" s="2" customFormat="1">
      <c r="A441" s="39"/>
      <c r="B441" s="40"/>
      <c r="C441" s="41"/>
      <c r="D441" s="225" t="s">
        <v>497</v>
      </c>
      <c r="E441" s="41"/>
      <c r="F441" s="256" t="s">
        <v>583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497</v>
      </c>
      <c r="AU441" s="18" t="s">
        <v>87</v>
      </c>
    </row>
    <row r="442" s="13" customFormat="1">
      <c r="A442" s="13"/>
      <c r="B442" s="223"/>
      <c r="C442" s="224"/>
      <c r="D442" s="225" t="s">
        <v>141</v>
      </c>
      <c r="E442" s="226" t="s">
        <v>19</v>
      </c>
      <c r="F442" s="227" t="s">
        <v>85</v>
      </c>
      <c r="G442" s="224"/>
      <c r="H442" s="228">
        <v>1</v>
      </c>
      <c r="I442" s="229"/>
      <c r="J442" s="224"/>
      <c r="K442" s="224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141</v>
      </c>
      <c r="AU442" s="234" t="s">
        <v>87</v>
      </c>
      <c r="AV442" s="13" t="s">
        <v>87</v>
      </c>
      <c r="AW442" s="13" t="s">
        <v>37</v>
      </c>
      <c r="AX442" s="13" t="s">
        <v>77</v>
      </c>
      <c r="AY442" s="234" t="s">
        <v>130</v>
      </c>
    </row>
    <row r="443" s="14" customFormat="1">
      <c r="A443" s="14"/>
      <c r="B443" s="235"/>
      <c r="C443" s="236"/>
      <c r="D443" s="225" t="s">
        <v>141</v>
      </c>
      <c r="E443" s="237" t="s">
        <v>19</v>
      </c>
      <c r="F443" s="238" t="s">
        <v>145</v>
      </c>
      <c r="G443" s="236"/>
      <c r="H443" s="239">
        <v>1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141</v>
      </c>
      <c r="AU443" s="245" t="s">
        <v>87</v>
      </c>
      <c r="AV443" s="14" t="s">
        <v>137</v>
      </c>
      <c r="AW443" s="14" t="s">
        <v>37</v>
      </c>
      <c r="AX443" s="14" t="s">
        <v>85</v>
      </c>
      <c r="AY443" s="245" t="s">
        <v>130</v>
      </c>
    </row>
    <row r="444" s="2" customFormat="1" ht="37.8" customHeight="1">
      <c r="A444" s="39"/>
      <c r="B444" s="40"/>
      <c r="C444" s="205" t="s">
        <v>584</v>
      </c>
      <c r="D444" s="205" t="s">
        <v>132</v>
      </c>
      <c r="E444" s="206" t="s">
        <v>585</v>
      </c>
      <c r="F444" s="207" t="s">
        <v>586</v>
      </c>
      <c r="G444" s="208" t="s">
        <v>325</v>
      </c>
      <c r="H444" s="209">
        <v>4</v>
      </c>
      <c r="I444" s="210"/>
      <c r="J444" s="211">
        <f>ROUND(I444*H444,2)</f>
        <v>0</v>
      </c>
      <c r="K444" s="207" t="s">
        <v>19</v>
      </c>
      <c r="L444" s="45"/>
      <c r="M444" s="212" t="s">
        <v>19</v>
      </c>
      <c r="N444" s="213" t="s">
        <v>48</v>
      </c>
      <c r="O444" s="85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235</v>
      </c>
      <c r="AT444" s="216" t="s">
        <v>132</v>
      </c>
      <c r="AU444" s="216" t="s">
        <v>87</v>
      </c>
      <c r="AY444" s="18" t="s">
        <v>130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85</v>
      </c>
      <c r="BK444" s="217">
        <f>ROUND(I444*H444,2)</f>
        <v>0</v>
      </c>
      <c r="BL444" s="18" t="s">
        <v>235</v>
      </c>
      <c r="BM444" s="216" t="s">
        <v>587</v>
      </c>
    </row>
    <row r="445" s="2" customFormat="1">
      <c r="A445" s="39"/>
      <c r="B445" s="40"/>
      <c r="C445" s="41"/>
      <c r="D445" s="225" t="s">
        <v>497</v>
      </c>
      <c r="E445" s="41"/>
      <c r="F445" s="256" t="s">
        <v>588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497</v>
      </c>
      <c r="AU445" s="18" t="s">
        <v>87</v>
      </c>
    </row>
    <row r="446" s="13" customFormat="1">
      <c r="A446" s="13"/>
      <c r="B446" s="223"/>
      <c r="C446" s="224"/>
      <c r="D446" s="225" t="s">
        <v>141</v>
      </c>
      <c r="E446" s="226" t="s">
        <v>19</v>
      </c>
      <c r="F446" s="227" t="s">
        <v>137</v>
      </c>
      <c r="G446" s="224"/>
      <c r="H446" s="228">
        <v>4</v>
      </c>
      <c r="I446" s="229"/>
      <c r="J446" s="224"/>
      <c r="K446" s="224"/>
      <c r="L446" s="230"/>
      <c r="M446" s="231"/>
      <c r="N446" s="232"/>
      <c r="O446" s="232"/>
      <c r="P446" s="232"/>
      <c r="Q446" s="232"/>
      <c r="R446" s="232"/>
      <c r="S446" s="232"/>
      <c r="T446" s="23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4" t="s">
        <v>141</v>
      </c>
      <c r="AU446" s="234" t="s">
        <v>87</v>
      </c>
      <c r="AV446" s="13" t="s">
        <v>87</v>
      </c>
      <c r="AW446" s="13" t="s">
        <v>37</v>
      </c>
      <c r="AX446" s="13" t="s">
        <v>77</v>
      </c>
      <c r="AY446" s="234" t="s">
        <v>130</v>
      </c>
    </row>
    <row r="447" s="14" customFormat="1">
      <c r="A447" s="14"/>
      <c r="B447" s="235"/>
      <c r="C447" s="236"/>
      <c r="D447" s="225" t="s">
        <v>141</v>
      </c>
      <c r="E447" s="237" t="s">
        <v>19</v>
      </c>
      <c r="F447" s="238" t="s">
        <v>145</v>
      </c>
      <c r="G447" s="236"/>
      <c r="H447" s="239">
        <v>4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141</v>
      </c>
      <c r="AU447" s="245" t="s">
        <v>87</v>
      </c>
      <c r="AV447" s="14" t="s">
        <v>137</v>
      </c>
      <c r="AW447" s="14" t="s">
        <v>37</v>
      </c>
      <c r="AX447" s="14" t="s">
        <v>85</v>
      </c>
      <c r="AY447" s="245" t="s">
        <v>130</v>
      </c>
    </row>
    <row r="448" s="2" customFormat="1" ht="24.15" customHeight="1">
      <c r="A448" s="39"/>
      <c r="B448" s="40"/>
      <c r="C448" s="205" t="s">
        <v>589</v>
      </c>
      <c r="D448" s="205" t="s">
        <v>132</v>
      </c>
      <c r="E448" s="206" t="s">
        <v>590</v>
      </c>
      <c r="F448" s="207" t="s">
        <v>591</v>
      </c>
      <c r="G448" s="208" t="s">
        <v>245</v>
      </c>
      <c r="H448" s="209">
        <v>2.2999999999999998</v>
      </c>
      <c r="I448" s="210"/>
      <c r="J448" s="211">
        <f>ROUND(I448*H448,2)</f>
        <v>0</v>
      </c>
      <c r="K448" s="207" t="s">
        <v>136</v>
      </c>
      <c r="L448" s="45"/>
      <c r="M448" s="212" t="s">
        <v>19</v>
      </c>
      <c r="N448" s="213" t="s">
        <v>48</v>
      </c>
      <c r="O448" s="85"/>
      <c r="P448" s="214">
        <f>O448*H448</f>
        <v>0</v>
      </c>
      <c r="Q448" s="214">
        <v>6.9999999999999994E-05</v>
      </c>
      <c r="R448" s="214">
        <f>Q448*H448</f>
        <v>0.00016099999999999998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235</v>
      </c>
      <c r="AT448" s="216" t="s">
        <v>132</v>
      </c>
      <c r="AU448" s="216" t="s">
        <v>87</v>
      </c>
      <c r="AY448" s="18" t="s">
        <v>130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85</v>
      </c>
      <c r="BK448" s="217">
        <f>ROUND(I448*H448,2)</f>
        <v>0</v>
      </c>
      <c r="BL448" s="18" t="s">
        <v>235</v>
      </c>
      <c r="BM448" s="216" t="s">
        <v>592</v>
      </c>
    </row>
    <row r="449" s="2" customFormat="1">
      <c r="A449" s="39"/>
      <c r="B449" s="40"/>
      <c r="C449" s="41"/>
      <c r="D449" s="218" t="s">
        <v>139</v>
      </c>
      <c r="E449" s="41"/>
      <c r="F449" s="219" t="s">
        <v>593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139</v>
      </c>
      <c r="AU449" s="18" t="s">
        <v>87</v>
      </c>
    </row>
    <row r="450" s="13" customFormat="1">
      <c r="A450" s="13"/>
      <c r="B450" s="223"/>
      <c r="C450" s="224"/>
      <c r="D450" s="225" t="s">
        <v>141</v>
      </c>
      <c r="E450" s="226" t="s">
        <v>19</v>
      </c>
      <c r="F450" s="227" t="s">
        <v>594</v>
      </c>
      <c r="G450" s="224"/>
      <c r="H450" s="228">
        <v>1.78</v>
      </c>
      <c r="I450" s="229"/>
      <c r="J450" s="224"/>
      <c r="K450" s="224"/>
      <c r="L450" s="230"/>
      <c r="M450" s="231"/>
      <c r="N450" s="232"/>
      <c r="O450" s="232"/>
      <c r="P450" s="232"/>
      <c r="Q450" s="232"/>
      <c r="R450" s="232"/>
      <c r="S450" s="232"/>
      <c r="T450" s="23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4" t="s">
        <v>141</v>
      </c>
      <c r="AU450" s="234" t="s">
        <v>87</v>
      </c>
      <c r="AV450" s="13" t="s">
        <v>87</v>
      </c>
      <c r="AW450" s="13" t="s">
        <v>37</v>
      </c>
      <c r="AX450" s="13" t="s">
        <v>77</v>
      </c>
      <c r="AY450" s="234" t="s">
        <v>130</v>
      </c>
    </row>
    <row r="451" s="13" customFormat="1">
      <c r="A451" s="13"/>
      <c r="B451" s="223"/>
      <c r="C451" s="224"/>
      <c r="D451" s="225" t="s">
        <v>141</v>
      </c>
      <c r="E451" s="226" t="s">
        <v>19</v>
      </c>
      <c r="F451" s="227" t="s">
        <v>595</v>
      </c>
      <c r="G451" s="224"/>
      <c r="H451" s="228">
        <v>0.52000000000000002</v>
      </c>
      <c r="I451" s="229"/>
      <c r="J451" s="224"/>
      <c r="K451" s="224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141</v>
      </c>
      <c r="AU451" s="234" t="s">
        <v>87</v>
      </c>
      <c r="AV451" s="13" t="s">
        <v>87</v>
      </c>
      <c r="AW451" s="13" t="s">
        <v>37</v>
      </c>
      <c r="AX451" s="13" t="s">
        <v>77</v>
      </c>
      <c r="AY451" s="234" t="s">
        <v>130</v>
      </c>
    </row>
    <row r="452" s="14" customFormat="1">
      <c r="A452" s="14"/>
      <c r="B452" s="235"/>
      <c r="C452" s="236"/>
      <c r="D452" s="225" t="s">
        <v>141</v>
      </c>
      <c r="E452" s="237" t="s">
        <v>19</v>
      </c>
      <c r="F452" s="238" t="s">
        <v>145</v>
      </c>
      <c r="G452" s="236"/>
      <c r="H452" s="239">
        <v>2.2999999999999998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141</v>
      </c>
      <c r="AU452" s="245" t="s">
        <v>87</v>
      </c>
      <c r="AV452" s="14" t="s">
        <v>137</v>
      </c>
      <c r="AW452" s="14" t="s">
        <v>37</v>
      </c>
      <c r="AX452" s="14" t="s">
        <v>85</v>
      </c>
      <c r="AY452" s="245" t="s">
        <v>130</v>
      </c>
    </row>
    <row r="453" s="2" customFormat="1" ht="24.15" customHeight="1">
      <c r="A453" s="39"/>
      <c r="B453" s="40"/>
      <c r="C453" s="205" t="s">
        <v>596</v>
      </c>
      <c r="D453" s="205" t="s">
        <v>132</v>
      </c>
      <c r="E453" s="206" t="s">
        <v>597</v>
      </c>
      <c r="F453" s="207" t="s">
        <v>598</v>
      </c>
      <c r="G453" s="208" t="s">
        <v>245</v>
      </c>
      <c r="H453" s="209">
        <v>73.670000000000002</v>
      </c>
      <c r="I453" s="210"/>
      <c r="J453" s="211">
        <f>ROUND(I453*H453,2)</f>
        <v>0</v>
      </c>
      <c r="K453" s="207" t="s">
        <v>136</v>
      </c>
      <c r="L453" s="45"/>
      <c r="M453" s="212" t="s">
        <v>19</v>
      </c>
      <c r="N453" s="213" t="s">
        <v>48</v>
      </c>
      <c r="O453" s="85"/>
      <c r="P453" s="214">
        <f>O453*H453</f>
        <v>0</v>
      </c>
      <c r="Q453" s="214">
        <v>6.9999999999999994E-05</v>
      </c>
      <c r="R453" s="214">
        <f>Q453*H453</f>
        <v>0.0051568999999999999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235</v>
      </c>
      <c r="AT453" s="216" t="s">
        <v>132</v>
      </c>
      <c r="AU453" s="216" t="s">
        <v>87</v>
      </c>
      <c r="AY453" s="18" t="s">
        <v>130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85</v>
      </c>
      <c r="BK453" s="217">
        <f>ROUND(I453*H453,2)</f>
        <v>0</v>
      </c>
      <c r="BL453" s="18" t="s">
        <v>235</v>
      </c>
      <c r="BM453" s="216" t="s">
        <v>599</v>
      </c>
    </row>
    <row r="454" s="2" customFormat="1">
      <c r="A454" s="39"/>
      <c r="B454" s="40"/>
      <c r="C454" s="41"/>
      <c r="D454" s="218" t="s">
        <v>139</v>
      </c>
      <c r="E454" s="41"/>
      <c r="F454" s="219" t="s">
        <v>600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139</v>
      </c>
      <c r="AU454" s="18" t="s">
        <v>87</v>
      </c>
    </row>
    <row r="455" s="13" customFormat="1">
      <c r="A455" s="13"/>
      <c r="B455" s="223"/>
      <c r="C455" s="224"/>
      <c r="D455" s="225" t="s">
        <v>141</v>
      </c>
      <c r="E455" s="226" t="s">
        <v>19</v>
      </c>
      <c r="F455" s="227" t="s">
        <v>601</v>
      </c>
      <c r="G455" s="224"/>
      <c r="H455" s="228">
        <v>16.550000000000001</v>
      </c>
      <c r="I455" s="229"/>
      <c r="J455" s="224"/>
      <c r="K455" s="224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141</v>
      </c>
      <c r="AU455" s="234" t="s">
        <v>87</v>
      </c>
      <c r="AV455" s="13" t="s">
        <v>87</v>
      </c>
      <c r="AW455" s="13" t="s">
        <v>37</v>
      </c>
      <c r="AX455" s="13" t="s">
        <v>77</v>
      </c>
      <c r="AY455" s="234" t="s">
        <v>130</v>
      </c>
    </row>
    <row r="456" s="13" customFormat="1">
      <c r="A456" s="13"/>
      <c r="B456" s="223"/>
      <c r="C456" s="224"/>
      <c r="D456" s="225" t="s">
        <v>141</v>
      </c>
      <c r="E456" s="226" t="s">
        <v>19</v>
      </c>
      <c r="F456" s="227" t="s">
        <v>602</v>
      </c>
      <c r="G456" s="224"/>
      <c r="H456" s="228">
        <v>21.890000000000001</v>
      </c>
      <c r="I456" s="229"/>
      <c r="J456" s="224"/>
      <c r="K456" s="224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141</v>
      </c>
      <c r="AU456" s="234" t="s">
        <v>87</v>
      </c>
      <c r="AV456" s="13" t="s">
        <v>87</v>
      </c>
      <c r="AW456" s="13" t="s">
        <v>37</v>
      </c>
      <c r="AX456" s="13" t="s">
        <v>77</v>
      </c>
      <c r="AY456" s="234" t="s">
        <v>130</v>
      </c>
    </row>
    <row r="457" s="13" customFormat="1">
      <c r="A457" s="13"/>
      <c r="B457" s="223"/>
      <c r="C457" s="224"/>
      <c r="D457" s="225" t="s">
        <v>141</v>
      </c>
      <c r="E457" s="226" t="s">
        <v>19</v>
      </c>
      <c r="F457" s="227" t="s">
        <v>603</v>
      </c>
      <c r="G457" s="224"/>
      <c r="H457" s="228">
        <v>35.229999999999997</v>
      </c>
      <c r="I457" s="229"/>
      <c r="J457" s="224"/>
      <c r="K457" s="224"/>
      <c r="L457" s="230"/>
      <c r="M457" s="231"/>
      <c r="N457" s="232"/>
      <c r="O457" s="232"/>
      <c r="P457" s="232"/>
      <c r="Q457" s="232"/>
      <c r="R457" s="232"/>
      <c r="S457" s="232"/>
      <c r="T457" s="23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4" t="s">
        <v>141</v>
      </c>
      <c r="AU457" s="234" t="s">
        <v>87</v>
      </c>
      <c r="AV457" s="13" t="s">
        <v>87</v>
      </c>
      <c r="AW457" s="13" t="s">
        <v>37</v>
      </c>
      <c r="AX457" s="13" t="s">
        <v>77</v>
      </c>
      <c r="AY457" s="234" t="s">
        <v>130</v>
      </c>
    </row>
    <row r="458" s="14" customFormat="1">
      <c r="A458" s="14"/>
      <c r="B458" s="235"/>
      <c r="C458" s="236"/>
      <c r="D458" s="225" t="s">
        <v>141</v>
      </c>
      <c r="E458" s="237" t="s">
        <v>19</v>
      </c>
      <c r="F458" s="238" t="s">
        <v>145</v>
      </c>
      <c r="G458" s="236"/>
      <c r="H458" s="239">
        <v>73.670000000000002</v>
      </c>
      <c r="I458" s="240"/>
      <c r="J458" s="236"/>
      <c r="K458" s="236"/>
      <c r="L458" s="241"/>
      <c r="M458" s="242"/>
      <c r="N458" s="243"/>
      <c r="O458" s="243"/>
      <c r="P458" s="243"/>
      <c r="Q458" s="243"/>
      <c r="R458" s="243"/>
      <c r="S458" s="243"/>
      <c r="T458" s="24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5" t="s">
        <v>141</v>
      </c>
      <c r="AU458" s="245" t="s">
        <v>87</v>
      </c>
      <c r="AV458" s="14" t="s">
        <v>137</v>
      </c>
      <c r="AW458" s="14" t="s">
        <v>37</v>
      </c>
      <c r="AX458" s="14" t="s">
        <v>85</v>
      </c>
      <c r="AY458" s="245" t="s">
        <v>130</v>
      </c>
    </row>
    <row r="459" s="2" customFormat="1" ht="24.15" customHeight="1">
      <c r="A459" s="39"/>
      <c r="B459" s="40"/>
      <c r="C459" s="205" t="s">
        <v>604</v>
      </c>
      <c r="D459" s="205" t="s">
        <v>132</v>
      </c>
      <c r="E459" s="206" t="s">
        <v>605</v>
      </c>
      <c r="F459" s="207" t="s">
        <v>606</v>
      </c>
      <c r="G459" s="208" t="s">
        <v>245</v>
      </c>
      <c r="H459" s="209">
        <v>529.58000000000004</v>
      </c>
      <c r="I459" s="210"/>
      <c r="J459" s="211">
        <f>ROUND(I459*H459,2)</f>
        <v>0</v>
      </c>
      <c r="K459" s="207" t="s">
        <v>136</v>
      </c>
      <c r="L459" s="45"/>
      <c r="M459" s="212" t="s">
        <v>19</v>
      </c>
      <c r="N459" s="213" t="s">
        <v>48</v>
      </c>
      <c r="O459" s="85"/>
      <c r="P459" s="214">
        <f>O459*H459</f>
        <v>0</v>
      </c>
      <c r="Q459" s="214">
        <v>6.9999999999999994E-05</v>
      </c>
      <c r="R459" s="214">
        <f>Q459*H459</f>
        <v>0.037070600000000002</v>
      </c>
      <c r="S459" s="214">
        <v>0</v>
      </c>
      <c r="T459" s="21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6" t="s">
        <v>235</v>
      </c>
      <c r="AT459" s="216" t="s">
        <v>132</v>
      </c>
      <c r="AU459" s="216" t="s">
        <v>87</v>
      </c>
      <c r="AY459" s="18" t="s">
        <v>130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8" t="s">
        <v>85</v>
      </c>
      <c r="BK459" s="217">
        <f>ROUND(I459*H459,2)</f>
        <v>0</v>
      </c>
      <c r="BL459" s="18" t="s">
        <v>235</v>
      </c>
      <c r="BM459" s="216" t="s">
        <v>607</v>
      </c>
    </row>
    <row r="460" s="2" customFormat="1">
      <c r="A460" s="39"/>
      <c r="B460" s="40"/>
      <c r="C460" s="41"/>
      <c r="D460" s="218" t="s">
        <v>139</v>
      </c>
      <c r="E460" s="41"/>
      <c r="F460" s="219" t="s">
        <v>608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139</v>
      </c>
      <c r="AU460" s="18" t="s">
        <v>87</v>
      </c>
    </row>
    <row r="461" s="13" customFormat="1">
      <c r="A461" s="13"/>
      <c r="B461" s="223"/>
      <c r="C461" s="224"/>
      <c r="D461" s="225" t="s">
        <v>141</v>
      </c>
      <c r="E461" s="226" t="s">
        <v>19</v>
      </c>
      <c r="F461" s="227" t="s">
        <v>609</v>
      </c>
      <c r="G461" s="224"/>
      <c r="H461" s="228">
        <v>529.58000000000004</v>
      </c>
      <c r="I461" s="229"/>
      <c r="J461" s="224"/>
      <c r="K461" s="224"/>
      <c r="L461" s="230"/>
      <c r="M461" s="231"/>
      <c r="N461" s="232"/>
      <c r="O461" s="232"/>
      <c r="P461" s="232"/>
      <c r="Q461" s="232"/>
      <c r="R461" s="232"/>
      <c r="S461" s="232"/>
      <c r="T461" s="23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4" t="s">
        <v>141</v>
      </c>
      <c r="AU461" s="234" t="s">
        <v>87</v>
      </c>
      <c r="AV461" s="13" t="s">
        <v>87</v>
      </c>
      <c r="AW461" s="13" t="s">
        <v>37</v>
      </c>
      <c r="AX461" s="13" t="s">
        <v>77</v>
      </c>
      <c r="AY461" s="234" t="s">
        <v>130</v>
      </c>
    </row>
    <row r="462" s="14" customFormat="1">
      <c r="A462" s="14"/>
      <c r="B462" s="235"/>
      <c r="C462" s="236"/>
      <c r="D462" s="225" t="s">
        <v>141</v>
      </c>
      <c r="E462" s="237" t="s">
        <v>19</v>
      </c>
      <c r="F462" s="238" t="s">
        <v>145</v>
      </c>
      <c r="G462" s="236"/>
      <c r="H462" s="239">
        <v>529.58000000000004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141</v>
      </c>
      <c r="AU462" s="245" t="s">
        <v>87</v>
      </c>
      <c r="AV462" s="14" t="s">
        <v>137</v>
      </c>
      <c r="AW462" s="14" t="s">
        <v>37</v>
      </c>
      <c r="AX462" s="14" t="s">
        <v>85</v>
      </c>
      <c r="AY462" s="245" t="s">
        <v>130</v>
      </c>
    </row>
    <row r="463" s="2" customFormat="1" ht="24.15" customHeight="1">
      <c r="A463" s="39"/>
      <c r="B463" s="40"/>
      <c r="C463" s="205" t="s">
        <v>610</v>
      </c>
      <c r="D463" s="205" t="s">
        <v>132</v>
      </c>
      <c r="E463" s="206" t="s">
        <v>611</v>
      </c>
      <c r="F463" s="207" t="s">
        <v>612</v>
      </c>
      <c r="G463" s="208" t="s">
        <v>245</v>
      </c>
      <c r="H463" s="209">
        <v>14.880000000000001</v>
      </c>
      <c r="I463" s="210"/>
      <c r="J463" s="211">
        <f>ROUND(I463*H463,2)</f>
        <v>0</v>
      </c>
      <c r="K463" s="207" t="s">
        <v>136</v>
      </c>
      <c r="L463" s="45"/>
      <c r="M463" s="212" t="s">
        <v>19</v>
      </c>
      <c r="N463" s="213" t="s">
        <v>48</v>
      </c>
      <c r="O463" s="85"/>
      <c r="P463" s="214">
        <f>O463*H463</f>
        <v>0</v>
      </c>
      <c r="Q463" s="214">
        <v>6.0000000000000002E-05</v>
      </c>
      <c r="R463" s="214">
        <f>Q463*H463</f>
        <v>0.00089280000000000002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235</v>
      </c>
      <c r="AT463" s="216" t="s">
        <v>132</v>
      </c>
      <c r="AU463" s="216" t="s">
        <v>87</v>
      </c>
      <c r="AY463" s="18" t="s">
        <v>130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85</v>
      </c>
      <c r="BK463" s="217">
        <f>ROUND(I463*H463,2)</f>
        <v>0</v>
      </c>
      <c r="BL463" s="18" t="s">
        <v>235</v>
      </c>
      <c r="BM463" s="216" t="s">
        <v>613</v>
      </c>
    </row>
    <row r="464" s="2" customFormat="1">
      <c r="A464" s="39"/>
      <c r="B464" s="40"/>
      <c r="C464" s="41"/>
      <c r="D464" s="218" t="s">
        <v>139</v>
      </c>
      <c r="E464" s="41"/>
      <c r="F464" s="219" t="s">
        <v>614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139</v>
      </c>
      <c r="AU464" s="18" t="s">
        <v>87</v>
      </c>
    </row>
    <row r="465" s="13" customFormat="1">
      <c r="A465" s="13"/>
      <c r="B465" s="223"/>
      <c r="C465" s="224"/>
      <c r="D465" s="225" t="s">
        <v>141</v>
      </c>
      <c r="E465" s="226" t="s">
        <v>19</v>
      </c>
      <c r="F465" s="227" t="s">
        <v>615</v>
      </c>
      <c r="G465" s="224"/>
      <c r="H465" s="228">
        <v>14.880000000000001</v>
      </c>
      <c r="I465" s="229"/>
      <c r="J465" s="224"/>
      <c r="K465" s="224"/>
      <c r="L465" s="230"/>
      <c r="M465" s="231"/>
      <c r="N465" s="232"/>
      <c r="O465" s="232"/>
      <c r="P465" s="232"/>
      <c r="Q465" s="232"/>
      <c r="R465" s="232"/>
      <c r="S465" s="232"/>
      <c r="T465" s="23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4" t="s">
        <v>141</v>
      </c>
      <c r="AU465" s="234" t="s">
        <v>87</v>
      </c>
      <c r="AV465" s="13" t="s">
        <v>87</v>
      </c>
      <c r="AW465" s="13" t="s">
        <v>37</v>
      </c>
      <c r="AX465" s="13" t="s">
        <v>77</v>
      </c>
      <c r="AY465" s="234" t="s">
        <v>130</v>
      </c>
    </row>
    <row r="466" s="14" customFormat="1">
      <c r="A466" s="14"/>
      <c r="B466" s="235"/>
      <c r="C466" s="236"/>
      <c r="D466" s="225" t="s">
        <v>141</v>
      </c>
      <c r="E466" s="237" t="s">
        <v>19</v>
      </c>
      <c r="F466" s="238" t="s">
        <v>145</v>
      </c>
      <c r="G466" s="236"/>
      <c r="H466" s="239">
        <v>14.880000000000001</v>
      </c>
      <c r="I466" s="240"/>
      <c r="J466" s="236"/>
      <c r="K466" s="236"/>
      <c r="L466" s="241"/>
      <c r="M466" s="242"/>
      <c r="N466" s="243"/>
      <c r="O466" s="243"/>
      <c r="P466" s="243"/>
      <c r="Q466" s="243"/>
      <c r="R466" s="243"/>
      <c r="S466" s="243"/>
      <c r="T466" s="24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5" t="s">
        <v>141</v>
      </c>
      <c r="AU466" s="245" t="s">
        <v>87</v>
      </c>
      <c r="AV466" s="14" t="s">
        <v>137</v>
      </c>
      <c r="AW466" s="14" t="s">
        <v>37</v>
      </c>
      <c r="AX466" s="14" t="s">
        <v>85</v>
      </c>
      <c r="AY466" s="245" t="s">
        <v>130</v>
      </c>
    </row>
    <row r="467" s="2" customFormat="1" ht="24.15" customHeight="1">
      <c r="A467" s="39"/>
      <c r="B467" s="40"/>
      <c r="C467" s="205" t="s">
        <v>616</v>
      </c>
      <c r="D467" s="205" t="s">
        <v>132</v>
      </c>
      <c r="E467" s="206" t="s">
        <v>617</v>
      </c>
      <c r="F467" s="207" t="s">
        <v>618</v>
      </c>
      <c r="G467" s="208" t="s">
        <v>245</v>
      </c>
      <c r="H467" s="209">
        <v>79.159999999999997</v>
      </c>
      <c r="I467" s="210"/>
      <c r="J467" s="211">
        <f>ROUND(I467*H467,2)</f>
        <v>0</v>
      </c>
      <c r="K467" s="207" t="s">
        <v>136</v>
      </c>
      <c r="L467" s="45"/>
      <c r="M467" s="212" t="s">
        <v>19</v>
      </c>
      <c r="N467" s="213" t="s">
        <v>48</v>
      </c>
      <c r="O467" s="85"/>
      <c r="P467" s="214">
        <f>O467*H467</f>
        <v>0</v>
      </c>
      <c r="Q467" s="214">
        <v>6.0000000000000002E-05</v>
      </c>
      <c r="R467" s="214">
        <f>Q467*H467</f>
        <v>0.0047495999999999997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235</v>
      </c>
      <c r="AT467" s="216" t="s">
        <v>132</v>
      </c>
      <c r="AU467" s="216" t="s">
        <v>87</v>
      </c>
      <c r="AY467" s="18" t="s">
        <v>130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85</v>
      </c>
      <c r="BK467" s="217">
        <f>ROUND(I467*H467,2)</f>
        <v>0</v>
      </c>
      <c r="BL467" s="18" t="s">
        <v>235</v>
      </c>
      <c r="BM467" s="216" t="s">
        <v>619</v>
      </c>
    </row>
    <row r="468" s="2" customFormat="1">
      <c r="A468" s="39"/>
      <c r="B468" s="40"/>
      <c r="C468" s="41"/>
      <c r="D468" s="218" t="s">
        <v>139</v>
      </c>
      <c r="E468" s="41"/>
      <c r="F468" s="219" t="s">
        <v>620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139</v>
      </c>
      <c r="AU468" s="18" t="s">
        <v>87</v>
      </c>
    </row>
    <row r="469" s="13" customFormat="1">
      <c r="A469" s="13"/>
      <c r="B469" s="223"/>
      <c r="C469" s="224"/>
      <c r="D469" s="225" t="s">
        <v>141</v>
      </c>
      <c r="E469" s="226" t="s">
        <v>19</v>
      </c>
      <c r="F469" s="227" t="s">
        <v>621</v>
      </c>
      <c r="G469" s="224"/>
      <c r="H469" s="228">
        <v>42.390000000000001</v>
      </c>
      <c r="I469" s="229"/>
      <c r="J469" s="224"/>
      <c r="K469" s="224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141</v>
      </c>
      <c r="AU469" s="234" t="s">
        <v>87</v>
      </c>
      <c r="AV469" s="13" t="s">
        <v>87</v>
      </c>
      <c r="AW469" s="13" t="s">
        <v>37</v>
      </c>
      <c r="AX469" s="13" t="s">
        <v>77</v>
      </c>
      <c r="AY469" s="234" t="s">
        <v>130</v>
      </c>
    </row>
    <row r="470" s="13" customFormat="1">
      <c r="A470" s="13"/>
      <c r="B470" s="223"/>
      <c r="C470" s="224"/>
      <c r="D470" s="225" t="s">
        <v>141</v>
      </c>
      <c r="E470" s="226" t="s">
        <v>19</v>
      </c>
      <c r="F470" s="227" t="s">
        <v>622</v>
      </c>
      <c r="G470" s="224"/>
      <c r="H470" s="228">
        <v>36.770000000000003</v>
      </c>
      <c r="I470" s="229"/>
      <c r="J470" s="224"/>
      <c r="K470" s="224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141</v>
      </c>
      <c r="AU470" s="234" t="s">
        <v>87</v>
      </c>
      <c r="AV470" s="13" t="s">
        <v>87</v>
      </c>
      <c r="AW470" s="13" t="s">
        <v>37</v>
      </c>
      <c r="AX470" s="13" t="s">
        <v>77</v>
      </c>
      <c r="AY470" s="234" t="s">
        <v>130</v>
      </c>
    </row>
    <row r="471" s="14" customFormat="1">
      <c r="A471" s="14"/>
      <c r="B471" s="235"/>
      <c r="C471" s="236"/>
      <c r="D471" s="225" t="s">
        <v>141</v>
      </c>
      <c r="E471" s="237" t="s">
        <v>19</v>
      </c>
      <c r="F471" s="238" t="s">
        <v>145</v>
      </c>
      <c r="G471" s="236"/>
      <c r="H471" s="239">
        <v>79.159999999999997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141</v>
      </c>
      <c r="AU471" s="245" t="s">
        <v>87</v>
      </c>
      <c r="AV471" s="14" t="s">
        <v>137</v>
      </c>
      <c r="AW471" s="14" t="s">
        <v>37</v>
      </c>
      <c r="AX471" s="14" t="s">
        <v>85</v>
      </c>
      <c r="AY471" s="245" t="s">
        <v>130</v>
      </c>
    </row>
    <row r="472" s="2" customFormat="1" ht="24.15" customHeight="1">
      <c r="A472" s="39"/>
      <c r="B472" s="40"/>
      <c r="C472" s="205" t="s">
        <v>623</v>
      </c>
      <c r="D472" s="205" t="s">
        <v>132</v>
      </c>
      <c r="E472" s="206" t="s">
        <v>624</v>
      </c>
      <c r="F472" s="207" t="s">
        <v>625</v>
      </c>
      <c r="G472" s="208" t="s">
        <v>245</v>
      </c>
      <c r="H472" s="209">
        <v>206.72</v>
      </c>
      <c r="I472" s="210"/>
      <c r="J472" s="211">
        <f>ROUND(I472*H472,2)</f>
        <v>0</v>
      </c>
      <c r="K472" s="207" t="s">
        <v>136</v>
      </c>
      <c r="L472" s="45"/>
      <c r="M472" s="212" t="s">
        <v>19</v>
      </c>
      <c r="N472" s="213" t="s">
        <v>48</v>
      </c>
      <c r="O472" s="85"/>
      <c r="P472" s="214">
        <f>O472*H472</f>
        <v>0</v>
      </c>
      <c r="Q472" s="214">
        <v>5.0000000000000002E-05</v>
      </c>
      <c r="R472" s="214">
        <f>Q472*H472</f>
        <v>0.010336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235</v>
      </c>
      <c r="AT472" s="216" t="s">
        <v>132</v>
      </c>
      <c r="AU472" s="216" t="s">
        <v>87</v>
      </c>
      <c r="AY472" s="18" t="s">
        <v>130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85</v>
      </c>
      <c r="BK472" s="217">
        <f>ROUND(I472*H472,2)</f>
        <v>0</v>
      </c>
      <c r="BL472" s="18" t="s">
        <v>235</v>
      </c>
      <c r="BM472" s="216" t="s">
        <v>626</v>
      </c>
    </row>
    <row r="473" s="2" customFormat="1">
      <c r="A473" s="39"/>
      <c r="B473" s="40"/>
      <c r="C473" s="41"/>
      <c r="D473" s="218" t="s">
        <v>139</v>
      </c>
      <c r="E473" s="41"/>
      <c r="F473" s="219" t="s">
        <v>627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139</v>
      </c>
      <c r="AU473" s="18" t="s">
        <v>87</v>
      </c>
    </row>
    <row r="474" s="13" customFormat="1">
      <c r="A474" s="13"/>
      <c r="B474" s="223"/>
      <c r="C474" s="224"/>
      <c r="D474" s="225" t="s">
        <v>141</v>
      </c>
      <c r="E474" s="226" t="s">
        <v>19</v>
      </c>
      <c r="F474" s="227" t="s">
        <v>628</v>
      </c>
      <c r="G474" s="224"/>
      <c r="H474" s="228">
        <v>77.790000000000006</v>
      </c>
      <c r="I474" s="229"/>
      <c r="J474" s="224"/>
      <c r="K474" s="224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141</v>
      </c>
      <c r="AU474" s="234" t="s">
        <v>87</v>
      </c>
      <c r="AV474" s="13" t="s">
        <v>87</v>
      </c>
      <c r="AW474" s="13" t="s">
        <v>37</v>
      </c>
      <c r="AX474" s="13" t="s">
        <v>77</v>
      </c>
      <c r="AY474" s="234" t="s">
        <v>130</v>
      </c>
    </row>
    <row r="475" s="13" customFormat="1">
      <c r="A475" s="13"/>
      <c r="B475" s="223"/>
      <c r="C475" s="224"/>
      <c r="D475" s="225" t="s">
        <v>141</v>
      </c>
      <c r="E475" s="226" t="s">
        <v>19</v>
      </c>
      <c r="F475" s="227" t="s">
        <v>629</v>
      </c>
      <c r="G475" s="224"/>
      <c r="H475" s="228">
        <v>61.649999999999999</v>
      </c>
      <c r="I475" s="229"/>
      <c r="J475" s="224"/>
      <c r="K475" s="224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141</v>
      </c>
      <c r="AU475" s="234" t="s">
        <v>87</v>
      </c>
      <c r="AV475" s="13" t="s">
        <v>87</v>
      </c>
      <c r="AW475" s="13" t="s">
        <v>37</v>
      </c>
      <c r="AX475" s="13" t="s">
        <v>77</v>
      </c>
      <c r="AY475" s="234" t="s">
        <v>130</v>
      </c>
    </row>
    <row r="476" s="13" customFormat="1">
      <c r="A476" s="13"/>
      <c r="B476" s="223"/>
      <c r="C476" s="224"/>
      <c r="D476" s="225" t="s">
        <v>141</v>
      </c>
      <c r="E476" s="226" t="s">
        <v>19</v>
      </c>
      <c r="F476" s="227" t="s">
        <v>630</v>
      </c>
      <c r="G476" s="224"/>
      <c r="H476" s="228">
        <v>67.280000000000001</v>
      </c>
      <c r="I476" s="229"/>
      <c r="J476" s="224"/>
      <c r="K476" s="224"/>
      <c r="L476" s="230"/>
      <c r="M476" s="231"/>
      <c r="N476" s="232"/>
      <c r="O476" s="232"/>
      <c r="P476" s="232"/>
      <c r="Q476" s="232"/>
      <c r="R476" s="232"/>
      <c r="S476" s="232"/>
      <c r="T476" s="23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4" t="s">
        <v>141</v>
      </c>
      <c r="AU476" s="234" t="s">
        <v>87</v>
      </c>
      <c r="AV476" s="13" t="s">
        <v>87</v>
      </c>
      <c r="AW476" s="13" t="s">
        <v>37</v>
      </c>
      <c r="AX476" s="13" t="s">
        <v>77</v>
      </c>
      <c r="AY476" s="234" t="s">
        <v>130</v>
      </c>
    </row>
    <row r="477" s="14" customFormat="1">
      <c r="A477" s="14"/>
      <c r="B477" s="235"/>
      <c r="C477" s="236"/>
      <c r="D477" s="225" t="s">
        <v>141</v>
      </c>
      <c r="E477" s="237" t="s">
        <v>19</v>
      </c>
      <c r="F477" s="238" t="s">
        <v>145</v>
      </c>
      <c r="G477" s="236"/>
      <c r="H477" s="239">
        <v>206.72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141</v>
      </c>
      <c r="AU477" s="245" t="s">
        <v>87</v>
      </c>
      <c r="AV477" s="14" t="s">
        <v>137</v>
      </c>
      <c r="AW477" s="14" t="s">
        <v>37</v>
      </c>
      <c r="AX477" s="14" t="s">
        <v>85</v>
      </c>
      <c r="AY477" s="245" t="s">
        <v>130</v>
      </c>
    </row>
    <row r="478" s="2" customFormat="1" ht="24.15" customHeight="1">
      <c r="A478" s="39"/>
      <c r="B478" s="40"/>
      <c r="C478" s="205" t="s">
        <v>631</v>
      </c>
      <c r="D478" s="205" t="s">
        <v>132</v>
      </c>
      <c r="E478" s="206" t="s">
        <v>632</v>
      </c>
      <c r="F478" s="207" t="s">
        <v>633</v>
      </c>
      <c r="G478" s="208" t="s">
        <v>245</v>
      </c>
      <c r="H478" s="209">
        <v>876.62</v>
      </c>
      <c r="I478" s="210"/>
      <c r="J478" s="211">
        <f>ROUND(I478*H478,2)</f>
        <v>0</v>
      </c>
      <c r="K478" s="207" t="s">
        <v>136</v>
      </c>
      <c r="L478" s="45"/>
      <c r="M478" s="212" t="s">
        <v>19</v>
      </c>
      <c r="N478" s="213" t="s">
        <v>48</v>
      </c>
      <c r="O478" s="85"/>
      <c r="P478" s="214">
        <f>O478*H478</f>
        <v>0</v>
      </c>
      <c r="Q478" s="214">
        <v>5.0000000000000002E-05</v>
      </c>
      <c r="R478" s="214">
        <f>Q478*H478</f>
        <v>0.043831000000000002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235</v>
      </c>
      <c r="AT478" s="216" t="s">
        <v>132</v>
      </c>
      <c r="AU478" s="216" t="s">
        <v>87</v>
      </c>
      <c r="AY478" s="18" t="s">
        <v>130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85</v>
      </c>
      <c r="BK478" s="217">
        <f>ROUND(I478*H478,2)</f>
        <v>0</v>
      </c>
      <c r="BL478" s="18" t="s">
        <v>235</v>
      </c>
      <c r="BM478" s="216" t="s">
        <v>634</v>
      </c>
    </row>
    <row r="479" s="2" customFormat="1">
      <c r="A479" s="39"/>
      <c r="B479" s="40"/>
      <c r="C479" s="41"/>
      <c r="D479" s="218" t="s">
        <v>139</v>
      </c>
      <c r="E479" s="41"/>
      <c r="F479" s="219" t="s">
        <v>635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139</v>
      </c>
      <c r="AU479" s="18" t="s">
        <v>87</v>
      </c>
    </row>
    <row r="480" s="13" customFormat="1">
      <c r="A480" s="13"/>
      <c r="B480" s="223"/>
      <c r="C480" s="224"/>
      <c r="D480" s="225" t="s">
        <v>141</v>
      </c>
      <c r="E480" s="226" t="s">
        <v>19</v>
      </c>
      <c r="F480" s="227" t="s">
        <v>636</v>
      </c>
      <c r="G480" s="224"/>
      <c r="H480" s="228">
        <v>411.56</v>
      </c>
      <c r="I480" s="229"/>
      <c r="J480" s="224"/>
      <c r="K480" s="224"/>
      <c r="L480" s="230"/>
      <c r="M480" s="231"/>
      <c r="N480" s="232"/>
      <c r="O480" s="232"/>
      <c r="P480" s="232"/>
      <c r="Q480" s="232"/>
      <c r="R480" s="232"/>
      <c r="S480" s="232"/>
      <c r="T480" s="23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4" t="s">
        <v>141</v>
      </c>
      <c r="AU480" s="234" t="s">
        <v>87</v>
      </c>
      <c r="AV480" s="13" t="s">
        <v>87</v>
      </c>
      <c r="AW480" s="13" t="s">
        <v>37</v>
      </c>
      <c r="AX480" s="13" t="s">
        <v>77</v>
      </c>
      <c r="AY480" s="234" t="s">
        <v>130</v>
      </c>
    </row>
    <row r="481" s="13" customFormat="1">
      <c r="A481" s="13"/>
      <c r="B481" s="223"/>
      <c r="C481" s="224"/>
      <c r="D481" s="225" t="s">
        <v>141</v>
      </c>
      <c r="E481" s="226" t="s">
        <v>19</v>
      </c>
      <c r="F481" s="227" t="s">
        <v>637</v>
      </c>
      <c r="G481" s="224"/>
      <c r="H481" s="228">
        <v>465.06</v>
      </c>
      <c r="I481" s="229"/>
      <c r="J481" s="224"/>
      <c r="K481" s="224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141</v>
      </c>
      <c r="AU481" s="234" t="s">
        <v>87</v>
      </c>
      <c r="AV481" s="13" t="s">
        <v>87</v>
      </c>
      <c r="AW481" s="13" t="s">
        <v>37</v>
      </c>
      <c r="AX481" s="13" t="s">
        <v>77</v>
      </c>
      <c r="AY481" s="234" t="s">
        <v>130</v>
      </c>
    </row>
    <row r="482" s="14" customFormat="1">
      <c r="A482" s="14"/>
      <c r="B482" s="235"/>
      <c r="C482" s="236"/>
      <c r="D482" s="225" t="s">
        <v>141</v>
      </c>
      <c r="E482" s="237" t="s">
        <v>19</v>
      </c>
      <c r="F482" s="238" t="s">
        <v>145</v>
      </c>
      <c r="G482" s="236"/>
      <c r="H482" s="239">
        <v>876.62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141</v>
      </c>
      <c r="AU482" s="245" t="s">
        <v>87</v>
      </c>
      <c r="AV482" s="14" t="s">
        <v>137</v>
      </c>
      <c r="AW482" s="14" t="s">
        <v>37</v>
      </c>
      <c r="AX482" s="14" t="s">
        <v>85</v>
      </c>
      <c r="AY482" s="245" t="s">
        <v>130</v>
      </c>
    </row>
    <row r="483" s="2" customFormat="1" ht="24.15" customHeight="1">
      <c r="A483" s="39"/>
      <c r="B483" s="40"/>
      <c r="C483" s="205" t="s">
        <v>638</v>
      </c>
      <c r="D483" s="205" t="s">
        <v>132</v>
      </c>
      <c r="E483" s="206" t="s">
        <v>639</v>
      </c>
      <c r="F483" s="207" t="s">
        <v>640</v>
      </c>
      <c r="G483" s="208" t="s">
        <v>245</v>
      </c>
      <c r="H483" s="209">
        <v>765.62</v>
      </c>
      <c r="I483" s="210"/>
      <c r="J483" s="211">
        <f>ROUND(I483*H483,2)</f>
        <v>0</v>
      </c>
      <c r="K483" s="207" t="s">
        <v>136</v>
      </c>
      <c r="L483" s="45"/>
      <c r="M483" s="212" t="s">
        <v>19</v>
      </c>
      <c r="N483" s="213" t="s">
        <v>48</v>
      </c>
      <c r="O483" s="85"/>
      <c r="P483" s="214">
        <f>O483*H483</f>
        <v>0</v>
      </c>
      <c r="Q483" s="214">
        <v>5.0000000000000002E-05</v>
      </c>
      <c r="R483" s="214">
        <f>Q483*H483</f>
        <v>0.038281000000000003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235</v>
      </c>
      <c r="AT483" s="216" t="s">
        <v>132</v>
      </c>
      <c r="AU483" s="216" t="s">
        <v>87</v>
      </c>
      <c r="AY483" s="18" t="s">
        <v>130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85</v>
      </c>
      <c r="BK483" s="217">
        <f>ROUND(I483*H483,2)</f>
        <v>0</v>
      </c>
      <c r="BL483" s="18" t="s">
        <v>235</v>
      </c>
      <c r="BM483" s="216" t="s">
        <v>641</v>
      </c>
    </row>
    <row r="484" s="2" customFormat="1">
      <c r="A484" s="39"/>
      <c r="B484" s="40"/>
      <c r="C484" s="41"/>
      <c r="D484" s="218" t="s">
        <v>139</v>
      </c>
      <c r="E484" s="41"/>
      <c r="F484" s="219" t="s">
        <v>642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139</v>
      </c>
      <c r="AU484" s="18" t="s">
        <v>87</v>
      </c>
    </row>
    <row r="485" s="13" customFormat="1">
      <c r="A485" s="13"/>
      <c r="B485" s="223"/>
      <c r="C485" s="224"/>
      <c r="D485" s="225" t="s">
        <v>141</v>
      </c>
      <c r="E485" s="226" t="s">
        <v>19</v>
      </c>
      <c r="F485" s="227" t="s">
        <v>643</v>
      </c>
      <c r="G485" s="224"/>
      <c r="H485" s="228">
        <v>765.62</v>
      </c>
      <c r="I485" s="229"/>
      <c r="J485" s="224"/>
      <c r="K485" s="224"/>
      <c r="L485" s="230"/>
      <c r="M485" s="231"/>
      <c r="N485" s="232"/>
      <c r="O485" s="232"/>
      <c r="P485" s="232"/>
      <c r="Q485" s="232"/>
      <c r="R485" s="232"/>
      <c r="S485" s="232"/>
      <c r="T485" s="23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4" t="s">
        <v>141</v>
      </c>
      <c r="AU485" s="234" t="s">
        <v>87</v>
      </c>
      <c r="AV485" s="13" t="s">
        <v>87</v>
      </c>
      <c r="AW485" s="13" t="s">
        <v>37</v>
      </c>
      <c r="AX485" s="13" t="s">
        <v>77</v>
      </c>
      <c r="AY485" s="234" t="s">
        <v>130</v>
      </c>
    </row>
    <row r="486" s="14" customFormat="1">
      <c r="A486" s="14"/>
      <c r="B486" s="235"/>
      <c r="C486" s="236"/>
      <c r="D486" s="225" t="s">
        <v>141</v>
      </c>
      <c r="E486" s="237" t="s">
        <v>19</v>
      </c>
      <c r="F486" s="238" t="s">
        <v>145</v>
      </c>
      <c r="G486" s="236"/>
      <c r="H486" s="239">
        <v>765.62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141</v>
      </c>
      <c r="AU486" s="245" t="s">
        <v>87</v>
      </c>
      <c r="AV486" s="14" t="s">
        <v>137</v>
      </c>
      <c r="AW486" s="14" t="s">
        <v>37</v>
      </c>
      <c r="AX486" s="14" t="s">
        <v>85</v>
      </c>
      <c r="AY486" s="245" t="s">
        <v>130</v>
      </c>
    </row>
    <row r="487" s="2" customFormat="1" ht="21.75" customHeight="1">
      <c r="A487" s="39"/>
      <c r="B487" s="40"/>
      <c r="C487" s="246" t="s">
        <v>644</v>
      </c>
      <c r="D487" s="246" t="s">
        <v>242</v>
      </c>
      <c r="E487" s="247" t="s">
        <v>645</v>
      </c>
      <c r="F487" s="248" t="s">
        <v>646</v>
      </c>
      <c r="G487" s="249" t="s">
        <v>219</v>
      </c>
      <c r="H487" s="250">
        <v>0.47299999999999998</v>
      </c>
      <c r="I487" s="251"/>
      <c r="J487" s="252">
        <f>ROUND(I487*H487,2)</f>
        <v>0</v>
      </c>
      <c r="K487" s="248" t="s">
        <v>19</v>
      </c>
      <c r="L487" s="253"/>
      <c r="M487" s="254" t="s">
        <v>19</v>
      </c>
      <c r="N487" s="255" t="s">
        <v>48</v>
      </c>
      <c r="O487" s="85"/>
      <c r="P487" s="214">
        <f>O487*H487</f>
        <v>0</v>
      </c>
      <c r="Q487" s="214">
        <v>1</v>
      </c>
      <c r="R487" s="214">
        <f>Q487*H487</f>
        <v>0.47299999999999998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333</v>
      </c>
      <c r="AT487" s="216" t="s">
        <v>242</v>
      </c>
      <c r="AU487" s="216" t="s">
        <v>87</v>
      </c>
      <c r="AY487" s="18" t="s">
        <v>130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85</v>
      </c>
      <c r="BK487" s="217">
        <f>ROUND(I487*H487,2)</f>
        <v>0</v>
      </c>
      <c r="BL487" s="18" t="s">
        <v>235</v>
      </c>
      <c r="BM487" s="216" t="s">
        <v>647</v>
      </c>
    </row>
    <row r="488" s="13" customFormat="1">
      <c r="A488" s="13"/>
      <c r="B488" s="223"/>
      <c r="C488" s="224"/>
      <c r="D488" s="225" t="s">
        <v>141</v>
      </c>
      <c r="E488" s="226" t="s">
        <v>19</v>
      </c>
      <c r="F488" s="227" t="s">
        <v>648</v>
      </c>
      <c r="G488" s="224"/>
      <c r="H488" s="228">
        <v>0.47299999999999998</v>
      </c>
      <c r="I488" s="229"/>
      <c r="J488" s="224"/>
      <c r="K488" s="224"/>
      <c r="L488" s="230"/>
      <c r="M488" s="231"/>
      <c r="N488" s="232"/>
      <c r="O488" s="232"/>
      <c r="P488" s="232"/>
      <c r="Q488" s="232"/>
      <c r="R488" s="232"/>
      <c r="S488" s="232"/>
      <c r="T488" s="23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4" t="s">
        <v>141</v>
      </c>
      <c r="AU488" s="234" t="s">
        <v>87</v>
      </c>
      <c r="AV488" s="13" t="s">
        <v>87</v>
      </c>
      <c r="AW488" s="13" t="s">
        <v>37</v>
      </c>
      <c r="AX488" s="13" t="s">
        <v>77</v>
      </c>
      <c r="AY488" s="234" t="s">
        <v>130</v>
      </c>
    </row>
    <row r="489" s="14" customFormat="1">
      <c r="A489" s="14"/>
      <c r="B489" s="235"/>
      <c r="C489" s="236"/>
      <c r="D489" s="225" t="s">
        <v>141</v>
      </c>
      <c r="E489" s="237" t="s">
        <v>19</v>
      </c>
      <c r="F489" s="238" t="s">
        <v>145</v>
      </c>
      <c r="G489" s="236"/>
      <c r="H489" s="239">
        <v>0.47299999999999998</v>
      </c>
      <c r="I489" s="240"/>
      <c r="J489" s="236"/>
      <c r="K489" s="236"/>
      <c r="L489" s="241"/>
      <c r="M489" s="242"/>
      <c r="N489" s="243"/>
      <c r="O489" s="243"/>
      <c r="P489" s="243"/>
      <c r="Q489" s="243"/>
      <c r="R489" s="243"/>
      <c r="S489" s="243"/>
      <c r="T489" s="24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5" t="s">
        <v>141</v>
      </c>
      <c r="AU489" s="245" t="s">
        <v>87</v>
      </c>
      <c r="AV489" s="14" t="s">
        <v>137</v>
      </c>
      <c r="AW489" s="14" t="s">
        <v>37</v>
      </c>
      <c r="AX489" s="14" t="s">
        <v>85</v>
      </c>
      <c r="AY489" s="245" t="s">
        <v>130</v>
      </c>
    </row>
    <row r="490" s="2" customFormat="1" ht="16.5" customHeight="1">
      <c r="A490" s="39"/>
      <c r="B490" s="40"/>
      <c r="C490" s="246" t="s">
        <v>649</v>
      </c>
      <c r="D490" s="246" t="s">
        <v>242</v>
      </c>
      <c r="E490" s="247" t="s">
        <v>650</v>
      </c>
      <c r="F490" s="248" t="s">
        <v>651</v>
      </c>
      <c r="G490" s="249" t="s">
        <v>219</v>
      </c>
      <c r="H490" s="250">
        <v>0.002</v>
      </c>
      <c r="I490" s="251"/>
      <c r="J490" s="252">
        <f>ROUND(I490*H490,2)</f>
        <v>0</v>
      </c>
      <c r="K490" s="248" t="s">
        <v>19</v>
      </c>
      <c r="L490" s="253"/>
      <c r="M490" s="254" t="s">
        <v>19</v>
      </c>
      <c r="N490" s="255" t="s">
        <v>48</v>
      </c>
      <c r="O490" s="85"/>
      <c r="P490" s="214">
        <f>O490*H490</f>
        <v>0</v>
      </c>
      <c r="Q490" s="214">
        <v>1</v>
      </c>
      <c r="R490" s="214">
        <f>Q490*H490</f>
        <v>0.002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333</v>
      </c>
      <c r="AT490" s="216" t="s">
        <v>242</v>
      </c>
      <c r="AU490" s="216" t="s">
        <v>87</v>
      </c>
      <c r="AY490" s="18" t="s">
        <v>130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85</v>
      </c>
      <c r="BK490" s="217">
        <f>ROUND(I490*H490,2)</f>
        <v>0</v>
      </c>
      <c r="BL490" s="18" t="s">
        <v>235</v>
      </c>
      <c r="BM490" s="216" t="s">
        <v>652</v>
      </c>
    </row>
    <row r="491" s="13" customFormat="1">
      <c r="A491" s="13"/>
      <c r="B491" s="223"/>
      <c r="C491" s="224"/>
      <c r="D491" s="225" t="s">
        <v>141</v>
      </c>
      <c r="E491" s="226" t="s">
        <v>19</v>
      </c>
      <c r="F491" s="227" t="s">
        <v>653</v>
      </c>
      <c r="G491" s="224"/>
      <c r="H491" s="228">
        <v>0.002</v>
      </c>
      <c r="I491" s="229"/>
      <c r="J491" s="224"/>
      <c r="K491" s="224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141</v>
      </c>
      <c r="AU491" s="234" t="s">
        <v>87</v>
      </c>
      <c r="AV491" s="13" t="s">
        <v>87</v>
      </c>
      <c r="AW491" s="13" t="s">
        <v>37</v>
      </c>
      <c r="AX491" s="13" t="s">
        <v>77</v>
      </c>
      <c r="AY491" s="234" t="s">
        <v>130</v>
      </c>
    </row>
    <row r="492" s="14" customFormat="1">
      <c r="A492" s="14"/>
      <c r="B492" s="235"/>
      <c r="C492" s="236"/>
      <c r="D492" s="225" t="s">
        <v>141</v>
      </c>
      <c r="E492" s="237" t="s">
        <v>19</v>
      </c>
      <c r="F492" s="238" t="s">
        <v>145</v>
      </c>
      <c r="G492" s="236"/>
      <c r="H492" s="239">
        <v>0.002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5" t="s">
        <v>141</v>
      </c>
      <c r="AU492" s="245" t="s">
        <v>87</v>
      </c>
      <c r="AV492" s="14" t="s">
        <v>137</v>
      </c>
      <c r="AW492" s="14" t="s">
        <v>37</v>
      </c>
      <c r="AX492" s="14" t="s">
        <v>85</v>
      </c>
      <c r="AY492" s="245" t="s">
        <v>130</v>
      </c>
    </row>
    <row r="493" s="2" customFormat="1" ht="21.75" customHeight="1">
      <c r="A493" s="39"/>
      <c r="B493" s="40"/>
      <c r="C493" s="246" t="s">
        <v>654</v>
      </c>
      <c r="D493" s="246" t="s">
        <v>242</v>
      </c>
      <c r="E493" s="247" t="s">
        <v>655</v>
      </c>
      <c r="F493" s="248" t="s">
        <v>656</v>
      </c>
      <c r="G493" s="249" t="s">
        <v>219</v>
      </c>
      <c r="H493" s="250">
        <v>0.88</v>
      </c>
      <c r="I493" s="251"/>
      <c r="J493" s="252">
        <f>ROUND(I493*H493,2)</f>
        <v>0</v>
      </c>
      <c r="K493" s="248" t="s">
        <v>136</v>
      </c>
      <c r="L493" s="253"/>
      <c r="M493" s="254" t="s">
        <v>19</v>
      </c>
      <c r="N493" s="255" t="s">
        <v>48</v>
      </c>
      <c r="O493" s="85"/>
      <c r="P493" s="214">
        <f>O493*H493</f>
        <v>0</v>
      </c>
      <c r="Q493" s="214">
        <v>1</v>
      </c>
      <c r="R493" s="214">
        <f>Q493*H493</f>
        <v>0.88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333</v>
      </c>
      <c r="AT493" s="216" t="s">
        <v>242</v>
      </c>
      <c r="AU493" s="216" t="s">
        <v>87</v>
      </c>
      <c r="AY493" s="18" t="s">
        <v>130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85</v>
      </c>
      <c r="BK493" s="217">
        <f>ROUND(I493*H493,2)</f>
        <v>0</v>
      </c>
      <c r="BL493" s="18" t="s">
        <v>235</v>
      </c>
      <c r="BM493" s="216" t="s">
        <v>657</v>
      </c>
    </row>
    <row r="494" s="13" customFormat="1">
      <c r="A494" s="13"/>
      <c r="B494" s="223"/>
      <c r="C494" s="224"/>
      <c r="D494" s="225" t="s">
        <v>141</v>
      </c>
      <c r="E494" s="226" t="s">
        <v>19</v>
      </c>
      <c r="F494" s="227" t="s">
        <v>658</v>
      </c>
      <c r="G494" s="224"/>
      <c r="H494" s="228">
        <v>0.88</v>
      </c>
      <c r="I494" s="229"/>
      <c r="J494" s="224"/>
      <c r="K494" s="224"/>
      <c r="L494" s="230"/>
      <c r="M494" s="231"/>
      <c r="N494" s="232"/>
      <c r="O494" s="232"/>
      <c r="P494" s="232"/>
      <c r="Q494" s="232"/>
      <c r="R494" s="232"/>
      <c r="S494" s="232"/>
      <c r="T494" s="23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4" t="s">
        <v>141</v>
      </c>
      <c r="AU494" s="234" t="s">
        <v>87</v>
      </c>
      <c r="AV494" s="13" t="s">
        <v>87</v>
      </c>
      <c r="AW494" s="13" t="s">
        <v>37</v>
      </c>
      <c r="AX494" s="13" t="s">
        <v>77</v>
      </c>
      <c r="AY494" s="234" t="s">
        <v>130</v>
      </c>
    </row>
    <row r="495" s="14" customFormat="1">
      <c r="A495" s="14"/>
      <c r="B495" s="235"/>
      <c r="C495" s="236"/>
      <c r="D495" s="225" t="s">
        <v>141</v>
      </c>
      <c r="E495" s="237" t="s">
        <v>19</v>
      </c>
      <c r="F495" s="238" t="s">
        <v>145</v>
      </c>
      <c r="G495" s="236"/>
      <c r="H495" s="239">
        <v>0.88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5" t="s">
        <v>141</v>
      </c>
      <c r="AU495" s="245" t="s">
        <v>87</v>
      </c>
      <c r="AV495" s="14" t="s">
        <v>137</v>
      </c>
      <c r="AW495" s="14" t="s">
        <v>37</v>
      </c>
      <c r="AX495" s="14" t="s">
        <v>85</v>
      </c>
      <c r="AY495" s="245" t="s">
        <v>130</v>
      </c>
    </row>
    <row r="496" s="2" customFormat="1" ht="21.75" customHeight="1">
      <c r="A496" s="39"/>
      <c r="B496" s="40"/>
      <c r="C496" s="246" t="s">
        <v>399</v>
      </c>
      <c r="D496" s="246" t="s">
        <v>242</v>
      </c>
      <c r="E496" s="247" t="s">
        <v>659</v>
      </c>
      <c r="F496" s="248" t="s">
        <v>660</v>
      </c>
      <c r="G496" s="249" t="s">
        <v>219</v>
      </c>
      <c r="H496" s="250">
        <v>0.049000000000000002</v>
      </c>
      <c r="I496" s="251"/>
      <c r="J496" s="252">
        <f>ROUND(I496*H496,2)</f>
        <v>0</v>
      </c>
      <c r="K496" s="248" t="s">
        <v>136</v>
      </c>
      <c r="L496" s="253"/>
      <c r="M496" s="254" t="s">
        <v>19</v>
      </c>
      <c r="N496" s="255" t="s">
        <v>48</v>
      </c>
      <c r="O496" s="85"/>
      <c r="P496" s="214">
        <f>O496*H496</f>
        <v>0</v>
      </c>
      <c r="Q496" s="214">
        <v>1</v>
      </c>
      <c r="R496" s="214">
        <f>Q496*H496</f>
        <v>0.049000000000000002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333</v>
      </c>
      <c r="AT496" s="216" t="s">
        <v>242</v>
      </c>
      <c r="AU496" s="216" t="s">
        <v>87</v>
      </c>
      <c r="AY496" s="18" t="s">
        <v>130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85</v>
      </c>
      <c r="BK496" s="217">
        <f>ROUND(I496*H496,2)</f>
        <v>0</v>
      </c>
      <c r="BL496" s="18" t="s">
        <v>235</v>
      </c>
      <c r="BM496" s="216" t="s">
        <v>661</v>
      </c>
    </row>
    <row r="497" s="13" customFormat="1">
      <c r="A497" s="13"/>
      <c r="B497" s="223"/>
      <c r="C497" s="224"/>
      <c r="D497" s="225" t="s">
        <v>141</v>
      </c>
      <c r="E497" s="226" t="s">
        <v>19</v>
      </c>
      <c r="F497" s="227" t="s">
        <v>662</v>
      </c>
      <c r="G497" s="224"/>
      <c r="H497" s="228">
        <v>0.049000000000000002</v>
      </c>
      <c r="I497" s="229"/>
      <c r="J497" s="224"/>
      <c r="K497" s="224"/>
      <c r="L497" s="230"/>
      <c r="M497" s="231"/>
      <c r="N497" s="232"/>
      <c r="O497" s="232"/>
      <c r="P497" s="232"/>
      <c r="Q497" s="232"/>
      <c r="R497" s="232"/>
      <c r="S497" s="232"/>
      <c r="T497" s="23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4" t="s">
        <v>141</v>
      </c>
      <c r="AU497" s="234" t="s">
        <v>87</v>
      </c>
      <c r="AV497" s="13" t="s">
        <v>87</v>
      </c>
      <c r="AW497" s="13" t="s">
        <v>37</v>
      </c>
      <c r="AX497" s="13" t="s">
        <v>77</v>
      </c>
      <c r="AY497" s="234" t="s">
        <v>130</v>
      </c>
    </row>
    <row r="498" s="14" customFormat="1">
      <c r="A498" s="14"/>
      <c r="B498" s="235"/>
      <c r="C498" s="236"/>
      <c r="D498" s="225" t="s">
        <v>141</v>
      </c>
      <c r="E498" s="237" t="s">
        <v>19</v>
      </c>
      <c r="F498" s="238" t="s">
        <v>145</v>
      </c>
      <c r="G498" s="236"/>
      <c r="H498" s="239">
        <v>0.049000000000000002</v>
      </c>
      <c r="I498" s="240"/>
      <c r="J498" s="236"/>
      <c r="K498" s="236"/>
      <c r="L498" s="241"/>
      <c r="M498" s="242"/>
      <c r="N498" s="243"/>
      <c r="O498" s="243"/>
      <c r="P498" s="243"/>
      <c r="Q498" s="243"/>
      <c r="R498" s="243"/>
      <c r="S498" s="243"/>
      <c r="T498" s="24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5" t="s">
        <v>141</v>
      </c>
      <c r="AU498" s="245" t="s">
        <v>87</v>
      </c>
      <c r="AV498" s="14" t="s">
        <v>137</v>
      </c>
      <c r="AW498" s="14" t="s">
        <v>37</v>
      </c>
      <c r="AX498" s="14" t="s">
        <v>85</v>
      </c>
      <c r="AY498" s="245" t="s">
        <v>130</v>
      </c>
    </row>
    <row r="499" s="2" customFormat="1" ht="24.15" customHeight="1">
      <c r="A499" s="39"/>
      <c r="B499" s="40"/>
      <c r="C499" s="246" t="s">
        <v>663</v>
      </c>
      <c r="D499" s="246" t="s">
        <v>242</v>
      </c>
      <c r="E499" s="247" t="s">
        <v>664</v>
      </c>
      <c r="F499" s="248" t="s">
        <v>665</v>
      </c>
      <c r="G499" s="249" t="s">
        <v>219</v>
      </c>
      <c r="H499" s="250">
        <v>0.019</v>
      </c>
      <c r="I499" s="251"/>
      <c r="J499" s="252">
        <f>ROUND(I499*H499,2)</f>
        <v>0</v>
      </c>
      <c r="K499" s="248" t="s">
        <v>19</v>
      </c>
      <c r="L499" s="253"/>
      <c r="M499" s="254" t="s">
        <v>19</v>
      </c>
      <c r="N499" s="255" t="s">
        <v>48</v>
      </c>
      <c r="O499" s="85"/>
      <c r="P499" s="214">
        <f>O499*H499</f>
        <v>0</v>
      </c>
      <c r="Q499" s="214">
        <v>1</v>
      </c>
      <c r="R499" s="214">
        <f>Q499*H499</f>
        <v>0.019</v>
      </c>
      <c r="S499" s="214">
        <v>0</v>
      </c>
      <c r="T499" s="21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6" t="s">
        <v>333</v>
      </c>
      <c r="AT499" s="216" t="s">
        <v>242</v>
      </c>
      <c r="AU499" s="216" t="s">
        <v>87</v>
      </c>
      <c r="AY499" s="18" t="s">
        <v>130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8" t="s">
        <v>85</v>
      </c>
      <c r="BK499" s="217">
        <f>ROUND(I499*H499,2)</f>
        <v>0</v>
      </c>
      <c r="BL499" s="18" t="s">
        <v>235</v>
      </c>
      <c r="BM499" s="216" t="s">
        <v>666</v>
      </c>
    </row>
    <row r="500" s="2" customFormat="1">
      <c r="A500" s="39"/>
      <c r="B500" s="40"/>
      <c r="C500" s="41"/>
      <c r="D500" s="225" t="s">
        <v>497</v>
      </c>
      <c r="E500" s="41"/>
      <c r="F500" s="256" t="s">
        <v>667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497</v>
      </c>
      <c r="AU500" s="18" t="s">
        <v>87</v>
      </c>
    </row>
    <row r="501" s="13" customFormat="1">
      <c r="A501" s="13"/>
      <c r="B501" s="223"/>
      <c r="C501" s="224"/>
      <c r="D501" s="225" t="s">
        <v>141</v>
      </c>
      <c r="E501" s="226" t="s">
        <v>19</v>
      </c>
      <c r="F501" s="227" t="s">
        <v>668</v>
      </c>
      <c r="G501" s="224"/>
      <c r="H501" s="228">
        <v>0.019</v>
      </c>
      <c r="I501" s="229"/>
      <c r="J501" s="224"/>
      <c r="K501" s="224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141</v>
      </c>
      <c r="AU501" s="234" t="s">
        <v>87</v>
      </c>
      <c r="AV501" s="13" t="s">
        <v>87</v>
      </c>
      <c r="AW501" s="13" t="s">
        <v>37</v>
      </c>
      <c r="AX501" s="13" t="s">
        <v>77</v>
      </c>
      <c r="AY501" s="234" t="s">
        <v>130</v>
      </c>
    </row>
    <row r="502" s="14" customFormat="1">
      <c r="A502" s="14"/>
      <c r="B502" s="235"/>
      <c r="C502" s="236"/>
      <c r="D502" s="225" t="s">
        <v>141</v>
      </c>
      <c r="E502" s="237" t="s">
        <v>19</v>
      </c>
      <c r="F502" s="238" t="s">
        <v>145</v>
      </c>
      <c r="G502" s="236"/>
      <c r="H502" s="239">
        <v>0.019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141</v>
      </c>
      <c r="AU502" s="245" t="s">
        <v>87</v>
      </c>
      <c r="AV502" s="14" t="s">
        <v>137</v>
      </c>
      <c r="AW502" s="14" t="s">
        <v>37</v>
      </c>
      <c r="AX502" s="14" t="s">
        <v>85</v>
      </c>
      <c r="AY502" s="245" t="s">
        <v>130</v>
      </c>
    </row>
    <row r="503" s="2" customFormat="1" ht="24.15" customHeight="1">
      <c r="A503" s="39"/>
      <c r="B503" s="40"/>
      <c r="C503" s="246" t="s">
        <v>669</v>
      </c>
      <c r="D503" s="246" t="s">
        <v>242</v>
      </c>
      <c r="E503" s="247" t="s">
        <v>670</v>
      </c>
      <c r="F503" s="248" t="s">
        <v>671</v>
      </c>
      <c r="G503" s="249" t="s">
        <v>219</v>
      </c>
      <c r="H503" s="250">
        <v>0.088999999999999996</v>
      </c>
      <c r="I503" s="251"/>
      <c r="J503" s="252">
        <f>ROUND(I503*H503,2)</f>
        <v>0</v>
      </c>
      <c r="K503" s="248" t="s">
        <v>136</v>
      </c>
      <c r="L503" s="253"/>
      <c r="M503" s="254" t="s">
        <v>19</v>
      </c>
      <c r="N503" s="255" t="s">
        <v>48</v>
      </c>
      <c r="O503" s="85"/>
      <c r="P503" s="214">
        <f>O503*H503</f>
        <v>0</v>
      </c>
      <c r="Q503" s="214">
        <v>1</v>
      </c>
      <c r="R503" s="214">
        <f>Q503*H503</f>
        <v>0.088999999999999996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333</v>
      </c>
      <c r="AT503" s="216" t="s">
        <v>242</v>
      </c>
      <c r="AU503" s="216" t="s">
        <v>87</v>
      </c>
      <c r="AY503" s="18" t="s">
        <v>130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85</v>
      </c>
      <c r="BK503" s="217">
        <f>ROUND(I503*H503,2)</f>
        <v>0</v>
      </c>
      <c r="BL503" s="18" t="s">
        <v>235</v>
      </c>
      <c r="BM503" s="216" t="s">
        <v>672</v>
      </c>
    </row>
    <row r="504" s="13" customFormat="1">
      <c r="A504" s="13"/>
      <c r="B504" s="223"/>
      <c r="C504" s="224"/>
      <c r="D504" s="225" t="s">
        <v>141</v>
      </c>
      <c r="E504" s="226" t="s">
        <v>19</v>
      </c>
      <c r="F504" s="227" t="s">
        <v>673</v>
      </c>
      <c r="G504" s="224"/>
      <c r="H504" s="228">
        <v>0.088999999999999996</v>
      </c>
      <c r="I504" s="229"/>
      <c r="J504" s="224"/>
      <c r="K504" s="224"/>
      <c r="L504" s="230"/>
      <c r="M504" s="231"/>
      <c r="N504" s="232"/>
      <c r="O504" s="232"/>
      <c r="P504" s="232"/>
      <c r="Q504" s="232"/>
      <c r="R504" s="232"/>
      <c r="S504" s="232"/>
      <c r="T504" s="23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4" t="s">
        <v>141</v>
      </c>
      <c r="AU504" s="234" t="s">
        <v>87</v>
      </c>
      <c r="AV504" s="13" t="s">
        <v>87</v>
      </c>
      <c r="AW504" s="13" t="s">
        <v>37</v>
      </c>
      <c r="AX504" s="13" t="s">
        <v>77</v>
      </c>
      <c r="AY504" s="234" t="s">
        <v>130</v>
      </c>
    </row>
    <row r="505" s="14" customFormat="1">
      <c r="A505" s="14"/>
      <c r="B505" s="235"/>
      <c r="C505" s="236"/>
      <c r="D505" s="225" t="s">
        <v>141</v>
      </c>
      <c r="E505" s="237" t="s">
        <v>19</v>
      </c>
      <c r="F505" s="238" t="s">
        <v>145</v>
      </c>
      <c r="G505" s="236"/>
      <c r="H505" s="239">
        <v>0.088999999999999996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141</v>
      </c>
      <c r="AU505" s="245" t="s">
        <v>87</v>
      </c>
      <c r="AV505" s="14" t="s">
        <v>137</v>
      </c>
      <c r="AW505" s="14" t="s">
        <v>37</v>
      </c>
      <c r="AX505" s="14" t="s">
        <v>85</v>
      </c>
      <c r="AY505" s="245" t="s">
        <v>130</v>
      </c>
    </row>
    <row r="506" s="2" customFormat="1" ht="24.15" customHeight="1">
      <c r="A506" s="39"/>
      <c r="B506" s="40"/>
      <c r="C506" s="246" t="s">
        <v>674</v>
      </c>
      <c r="D506" s="246" t="s">
        <v>242</v>
      </c>
      <c r="E506" s="247" t="s">
        <v>675</v>
      </c>
      <c r="F506" s="248" t="s">
        <v>676</v>
      </c>
      <c r="G506" s="249" t="s">
        <v>219</v>
      </c>
      <c r="H506" s="250">
        <v>0.025000000000000001</v>
      </c>
      <c r="I506" s="251"/>
      <c r="J506" s="252">
        <f>ROUND(I506*H506,2)</f>
        <v>0</v>
      </c>
      <c r="K506" s="248" t="s">
        <v>136</v>
      </c>
      <c r="L506" s="253"/>
      <c r="M506" s="254" t="s">
        <v>19</v>
      </c>
      <c r="N506" s="255" t="s">
        <v>48</v>
      </c>
      <c r="O506" s="85"/>
      <c r="P506" s="214">
        <f>O506*H506</f>
        <v>0</v>
      </c>
      <c r="Q506" s="214">
        <v>1</v>
      </c>
      <c r="R506" s="214">
        <f>Q506*H506</f>
        <v>0.025000000000000001</v>
      </c>
      <c r="S506" s="214">
        <v>0</v>
      </c>
      <c r="T506" s="21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6" t="s">
        <v>333</v>
      </c>
      <c r="AT506" s="216" t="s">
        <v>242</v>
      </c>
      <c r="AU506" s="216" t="s">
        <v>87</v>
      </c>
      <c r="AY506" s="18" t="s">
        <v>130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18" t="s">
        <v>85</v>
      </c>
      <c r="BK506" s="217">
        <f>ROUND(I506*H506,2)</f>
        <v>0</v>
      </c>
      <c r="BL506" s="18" t="s">
        <v>235</v>
      </c>
      <c r="BM506" s="216" t="s">
        <v>677</v>
      </c>
    </row>
    <row r="507" s="2" customFormat="1">
      <c r="A507" s="39"/>
      <c r="B507" s="40"/>
      <c r="C507" s="41"/>
      <c r="D507" s="225" t="s">
        <v>497</v>
      </c>
      <c r="E507" s="41"/>
      <c r="F507" s="256" t="s">
        <v>678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497</v>
      </c>
      <c r="AU507" s="18" t="s">
        <v>87</v>
      </c>
    </row>
    <row r="508" s="13" customFormat="1">
      <c r="A508" s="13"/>
      <c r="B508" s="223"/>
      <c r="C508" s="224"/>
      <c r="D508" s="225" t="s">
        <v>141</v>
      </c>
      <c r="E508" s="226" t="s">
        <v>19</v>
      </c>
      <c r="F508" s="227" t="s">
        <v>679</v>
      </c>
      <c r="G508" s="224"/>
      <c r="H508" s="228">
        <v>0.025000000000000001</v>
      </c>
      <c r="I508" s="229"/>
      <c r="J508" s="224"/>
      <c r="K508" s="224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141</v>
      </c>
      <c r="AU508" s="234" t="s">
        <v>87</v>
      </c>
      <c r="AV508" s="13" t="s">
        <v>87</v>
      </c>
      <c r="AW508" s="13" t="s">
        <v>37</v>
      </c>
      <c r="AX508" s="13" t="s">
        <v>77</v>
      </c>
      <c r="AY508" s="234" t="s">
        <v>130</v>
      </c>
    </row>
    <row r="509" s="14" customFormat="1">
      <c r="A509" s="14"/>
      <c r="B509" s="235"/>
      <c r="C509" s="236"/>
      <c r="D509" s="225" t="s">
        <v>141</v>
      </c>
      <c r="E509" s="237" t="s">
        <v>19</v>
      </c>
      <c r="F509" s="238" t="s">
        <v>145</v>
      </c>
      <c r="G509" s="236"/>
      <c r="H509" s="239">
        <v>0.025000000000000001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141</v>
      </c>
      <c r="AU509" s="245" t="s">
        <v>87</v>
      </c>
      <c r="AV509" s="14" t="s">
        <v>137</v>
      </c>
      <c r="AW509" s="14" t="s">
        <v>37</v>
      </c>
      <c r="AX509" s="14" t="s">
        <v>85</v>
      </c>
      <c r="AY509" s="245" t="s">
        <v>130</v>
      </c>
    </row>
    <row r="510" s="2" customFormat="1" ht="24.15" customHeight="1">
      <c r="A510" s="39"/>
      <c r="B510" s="40"/>
      <c r="C510" s="246" t="s">
        <v>442</v>
      </c>
      <c r="D510" s="246" t="s">
        <v>242</v>
      </c>
      <c r="E510" s="247" t="s">
        <v>680</v>
      </c>
      <c r="F510" s="248" t="s">
        <v>681</v>
      </c>
      <c r="G510" s="249" t="s">
        <v>219</v>
      </c>
      <c r="H510" s="250">
        <v>0.001</v>
      </c>
      <c r="I510" s="251"/>
      <c r="J510" s="252">
        <f>ROUND(I510*H510,2)</f>
        <v>0</v>
      </c>
      <c r="K510" s="248" t="s">
        <v>136</v>
      </c>
      <c r="L510" s="253"/>
      <c r="M510" s="254" t="s">
        <v>19</v>
      </c>
      <c r="N510" s="255" t="s">
        <v>48</v>
      </c>
      <c r="O510" s="85"/>
      <c r="P510" s="214">
        <f>O510*H510</f>
        <v>0</v>
      </c>
      <c r="Q510" s="214">
        <v>1</v>
      </c>
      <c r="R510" s="214">
        <f>Q510*H510</f>
        <v>0.001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333</v>
      </c>
      <c r="AT510" s="216" t="s">
        <v>242</v>
      </c>
      <c r="AU510" s="216" t="s">
        <v>87</v>
      </c>
      <c r="AY510" s="18" t="s">
        <v>130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85</v>
      </c>
      <c r="BK510" s="217">
        <f>ROUND(I510*H510,2)</f>
        <v>0</v>
      </c>
      <c r="BL510" s="18" t="s">
        <v>235</v>
      </c>
      <c r="BM510" s="216" t="s">
        <v>682</v>
      </c>
    </row>
    <row r="511" s="2" customFormat="1">
      <c r="A511" s="39"/>
      <c r="B511" s="40"/>
      <c r="C511" s="41"/>
      <c r="D511" s="225" t="s">
        <v>497</v>
      </c>
      <c r="E511" s="41"/>
      <c r="F511" s="256" t="s">
        <v>678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497</v>
      </c>
      <c r="AU511" s="18" t="s">
        <v>87</v>
      </c>
    </row>
    <row r="512" s="13" customFormat="1">
      <c r="A512" s="13"/>
      <c r="B512" s="223"/>
      <c r="C512" s="224"/>
      <c r="D512" s="225" t="s">
        <v>141</v>
      </c>
      <c r="E512" s="226" t="s">
        <v>19</v>
      </c>
      <c r="F512" s="227" t="s">
        <v>683</v>
      </c>
      <c r="G512" s="224"/>
      <c r="H512" s="228">
        <v>0.001</v>
      </c>
      <c r="I512" s="229"/>
      <c r="J512" s="224"/>
      <c r="K512" s="224"/>
      <c r="L512" s="230"/>
      <c r="M512" s="231"/>
      <c r="N512" s="232"/>
      <c r="O512" s="232"/>
      <c r="P512" s="232"/>
      <c r="Q512" s="232"/>
      <c r="R512" s="232"/>
      <c r="S512" s="232"/>
      <c r="T512" s="23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4" t="s">
        <v>141</v>
      </c>
      <c r="AU512" s="234" t="s">
        <v>87</v>
      </c>
      <c r="AV512" s="13" t="s">
        <v>87</v>
      </c>
      <c r="AW512" s="13" t="s">
        <v>37</v>
      </c>
      <c r="AX512" s="13" t="s">
        <v>77</v>
      </c>
      <c r="AY512" s="234" t="s">
        <v>130</v>
      </c>
    </row>
    <row r="513" s="14" customFormat="1">
      <c r="A513" s="14"/>
      <c r="B513" s="235"/>
      <c r="C513" s="236"/>
      <c r="D513" s="225" t="s">
        <v>141</v>
      </c>
      <c r="E513" s="237" t="s">
        <v>19</v>
      </c>
      <c r="F513" s="238" t="s">
        <v>145</v>
      </c>
      <c r="G513" s="236"/>
      <c r="H513" s="239">
        <v>0.001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141</v>
      </c>
      <c r="AU513" s="245" t="s">
        <v>87</v>
      </c>
      <c r="AV513" s="14" t="s">
        <v>137</v>
      </c>
      <c r="AW513" s="14" t="s">
        <v>37</v>
      </c>
      <c r="AX513" s="14" t="s">
        <v>85</v>
      </c>
      <c r="AY513" s="245" t="s">
        <v>130</v>
      </c>
    </row>
    <row r="514" s="2" customFormat="1" ht="21.75" customHeight="1">
      <c r="A514" s="39"/>
      <c r="B514" s="40"/>
      <c r="C514" s="246" t="s">
        <v>684</v>
      </c>
      <c r="D514" s="246" t="s">
        <v>242</v>
      </c>
      <c r="E514" s="247" t="s">
        <v>685</v>
      </c>
      <c r="F514" s="248" t="s">
        <v>686</v>
      </c>
      <c r="G514" s="249" t="s">
        <v>219</v>
      </c>
      <c r="H514" s="250">
        <v>0.041000000000000002</v>
      </c>
      <c r="I514" s="251"/>
      <c r="J514" s="252">
        <f>ROUND(I514*H514,2)</f>
        <v>0</v>
      </c>
      <c r="K514" s="248" t="s">
        <v>136</v>
      </c>
      <c r="L514" s="253"/>
      <c r="M514" s="254" t="s">
        <v>19</v>
      </c>
      <c r="N514" s="255" t="s">
        <v>48</v>
      </c>
      <c r="O514" s="85"/>
      <c r="P514" s="214">
        <f>O514*H514</f>
        <v>0</v>
      </c>
      <c r="Q514" s="214">
        <v>1</v>
      </c>
      <c r="R514" s="214">
        <f>Q514*H514</f>
        <v>0.041000000000000002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333</v>
      </c>
      <c r="AT514" s="216" t="s">
        <v>242</v>
      </c>
      <c r="AU514" s="216" t="s">
        <v>87</v>
      </c>
      <c r="AY514" s="18" t="s">
        <v>130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85</v>
      </c>
      <c r="BK514" s="217">
        <f>ROUND(I514*H514,2)</f>
        <v>0</v>
      </c>
      <c r="BL514" s="18" t="s">
        <v>235</v>
      </c>
      <c r="BM514" s="216" t="s">
        <v>687</v>
      </c>
    </row>
    <row r="515" s="13" customFormat="1">
      <c r="A515" s="13"/>
      <c r="B515" s="223"/>
      <c r="C515" s="224"/>
      <c r="D515" s="225" t="s">
        <v>141</v>
      </c>
      <c r="E515" s="226" t="s">
        <v>19</v>
      </c>
      <c r="F515" s="227" t="s">
        <v>688</v>
      </c>
      <c r="G515" s="224"/>
      <c r="H515" s="228">
        <v>0.041000000000000002</v>
      </c>
      <c r="I515" s="229"/>
      <c r="J515" s="224"/>
      <c r="K515" s="224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141</v>
      </c>
      <c r="AU515" s="234" t="s">
        <v>87</v>
      </c>
      <c r="AV515" s="13" t="s">
        <v>87</v>
      </c>
      <c r="AW515" s="13" t="s">
        <v>37</v>
      </c>
      <c r="AX515" s="13" t="s">
        <v>77</v>
      </c>
      <c r="AY515" s="234" t="s">
        <v>130</v>
      </c>
    </row>
    <row r="516" s="14" customFormat="1">
      <c r="A516" s="14"/>
      <c r="B516" s="235"/>
      <c r="C516" s="236"/>
      <c r="D516" s="225" t="s">
        <v>141</v>
      </c>
      <c r="E516" s="237" t="s">
        <v>19</v>
      </c>
      <c r="F516" s="238" t="s">
        <v>145</v>
      </c>
      <c r="G516" s="236"/>
      <c r="H516" s="239">
        <v>0.041000000000000002</v>
      </c>
      <c r="I516" s="240"/>
      <c r="J516" s="236"/>
      <c r="K516" s="236"/>
      <c r="L516" s="241"/>
      <c r="M516" s="242"/>
      <c r="N516" s="243"/>
      <c r="O516" s="243"/>
      <c r="P516" s="243"/>
      <c r="Q516" s="243"/>
      <c r="R516" s="243"/>
      <c r="S516" s="243"/>
      <c r="T516" s="24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5" t="s">
        <v>141</v>
      </c>
      <c r="AU516" s="245" t="s">
        <v>87</v>
      </c>
      <c r="AV516" s="14" t="s">
        <v>137</v>
      </c>
      <c r="AW516" s="14" t="s">
        <v>37</v>
      </c>
      <c r="AX516" s="14" t="s">
        <v>85</v>
      </c>
      <c r="AY516" s="245" t="s">
        <v>130</v>
      </c>
    </row>
    <row r="517" s="2" customFormat="1" ht="16.5" customHeight="1">
      <c r="A517" s="39"/>
      <c r="B517" s="40"/>
      <c r="C517" s="246" t="s">
        <v>689</v>
      </c>
      <c r="D517" s="246" t="s">
        <v>242</v>
      </c>
      <c r="E517" s="247" t="s">
        <v>690</v>
      </c>
      <c r="F517" s="248" t="s">
        <v>691</v>
      </c>
      <c r="G517" s="249" t="s">
        <v>219</v>
      </c>
      <c r="H517" s="250">
        <v>0.042000000000000003</v>
      </c>
      <c r="I517" s="251"/>
      <c r="J517" s="252">
        <f>ROUND(I517*H517,2)</f>
        <v>0</v>
      </c>
      <c r="K517" s="248" t="s">
        <v>19</v>
      </c>
      <c r="L517" s="253"/>
      <c r="M517" s="254" t="s">
        <v>19</v>
      </c>
      <c r="N517" s="255" t="s">
        <v>48</v>
      </c>
      <c r="O517" s="85"/>
      <c r="P517" s="214">
        <f>O517*H517</f>
        <v>0</v>
      </c>
      <c r="Q517" s="214">
        <v>1</v>
      </c>
      <c r="R517" s="214">
        <f>Q517*H517</f>
        <v>0.042000000000000003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333</v>
      </c>
      <c r="AT517" s="216" t="s">
        <v>242</v>
      </c>
      <c r="AU517" s="216" t="s">
        <v>87</v>
      </c>
      <c r="AY517" s="18" t="s">
        <v>130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85</v>
      </c>
      <c r="BK517" s="217">
        <f>ROUND(I517*H517,2)</f>
        <v>0</v>
      </c>
      <c r="BL517" s="18" t="s">
        <v>235</v>
      </c>
      <c r="BM517" s="216" t="s">
        <v>692</v>
      </c>
    </row>
    <row r="518" s="13" customFormat="1">
      <c r="A518" s="13"/>
      <c r="B518" s="223"/>
      <c r="C518" s="224"/>
      <c r="D518" s="225" t="s">
        <v>141</v>
      </c>
      <c r="E518" s="226" t="s">
        <v>19</v>
      </c>
      <c r="F518" s="227" t="s">
        <v>693</v>
      </c>
      <c r="G518" s="224"/>
      <c r="H518" s="228">
        <v>0.042000000000000003</v>
      </c>
      <c r="I518" s="229"/>
      <c r="J518" s="224"/>
      <c r="K518" s="224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141</v>
      </c>
      <c r="AU518" s="234" t="s">
        <v>87</v>
      </c>
      <c r="AV518" s="13" t="s">
        <v>87</v>
      </c>
      <c r="AW518" s="13" t="s">
        <v>37</v>
      </c>
      <c r="AX518" s="13" t="s">
        <v>77</v>
      </c>
      <c r="AY518" s="234" t="s">
        <v>130</v>
      </c>
    </row>
    <row r="519" s="14" customFormat="1">
      <c r="A519" s="14"/>
      <c r="B519" s="235"/>
      <c r="C519" s="236"/>
      <c r="D519" s="225" t="s">
        <v>141</v>
      </c>
      <c r="E519" s="237" t="s">
        <v>19</v>
      </c>
      <c r="F519" s="238" t="s">
        <v>145</v>
      </c>
      <c r="G519" s="236"/>
      <c r="H519" s="239">
        <v>0.042000000000000003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141</v>
      </c>
      <c r="AU519" s="245" t="s">
        <v>87</v>
      </c>
      <c r="AV519" s="14" t="s">
        <v>137</v>
      </c>
      <c r="AW519" s="14" t="s">
        <v>37</v>
      </c>
      <c r="AX519" s="14" t="s">
        <v>85</v>
      </c>
      <c r="AY519" s="245" t="s">
        <v>130</v>
      </c>
    </row>
    <row r="520" s="2" customFormat="1" ht="16.5" customHeight="1">
      <c r="A520" s="39"/>
      <c r="B520" s="40"/>
      <c r="C520" s="246" t="s">
        <v>694</v>
      </c>
      <c r="D520" s="246" t="s">
        <v>242</v>
      </c>
      <c r="E520" s="247" t="s">
        <v>695</v>
      </c>
      <c r="F520" s="248" t="s">
        <v>696</v>
      </c>
      <c r="G520" s="249" t="s">
        <v>219</v>
      </c>
      <c r="H520" s="250">
        <v>0.017000000000000001</v>
      </c>
      <c r="I520" s="251"/>
      <c r="J520" s="252">
        <f>ROUND(I520*H520,2)</f>
        <v>0</v>
      </c>
      <c r="K520" s="248" t="s">
        <v>19</v>
      </c>
      <c r="L520" s="253"/>
      <c r="M520" s="254" t="s">
        <v>19</v>
      </c>
      <c r="N520" s="255" t="s">
        <v>48</v>
      </c>
      <c r="O520" s="85"/>
      <c r="P520" s="214">
        <f>O520*H520</f>
        <v>0</v>
      </c>
      <c r="Q520" s="214">
        <v>1</v>
      </c>
      <c r="R520" s="214">
        <f>Q520*H520</f>
        <v>0.017000000000000001</v>
      </c>
      <c r="S520" s="214">
        <v>0</v>
      </c>
      <c r="T520" s="21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6" t="s">
        <v>333</v>
      </c>
      <c r="AT520" s="216" t="s">
        <v>242</v>
      </c>
      <c r="AU520" s="216" t="s">
        <v>87</v>
      </c>
      <c r="AY520" s="18" t="s">
        <v>130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85</v>
      </c>
      <c r="BK520" s="217">
        <f>ROUND(I520*H520,2)</f>
        <v>0</v>
      </c>
      <c r="BL520" s="18" t="s">
        <v>235</v>
      </c>
      <c r="BM520" s="216" t="s">
        <v>697</v>
      </c>
    </row>
    <row r="521" s="13" customFormat="1">
      <c r="A521" s="13"/>
      <c r="B521" s="223"/>
      <c r="C521" s="224"/>
      <c r="D521" s="225" t="s">
        <v>141</v>
      </c>
      <c r="E521" s="226" t="s">
        <v>19</v>
      </c>
      <c r="F521" s="227" t="s">
        <v>698</v>
      </c>
      <c r="G521" s="224"/>
      <c r="H521" s="228">
        <v>0.017000000000000001</v>
      </c>
      <c r="I521" s="229"/>
      <c r="J521" s="224"/>
      <c r="K521" s="224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141</v>
      </c>
      <c r="AU521" s="234" t="s">
        <v>87</v>
      </c>
      <c r="AV521" s="13" t="s">
        <v>87</v>
      </c>
      <c r="AW521" s="13" t="s">
        <v>37</v>
      </c>
      <c r="AX521" s="13" t="s">
        <v>77</v>
      </c>
      <c r="AY521" s="234" t="s">
        <v>130</v>
      </c>
    </row>
    <row r="522" s="14" customFormat="1">
      <c r="A522" s="14"/>
      <c r="B522" s="235"/>
      <c r="C522" s="236"/>
      <c r="D522" s="225" t="s">
        <v>141</v>
      </c>
      <c r="E522" s="237" t="s">
        <v>19</v>
      </c>
      <c r="F522" s="238" t="s">
        <v>145</v>
      </c>
      <c r="G522" s="236"/>
      <c r="H522" s="239">
        <v>0.017000000000000001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141</v>
      </c>
      <c r="AU522" s="245" t="s">
        <v>87</v>
      </c>
      <c r="AV522" s="14" t="s">
        <v>137</v>
      </c>
      <c r="AW522" s="14" t="s">
        <v>37</v>
      </c>
      <c r="AX522" s="14" t="s">
        <v>85</v>
      </c>
      <c r="AY522" s="245" t="s">
        <v>130</v>
      </c>
    </row>
    <row r="523" s="2" customFormat="1" ht="16.5" customHeight="1">
      <c r="A523" s="39"/>
      <c r="B523" s="40"/>
      <c r="C523" s="246" t="s">
        <v>699</v>
      </c>
      <c r="D523" s="246" t="s">
        <v>242</v>
      </c>
      <c r="E523" s="247" t="s">
        <v>700</v>
      </c>
      <c r="F523" s="248" t="s">
        <v>701</v>
      </c>
      <c r="G523" s="249" t="s">
        <v>219</v>
      </c>
      <c r="H523" s="250">
        <v>0.076999999999999999</v>
      </c>
      <c r="I523" s="251"/>
      <c r="J523" s="252">
        <f>ROUND(I523*H523,2)</f>
        <v>0</v>
      </c>
      <c r="K523" s="248" t="s">
        <v>19</v>
      </c>
      <c r="L523" s="253"/>
      <c r="M523" s="254" t="s">
        <v>19</v>
      </c>
      <c r="N523" s="255" t="s">
        <v>48</v>
      </c>
      <c r="O523" s="85"/>
      <c r="P523" s="214">
        <f>O523*H523</f>
        <v>0</v>
      </c>
      <c r="Q523" s="214">
        <v>1</v>
      </c>
      <c r="R523" s="214">
        <f>Q523*H523</f>
        <v>0.076999999999999999</v>
      </c>
      <c r="S523" s="214">
        <v>0</v>
      </c>
      <c r="T523" s="21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333</v>
      </c>
      <c r="AT523" s="216" t="s">
        <v>242</v>
      </c>
      <c r="AU523" s="216" t="s">
        <v>87</v>
      </c>
      <c r="AY523" s="18" t="s">
        <v>130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85</v>
      </c>
      <c r="BK523" s="217">
        <f>ROUND(I523*H523,2)</f>
        <v>0</v>
      </c>
      <c r="BL523" s="18" t="s">
        <v>235</v>
      </c>
      <c r="BM523" s="216" t="s">
        <v>702</v>
      </c>
    </row>
    <row r="524" s="13" customFormat="1">
      <c r="A524" s="13"/>
      <c r="B524" s="223"/>
      <c r="C524" s="224"/>
      <c r="D524" s="225" t="s">
        <v>141</v>
      </c>
      <c r="E524" s="226" t="s">
        <v>19</v>
      </c>
      <c r="F524" s="227" t="s">
        <v>703</v>
      </c>
      <c r="G524" s="224"/>
      <c r="H524" s="228">
        <v>0.076999999999999999</v>
      </c>
      <c r="I524" s="229"/>
      <c r="J524" s="224"/>
      <c r="K524" s="224"/>
      <c r="L524" s="230"/>
      <c r="M524" s="231"/>
      <c r="N524" s="232"/>
      <c r="O524" s="232"/>
      <c r="P524" s="232"/>
      <c r="Q524" s="232"/>
      <c r="R524" s="232"/>
      <c r="S524" s="232"/>
      <c r="T524" s="23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4" t="s">
        <v>141</v>
      </c>
      <c r="AU524" s="234" t="s">
        <v>87</v>
      </c>
      <c r="AV524" s="13" t="s">
        <v>87</v>
      </c>
      <c r="AW524" s="13" t="s">
        <v>37</v>
      </c>
      <c r="AX524" s="13" t="s">
        <v>77</v>
      </c>
      <c r="AY524" s="234" t="s">
        <v>130</v>
      </c>
    </row>
    <row r="525" s="14" customFormat="1">
      <c r="A525" s="14"/>
      <c r="B525" s="235"/>
      <c r="C525" s="236"/>
      <c r="D525" s="225" t="s">
        <v>141</v>
      </c>
      <c r="E525" s="237" t="s">
        <v>19</v>
      </c>
      <c r="F525" s="238" t="s">
        <v>145</v>
      </c>
      <c r="G525" s="236"/>
      <c r="H525" s="239">
        <v>0.076999999999999999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141</v>
      </c>
      <c r="AU525" s="245" t="s">
        <v>87</v>
      </c>
      <c r="AV525" s="14" t="s">
        <v>137</v>
      </c>
      <c r="AW525" s="14" t="s">
        <v>37</v>
      </c>
      <c r="AX525" s="14" t="s">
        <v>85</v>
      </c>
      <c r="AY525" s="245" t="s">
        <v>130</v>
      </c>
    </row>
    <row r="526" s="2" customFormat="1" ht="21.75" customHeight="1">
      <c r="A526" s="39"/>
      <c r="B526" s="40"/>
      <c r="C526" s="246" t="s">
        <v>704</v>
      </c>
      <c r="D526" s="246" t="s">
        <v>242</v>
      </c>
      <c r="E526" s="247" t="s">
        <v>705</v>
      </c>
      <c r="F526" s="248" t="s">
        <v>706</v>
      </c>
      <c r="G526" s="249" t="s">
        <v>219</v>
      </c>
      <c r="H526" s="250">
        <v>0.53500000000000003</v>
      </c>
      <c r="I526" s="251"/>
      <c r="J526" s="252">
        <f>ROUND(I526*H526,2)</f>
        <v>0</v>
      </c>
      <c r="K526" s="248" t="s">
        <v>136</v>
      </c>
      <c r="L526" s="253"/>
      <c r="M526" s="254" t="s">
        <v>19</v>
      </c>
      <c r="N526" s="255" t="s">
        <v>48</v>
      </c>
      <c r="O526" s="85"/>
      <c r="P526" s="214">
        <f>O526*H526</f>
        <v>0</v>
      </c>
      <c r="Q526" s="214">
        <v>1</v>
      </c>
      <c r="R526" s="214">
        <f>Q526*H526</f>
        <v>0.53500000000000003</v>
      </c>
      <c r="S526" s="214">
        <v>0</v>
      </c>
      <c r="T526" s="21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333</v>
      </c>
      <c r="AT526" s="216" t="s">
        <v>242</v>
      </c>
      <c r="AU526" s="216" t="s">
        <v>87</v>
      </c>
      <c r="AY526" s="18" t="s">
        <v>130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85</v>
      </c>
      <c r="BK526" s="217">
        <f>ROUND(I526*H526,2)</f>
        <v>0</v>
      </c>
      <c r="BL526" s="18" t="s">
        <v>235</v>
      </c>
      <c r="BM526" s="216" t="s">
        <v>707</v>
      </c>
    </row>
    <row r="527" s="13" customFormat="1">
      <c r="A527" s="13"/>
      <c r="B527" s="223"/>
      <c r="C527" s="224"/>
      <c r="D527" s="225" t="s">
        <v>141</v>
      </c>
      <c r="E527" s="226" t="s">
        <v>19</v>
      </c>
      <c r="F527" s="227" t="s">
        <v>708</v>
      </c>
      <c r="G527" s="224"/>
      <c r="H527" s="228">
        <v>0.53500000000000003</v>
      </c>
      <c r="I527" s="229"/>
      <c r="J527" s="224"/>
      <c r="K527" s="224"/>
      <c r="L527" s="230"/>
      <c r="M527" s="231"/>
      <c r="N527" s="232"/>
      <c r="O527" s="232"/>
      <c r="P527" s="232"/>
      <c r="Q527" s="232"/>
      <c r="R527" s="232"/>
      <c r="S527" s="232"/>
      <c r="T527" s="23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4" t="s">
        <v>141</v>
      </c>
      <c r="AU527" s="234" t="s">
        <v>87</v>
      </c>
      <c r="AV527" s="13" t="s">
        <v>87</v>
      </c>
      <c r="AW527" s="13" t="s">
        <v>37</v>
      </c>
      <c r="AX527" s="13" t="s">
        <v>77</v>
      </c>
      <c r="AY527" s="234" t="s">
        <v>130</v>
      </c>
    </row>
    <row r="528" s="14" customFormat="1">
      <c r="A528" s="14"/>
      <c r="B528" s="235"/>
      <c r="C528" s="236"/>
      <c r="D528" s="225" t="s">
        <v>141</v>
      </c>
      <c r="E528" s="237" t="s">
        <v>19</v>
      </c>
      <c r="F528" s="238" t="s">
        <v>145</v>
      </c>
      <c r="G528" s="236"/>
      <c r="H528" s="239">
        <v>0.53500000000000003</v>
      </c>
      <c r="I528" s="240"/>
      <c r="J528" s="236"/>
      <c r="K528" s="236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141</v>
      </c>
      <c r="AU528" s="245" t="s">
        <v>87</v>
      </c>
      <c r="AV528" s="14" t="s">
        <v>137</v>
      </c>
      <c r="AW528" s="14" t="s">
        <v>37</v>
      </c>
      <c r="AX528" s="14" t="s">
        <v>85</v>
      </c>
      <c r="AY528" s="245" t="s">
        <v>130</v>
      </c>
    </row>
    <row r="529" s="2" customFormat="1" ht="24.15" customHeight="1">
      <c r="A529" s="39"/>
      <c r="B529" s="40"/>
      <c r="C529" s="246" t="s">
        <v>709</v>
      </c>
      <c r="D529" s="246" t="s">
        <v>242</v>
      </c>
      <c r="E529" s="247" t="s">
        <v>710</v>
      </c>
      <c r="F529" s="248" t="s">
        <v>711</v>
      </c>
      <c r="G529" s="249" t="s">
        <v>219</v>
      </c>
      <c r="H529" s="250">
        <v>0.070999999999999994</v>
      </c>
      <c r="I529" s="251"/>
      <c r="J529" s="252">
        <f>ROUND(I529*H529,2)</f>
        <v>0</v>
      </c>
      <c r="K529" s="248" t="s">
        <v>136</v>
      </c>
      <c r="L529" s="253"/>
      <c r="M529" s="254" t="s">
        <v>19</v>
      </c>
      <c r="N529" s="255" t="s">
        <v>48</v>
      </c>
      <c r="O529" s="85"/>
      <c r="P529" s="214">
        <f>O529*H529</f>
        <v>0</v>
      </c>
      <c r="Q529" s="214">
        <v>1</v>
      </c>
      <c r="R529" s="214">
        <f>Q529*H529</f>
        <v>0.070999999999999994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333</v>
      </c>
      <c r="AT529" s="216" t="s">
        <v>242</v>
      </c>
      <c r="AU529" s="216" t="s">
        <v>87</v>
      </c>
      <c r="AY529" s="18" t="s">
        <v>130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85</v>
      </c>
      <c r="BK529" s="217">
        <f>ROUND(I529*H529,2)</f>
        <v>0</v>
      </c>
      <c r="BL529" s="18" t="s">
        <v>235</v>
      </c>
      <c r="BM529" s="216" t="s">
        <v>712</v>
      </c>
    </row>
    <row r="530" s="13" customFormat="1">
      <c r="A530" s="13"/>
      <c r="B530" s="223"/>
      <c r="C530" s="224"/>
      <c r="D530" s="225" t="s">
        <v>141</v>
      </c>
      <c r="E530" s="226" t="s">
        <v>19</v>
      </c>
      <c r="F530" s="227" t="s">
        <v>713</v>
      </c>
      <c r="G530" s="224"/>
      <c r="H530" s="228">
        <v>0.070999999999999994</v>
      </c>
      <c r="I530" s="229"/>
      <c r="J530" s="224"/>
      <c r="K530" s="224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141</v>
      </c>
      <c r="AU530" s="234" t="s">
        <v>87</v>
      </c>
      <c r="AV530" s="13" t="s">
        <v>87</v>
      </c>
      <c r="AW530" s="13" t="s">
        <v>37</v>
      </c>
      <c r="AX530" s="13" t="s">
        <v>77</v>
      </c>
      <c r="AY530" s="234" t="s">
        <v>130</v>
      </c>
    </row>
    <row r="531" s="14" customFormat="1">
      <c r="A531" s="14"/>
      <c r="B531" s="235"/>
      <c r="C531" s="236"/>
      <c r="D531" s="225" t="s">
        <v>141</v>
      </c>
      <c r="E531" s="237" t="s">
        <v>19</v>
      </c>
      <c r="F531" s="238" t="s">
        <v>145</v>
      </c>
      <c r="G531" s="236"/>
      <c r="H531" s="239">
        <v>0.070999999999999994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141</v>
      </c>
      <c r="AU531" s="245" t="s">
        <v>87</v>
      </c>
      <c r="AV531" s="14" t="s">
        <v>137</v>
      </c>
      <c r="AW531" s="14" t="s">
        <v>37</v>
      </c>
      <c r="AX531" s="14" t="s">
        <v>85</v>
      </c>
      <c r="AY531" s="245" t="s">
        <v>130</v>
      </c>
    </row>
    <row r="532" s="2" customFormat="1" ht="16.5" customHeight="1">
      <c r="A532" s="39"/>
      <c r="B532" s="40"/>
      <c r="C532" s="246" t="s">
        <v>714</v>
      </c>
      <c r="D532" s="246" t="s">
        <v>242</v>
      </c>
      <c r="E532" s="247" t="s">
        <v>715</v>
      </c>
      <c r="F532" s="248" t="s">
        <v>716</v>
      </c>
      <c r="G532" s="249" t="s">
        <v>219</v>
      </c>
      <c r="H532" s="250">
        <v>0.60899999999999999</v>
      </c>
      <c r="I532" s="251"/>
      <c r="J532" s="252">
        <f>ROUND(I532*H532,2)</f>
        <v>0</v>
      </c>
      <c r="K532" s="248" t="s">
        <v>19</v>
      </c>
      <c r="L532" s="253"/>
      <c r="M532" s="254" t="s">
        <v>19</v>
      </c>
      <c r="N532" s="255" t="s">
        <v>48</v>
      </c>
      <c r="O532" s="85"/>
      <c r="P532" s="214">
        <f>O532*H532</f>
        <v>0</v>
      </c>
      <c r="Q532" s="214">
        <v>1</v>
      </c>
      <c r="R532" s="214">
        <f>Q532*H532</f>
        <v>0.60899999999999999</v>
      </c>
      <c r="S532" s="214">
        <v>0</v>
      </c>
      <c r="T532" s="215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6" t="s">
        <v>333</v>
      </c>
      <c r="AT532" s="216" t="s">
        <v>242</v>
      </c>
      <c r="AU532" s="216" t="s">
        <v>87</v>
      </c>
      <c r="AY532" s="18" t="s">
        <v>130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18" t="s">
        <v>85</v>
      </c>
      <c r="BK532" s="217">
        <f>ROUND(I532*H532,2)</f>
        <v>0</v>
      </c>
      <c r="BL532" s="18" t="s">
        <v>235</v>
      </c>
      <c r="BM532" s="216" t="s">
        <v>717</v>
      </c>
    </row>
    <row r="533" s="2" customFormat="1">
      <c r="A533" s="39"/>
      <c r="B533" s="40"/>
      <c r="C533" s="41"/>
      <c r="D533" s="225" t="s">
        <v>497</v>
      </c>
      <c r="E533" s="41"/>
      <c r="F533" s="256" t="s">
        <v>718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497</v>
      </c>
      <c r="AU533" s="18" t="s">
        <v>87</v>
      </c>
    </row>
    <row r="534" s="13" customFormat="1">
      <c r="A534" s="13"/>
      <c r="B534" s="223"/>
      <c r="C534" s="224"/>
      <c r="D534" s="225" t="s">
        <v>141</v>
      </c>
      <c r="E534" s="226" t="s">
        <v>19</v>
      </c>
      <c r="F534" s="227" t="s">
        <v>719</v>
      </c>
      <c r="G534" s="224"/>
      <c r="H534" s="228">
        <v>0.60899999999999999</v>
      </c>
      <c r="I534" s="229"/>
      <c r="J534" s="224"/>
      <c r="K534" s="224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141</v>
      </c>
      <c r="AU534" s="234" t="s">
        <v>87</v>
      </c>
      <c r="AV534" s="13" t="s">
        <v>87</v>
      </c>
      <c r="AW534" s="13" t="s">
        <v>37</v>
      </c>
      <c r="AX534" s="13" t="s">
        <v>77</v>
      </c>
      <c r="AY534" s="234" t="s">
        <v>130</v>
      </c>
    </row>
    <row r="535" s="14" customFormat="1">
      <c r="A535" s="14"/>
      <c r="B535" s="235"/>
      <c r="C535" s="236"/>
      <c r="D535" s="225" t="s">
        <v>141</v>
      </c>
      <c r="E535" s="237" t="s">
        <v>19</v>
      </c>
      <c r="F535" s="238" t="s">
        <v>145</v>
      </c>
      <c r="G535" s="236"/>
      <c r="H535" s="239">
        <v>0.60899999999999999</v>
      </c>
      <c r="I535" s="240"/>
      <c r="J535" s="236"/>
      <c r="K535" s="236"/>
      <c r="L535" s="241"/>
      <c r="M535" s="242"/>
      <c r="N535" s="243"/>
      <c r="O535" s="243"/>
      <c r="P535" s="243"/>
      <c r="Q535" s="243"/>
      <c r="R535" s="243"/>
      <c r="S535" s="243"/>
      <c r="T535" s="24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5" t="s">
        <v>141</v>
      </c>
      <c r="AU535" s="245" t="s">
        <v>87</v>
      </c>
      <c r="AV535" s="14" t="s">
        <v>137</v>
      </c>
      <c r="AW535" s="14" t="s">
        <v>37</v>
      </c>
      <c r="AX535" s="14" t="s">
        <v>85</v>
      </c>
      <c r="AY535" s="245" t="s">
        <v>130</v>
      </c>
    </row>
    <row r="536" s="2" customFormat="1" ht="49.05" customHeight="1">
      <c r="A536" s="39"/>
      <c r="B536" s="40"/>
      <c r="C536" s="205" t="s">
        <v>720</v>
      </c>
      <c r="D536" s="205" t="s">
        <v>132</v>
      </c>
      <c r="E536" s="206" t="s">
        <v>721</v>
      </c>
      <c r="F536" s="207" t="s">
        <v>722</v>
      </c>
      <c r="G536" s="208" t="s">
        <v>219</v>
      </c>
      <c r="H536" s="209">
        <v>3.0699999999999998</v>
      </c>
      <c r="I536" s="210"/>
      <c r="J536" s="211">
        <f>ROUND(I536*H536,2)</f>
        <v>0</v>
      </c>
      <c r="K536" s="207" t="s">
        <v>136</v>
      </c>
      <c r="L536" s="45"/>
      <c r="M536" s="212" t="s">
        <v>19</v>
      </c>
      <c r="N536" s="213" t="s">
        <v>48</v>
      </c>
      <c r="O536" s="85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235</v>
      </c>
      <c r="AT536" s="216" t="s">
        <v>132</v>
      </c>
      <c r="AU536" s="216" t="s">
        <v>87</v>
      </c>
      <c r="AY536" s="18" t="s">
        <v>130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85</v>
      </c>
      <c r="BK536" s="217">
        <f>ROUND(I536*H536,2)</f>
        <v>0</v>
      </c>
      <c r="BL536" s="18" t="s">
        <v>235</v>
      </c>
      <c r="BM536" s="216" t="s">
        <v>723</v>
      </c>
    </row>
    <row r="537" s="2" customFormat="1">
      <c r="A537" s="39"/>
      <c r="B537" s="40"/>
      <c r="C537" s="41"/>
      <c r="D537" s="218" t="s">
        <v>139</v>
      </c>
      <c r="E537" s="41"/>
      <c r="F537" s="219" t="s">
        <v>724</v>
      </c>
      <c r="G537" s="41"/>
      <c r="H537" s="41"/>
      <c r="I537" s="220"/>
      <c r="J537" s="41"/>
      <c r="K537" s="41"/>
      <c r="L537" s="45"/>
      <c r="M537" s="221"/>
      <c r="N537" s="222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139</v>
      </c>
      <c r="AU537" s="18" t="s">
        <v>87</v>
      </c>
    </row>
    <row r="538" s="12" customFormat="1" ht="22.8" customHeight="1">
      <c r="A538" s="12"/>
      <c r="B538" s="189"/>
      <c r="C538" s="190"/>
      <c r="D538" s="191" t="s">
        <v>76</v>
      </c>
      <c r="E538" s="203" t="s">
        <v>725</v>
      </c>
      <c r="F538" s="203" t="s">
        <v>726</v>
      </c>
      <c r="G538" s="190"/>
      <c r="H538" s="190"/>
      <c r="I538" s="193"/>
      <c r="J538" s="204">
        <f>BK538</f>
        <v>0</v>
      </c>
      <c r="K538" s="190"/>
      <c r="L538" s="195"/>
      <c r="M538" s="196"/>
      <c r="N538" s="197"/>
      <c r="O538" s="197"/>
      <c r="P538" s="198">
        <f>SUM(P539:P646)</f>
        <v>0</v>
      </c>
      <c r="Q538" s="197"/>
      <c r="R538" s="198">
        <f>SUM(R539:R646)</f>
        <v>0.11760155999999999</v>
      </c>
      <c r="S538" s="197"/>
      <c r="T538" s="199">
        <f>SUM(T539:T646)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00" t="s">
        <v>87</v>
      </c>
      <c r="AT538" s="201" t="s">
        <v>76</v>
      </c>
      <c r="AU538" s="201" t="s">
        <v>85</v>
      </c>
      <c r="AY538" s="200" t="s">
        <v>130</v>
      </c>
      <c r="BK538" s="202">
        <f>SUM(BK539:BK646)</f>
        <v>0</v>
      </c>
    </row>
    <row r="539" s="2" customFormat="1" ht="37.8" customHeight="1">
      <c r="A539" s="39"/>
      <c r="B539" s="40"/>
      <c r="C539" s="205" t="s">
        <v>727</v>
      </c>
      <c r="D539" s="205" t="s">
        <v>132</v>
      </c>
      <c r="E539" s="206" t="s">
        <v>728</v>
      </c>
      <c r="F539" s="207" t="s">
        <v>729</v>
      </c>
      <c r="G539" s="208" t="s">
        <v>135</v>
      </c>
      <c r="H539" s="209">
        <v>110.944</v>
      </c>
      <c r="I539" s="210"/>
      <c r="J539" s="211">
        <f>ROUND(I539*H539,2)</f>
        <v>0</v>
      </c>
      <c r="K539" s="207" t="s">
        <v>136</v>
      </c>
      <c r="L539" s="45"/>
      <c r="M539" s="212" t="s">
        <v>19</v>
      </c>
      <c r="N539" s="213" t="s">
        <v>48</v>
      </c>
      <c r="O539" s="85"/>
      <c r="P539" s="214">
        <f>O539*H539</f>
        <v>0</v>
      </c>
      <c r="Q539" s="214">
        <v>6.9999999999999994E-05</v>
      </c>
      <c r="R539" s="214">
        <f>Q539*H539</f>
        <v>0.0077660799999999999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235</v>
      </c>
      <c r="AT539" s="216" t="s">
        <v>132</v>
      </c>
      <c r="AU539" s="216" t="s">
        <v>87</v>
      </c>
      <c r="AY539" s="18" t="s">
        <v>130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85</v>
      </c>
      <c r="BK539" s="217">
        <f>ROUND(I539*H539,2)</f>
        <v>0</v>
      </c>
      <c r="BL539" s="18" t="s">
        <v>235</v>
      </c>
      <c r="BM539" s="216" t="s">
        <v>730</v>
      </c>
    </row>
    <row r="540" s="2" customFormat="1">
      <c r="A540" s="39"/>
      <c r="B540" s="40"/>
      <c r="C540" s="41"/>
      <c r="D540" s="218" t="s">
        <v>139</v>
      </c>
      <c r="E540" s="41"/>
      <c r="F540" s="219" t="s">
        <v>731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139</v>
      </c>
      <c r="AU540" s="18" t="s">
        <v>87</v>
      </c>
    </row>
    <row r="541" s="13" customFormat="1">
      <c r="A541" s="13"/>
      <c r="B541" s="223"/>
      <c r="C541" s="224"/>
      <c r="D541" s="225" t="s">
        <v>141</v>
      </c>
      <c r="E541" s="226" t="s">
        <v>19</v>
      </c>
      <c r="F541" s="227" t="s">
        <v>732</v>
      </c>
      <c r="G541" s="224"/>
      <c r="H541" s="228">
        <v>0.57599999999999996</v>
      </c>
      <c r="I541" s="229"/>
      <c r="J541" s="224"/>
      <c r="K541" s="224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141</v>
      </c>
      <c r="AU541" s="234" t="s">
        <v>87</v>
      </c>
      <c r="AV541" s="13" t="s">
        <v>87</v>
      </c>
      <c r="AW541" s="13" t="s">
        <v>37</v>
      </c>
      <c r="AX541" s="13" t="s">
        <v>77</v>
      </c>
      <c r="AY541" s="234" t="s">
        <v>130</v>
      </c>
    </row>
    <row r="542" s="13" customFormat="1">
      <c r="A542" s="13"/>
      <c r="B542" s="223"/>
      <c r="C542" s="224"/>
      <c r="D542" s="225" t="s">
        <v>141</v>
      </c>
      <c r="E542" s="226" t="s">
        <v>19</v>
      </c>
      <c r="F542" s="227" t="s">
        <v>733</v>
      </c>
      <c r="G542" s="224"/>
      <c r="H542" s="228">
        <v>21.151</v>
      </c>
      <c r="I542" s="229"/>
      <c r="J542" s="224"/>
      <c r="K542" s="224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141</v>
      </c>
      <c r="AU542" s="234" t="s">
        <v>87</v>
      </c>
      <c r="AV542" s="13" t="s">
        <v>87</v>
      </c>
      <c r="AW542" s="13" t="s">
        <v>37</v>
      </c>
      <c r="AX542" s="13" t="s">
        <v>77</v>
      </c>
      <c r="AY542" s="234" t="s">
        <v>130</v>
      </c>
    </row>
    <row r="543" s="13" customFormat="1">
      <c r="A543" s="13"/>
      <c r="B543" s="223"/>
      <c r="C543" s="224"/>
      <c r="D543" s="225" t="s">
        <v>141</v>
      </c>
      <c r="E543" s="226" t="s">
        <v>19</v>
      </c>
      <c r="F543" s="227" t="s">
        <v>734</v>
      </c>
      <c r="G543" s="224"/>
      <c r="H543" s="228">
        <v>0.0080000000000000002</v>
      </c>
      <c r="I543" s="229"/>
      <c r="J543" s="224"/>
      <c r="K543" s="224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141</v>
      </c>
      <c r="AU543" s="234" t="s">
        <v>87</v>
      </c>
      <c r="AV543" s="13" t="s">
        <v>87</v>
      </c>
      <c r="AW543" s="13" t="s">
        <v>37</v>
      </c>
      <c r="AX543" s="13" t="s">
        <v>77</v>
      </c>
      <c r="AY543" s="234" t="s">
        <v>130</v>
      </c>
    </row>
    <row r="544" s="13" customFormat="1">
      <c r="A544" s="13"/>
      <c r="B544" s="223"/>
      <c r="C544" s="224"/>
      <c r="D544" s="225" t="s">
        <v>141</v>
      </c>
      <c r="E544" s="226" t="s">
        <v>19</v>
      </c>
      <c r="F544" s="227" t="s">
        <v>735</v>
      </c>
      <c r="G544" s="224"/>
      <c r="H544" s="228">
        <v>13.944000000000001</v>
      </c>
      <c r="I544" s="229"/>
      <c r="J544" s="224"/>
      <c r="K544" s="224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141</v>
      </c>
      <c r="AU544" s="234" t="s">
        <v>87</v>
      </c>
      <c r="AV544" s="13" t="s">
        <v>87</v>
      </c>
      <c r="AW544" s="13" t="s">
        <v>37</v>
      </c>
      <c r="AX544" s="13" t="s">
        <v>77</v>
      </c>
      <c r="AY544" s="234" t="s">
        <v>130</v>
      </c>
    </row>
    <row r="545" s="13" customFormat="1">
      <c r="A545" s="13"/>
      <c r="B545" s="223"/>
      <c r="C545" s="224"/>
      <c r="D545" s="225" t="s">
        <v>141</v>
      </c>
      <c r="E545" s="226" t="s">
        <v>19</v>
      </c>
      <c r="F545" s="227" t="s">
        <v>736</v>
      </c>
      <c r="G545" s="224"/>
      <c r="H545" s="228">
        <v>0.75600000000000001</v>
      </c>
      <c r="I545" s="229"/>
      <c r="J545" s="224"/>
      <c r="K545" s="224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141</v>
      </c>
      <c r="AU545" s="234" t="s">
        <v>87</v>
      </c>
      <c r="AV545" s="13" t="s">
        <v>87</v>
      </c>
      <c r="AW545" s="13" t="s">
        <v>37</v>
      </c>
      <c r="AX545" s="13" t="s">
        <v>77</v>
      </c>
      <c r="AY545" s="234" t="s">
        <v>130</v>
      </c>
    </row>
    <row r="546" s="13" customFormat="1">
      <c r="A546" s="13"/>
      <c r="B546" s="223"/>
      <c r="C546" s="224"/>
      <c r="D546" s="225" t="s">
        <v>141</v>
      </c>
      <c r="E546" s="226" t="s">
        <v>19</v>
      </c>
      <c r="F546" s="227" t="s">
        <v>737</v>
      </c>
      <c r="G546" s="224"/>
      <c r="H546" s="228">
        <v>3.484</v>
      </c>
      <c r="I546" s="229"/>
      <c r="J546" s="224"/>
      <c r="K546" s="224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141</v>
      </c>
      <c r="AU546" s="234" t="s">
        <v>87</v>
      </c>
      <c r="AV546" s="13" t="s">
        <v>87</v>
      </c>
      <c r="AW546" s="13" t="s">
        <v>37</v>
      </c>
      <c r="AX546" s="13" t="s">
        <v>77</v>
      </c>
      <c r="AY546" s="234" t="s">
        <v>130</v>
      </c>
    </row>
    <row r="547" s="13" customFormat="1">
      <c r="A547" s="13"/>
      <c r="B547" s="223"/>
      <c r="C547" s="224"/>
      <c r="D547" s="225" t="s">
        <v>141</v>
      </c>
      <c r="E547" s="226" t="s">
        <v>19</v>
      </c>
      <c r="F547" s="227" t="s">
        <v>738</v>
      </c>
      <c r="G547" s="224"/>
      <c r="H547" s="228">
        <v>0.028000000000000001</v>
      </c>
      <c r="I547" s="229"/>
      <c r="J547" s="224"/>
      <c r="K547" s="224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141</v>
      </c>
      <c r="AU547" s="234" t="s">
        <v>87</v>
      </c>
      <c r="AV547" s="13" t="s">
        <v>87</v>
      </c>
      <c r="AW547" s="13" t="s">
        <v>37</v>
      </c>
      <c r="AX547" s="13" t="s">
        <v>77</v>
      </c>
      <c r="AY547" s="234" t="s">
        <v>130</v>
      </c>
    </row>
    <row r="548" s="13" customFormat="1">
      <c r="A548" s="13"/>
      <c r="B548" s="223"/>
      <c r="C548" s="224"/>
      <c r="D548" s="225" t="s">
        <v>141</v>
      </c>
      <c r="E548" s="226" t="s">
        <v>19</v>
      </c>
      <c r="F548" s="227" t="s">
        <v>739</v>
      </c>
      <c r="G548" s="224"/>
      <c r="H548" s="228">
        <v>0.95999999999999996</v>
      </c>
      <c r="I548" s="229"/>
      <c r="J548" s="224"/>
      <c r="K548" s="224"/>
      <c r="L548" s="230"/>
      <c r="M548" s="231"/>
      <c r="N548" s="232"/>
      <c r="O548" s="232"/>
      <c r="P548" s="232"/>
      <c r="Q548" s="232"/>
      <c r="R548" s="232"/>
      <c r="S548" s="232"/>
      <c r="T548" s="23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4" t="s">
        <v>141</v>
      </c>
      <c r="AU548" s="234" t="s">
        <v>87</v>
      </c>
      <c r="AV548" s="13" t="s">
        <v>87</v>
      </c>
      <c r="AW548" s="13" t="s">
        <v>37</v>
      </c>
      <c r="AX548" s="13" t="s">
        <v>77</v>
      </c>
      <c r="AY548" s="234" t="s">
        <v>130</v>
      </c>
    </row>
    <row r="549" s="13" customFormat="1">
      <c r="A549" s="13"/>
      <c r="B549" s="223"/>
      <c r="C549" s="224"/>
      <c r="D549" s="225" t="s">
        <v>141</v>
      </c>
      <c r="E549" s="226" t="s">
        <v>19</v>
      </c>
      <c r="F549" s="227" t="s">
        <v>740</v>
      </c>
      <c r="G549" s="224"/>
      <c r="H549" s="228">
        <v>0.995</v>
      </c>
      <c r="I549" s="229"/>
      <c r="J549" s="224"/>
      <c r="K549" s="224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141</v>
      </c>
      <c r="AU549" s="234" t="s">
        <v>87</v>
      </c>
      <c r="AV549" s="13" t="s">
        <v>87</v>
      </c>
      <c r="AW549" s="13" t="s">
        <v>37</v>
      </c>
      <c r="AX549" s="13" t="s">
        <v>77</v>
      </c>
      <c r="AY549" s="234" t="s">
        <v>130</v>
      </c>
    </row>
    <row r="550" s="13" customFormat="1">
      <c r="A550" s="13"/>
      <c r="B550" s="223"/>
      <c r="C550" s="224"/>
      <c r="D550" s="225" t="s">
        <v>141</v>
      </c>
      <c r="E550" s="226" t="s">
        <v>19</v>
      </c>
      <c r="F550" s="227" t="s">
        <v>741</v>
      </c>
      <c r="G550" s="224"/>
      <c r="H550" s="228">
        <v>1.0309999999999999</v>
      </c>
      <c r="I550" s="229"/>
      <c r="J550" s="224"/>
      <c r="K550" s="224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141</v>
      </c>
      <c r="AU550" s="234" t="s">
        <v>87</v>
      </c>
      <c r="AV550" s="13" t="s">
        <v>87</v>
      </c>
      <c r="AW550" s="13" t="s">
        <v>37</v>
      </c>
      <c r="AX550" s="13" t="s">
        <v>77</v>
      </c>
      <c r="AY550" s="234" t="s">
        <v>130</v>
      </c>
    </row>
    <row r="551" s="13" customFormat="1">
      <c r="A551" s="13"/>
      <c r="B551" s="223"/>
      <c r="C551" s="224"/>
      <c r="D551" s="225" t="s">
        <v>141</v>
      </c>
      <c r="E551" s="226" t="s">
        <v>19</v>
      </c>
      <c r="F551" s="227" t="s">
        <v>742</v>
      </c>
      <c r="G551" s="224"/>
      <c r="H551" s="228">
        <v>0.41499999999999998</v>
      </c>
      <c r="I551" s="229"/>
      <c r="J551" s="224"/>
      <c r="K551" s="224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141</v>
      </c>
      <c r="AU551" s="234" t="s">
        <v>87</v>
      </c>
      <c r="AV551" s="13" t="s">
        <v>87</v>
      </c>
      <c r="AW551" s="13" t="s">
        <v>37</v>
      </c>
      <c r="AX551" s="13" t="s">
        <v>77</v>
      </c>
      <c r="AY551" s="234" t="s">
        <v>130</v>
      </c>
    </row>
    <row r="552" s="13" customFormat="1">
      <c r="A552" s="13"/>
      <c r="B552" s="223"/>
      <c r="C552" s="224"/>
      <c r="D552" s="225" t="s">
        <v>141</v>
      </c>
      <c r="E552" s="226" t="s">
        <v>19</v>
      </c>
      <c r="F552" s="227" t="s">
        <v>743</v>
      </c>
      <c r="G552" s="224"/>
      <c r="H552" s="228">
        <v>1.5580000000000001</v>
      </c>
      <c r="I552" s="229"/>
      <c r="J552" s="224"/>
      <c r="K552" s="224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141</v>
      </c>
      <c r="AU552" s="234" t="s">
        <v>87</v>
      </c>
      <c r="AV552" s="13" t="s">
        <v>87</v>
      </c>
      <c r="AW552" s="13" t="s">
        <v>37</v>
      </c>
      <c r="AX552" s="13" t="s">
        <v>77</v>
      </c>
      <c r="AY552" s="234" t="s">
        <v>130</v>
      </c>
    </row>
    <row r="553" s="13" customFormat="1">
      <c r="A553" s="13"/>
      <c r="B553" s="223"/>
      <c r="C553" s="224"/>
      <c r="D553" s="225" t="s">
        <v>141</v>
      </c>
      <c r="E553" s="226" t="s">
        <v>19</v>
      </c>
      <c r="F553" s="227" t="s">
        <v>744</v>
      </c>
      <c r="G553" s="224"/>
      <c r="H553" s="228">
        <v>2.613</v>
      </c>
      <c r="I553" s="229"/>
      <c r="J553" s="224"/>
      <c r="K553" s="224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141</v>
      </c>
      <c r="AU553" s="234" t="s">
        <v>87</v>
      </c>
      <c r="AV553" s="13" t="s">
        <v>87</v>
      </c>
      <c r="AW553" s="13" t="s">
        <v>37</v>
      </c>
      <c r="AX553" s="13" t="s">
        <v>77</v>
      </c>
      <c r="AY553" s="234" t="s">
        <v>130</v>
      </c>
    </row>
    <row r="554" s="13" customFormat="1">
      <c r="A554" s="13"/>
      <c r="B554" s="223"/>
      <c r="C554" s="224"/>
      <c r="D554" s="225" t="s">
        <v>141</v>
      </c>
      <c r="E554" s="226" t="s">
        <v>19</v>
      </c>
      <c r="F554" s="227" t="s">
        <v>745</v>
      </c>
      <c r="G554" s="224"/>
      <c r="H554" s="228">
        <v>13.425000000000001</v>
      </c>
      <c r="I554" s="229"/>
      <c r="J554" s="224"/>
      <c r="K554" s="224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141</v>
      </c>
      <c r="AU554" s="234" t="s">
        <v>87</v>
      </c>
      <c r="AV554" s="13" t="s">
        <v>87</v>
      </c>
      <c r="AW554" s="13" t="s">
        <v>37</v>
      </c>
      <c r="AX554" s="13" t="s">
        <v>77</v>
      </c>
      <c r="AY554" s="234" t="s">
        <v>130</v>
      </c>
    </row>
    <row r="555" s="13" customFormat="1">
      <c r="A555" s="13"/>
      <c r="B555" s="223"/>
      <c r="C555" s="224"/>
      <c r="D555" s="225" t="s">
        <v>141</v>
      </c>
      <c r="E555" s="226" t="s">
        <v>19</v>
      </c>
      <c r="F555" s="227" t="s">
        <v>746</v>
      </c>
      <c r="G555" s="224"/>
      <c r="H555" s="228">
        <v>50</v>
      </c>
      <c r="I555" s="229"/>
      <c r="J555" s="224"/>
      <c r="K555" s="224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141</v>
      </c>
      <c r="AU555" s="234" t="s">
        <v>87</v>
      </c>
      <c r="AV555" s="13" t="s">
        <v>87</v>
      </c>
      <c r="AW555" s="13" t="s">
        <v>37</v>
      </c>
      <c r="AX555" s="13" t="s">
        <v>77</v>
      </c>
      <c r="AY555" s="234" t="s">
        <v>130</v>
      </c>
    </row>
    <row r="556" s="14" customFormat="1">
      <c r="A556" s="14"/>
      <c r="B556" s="235"/>
      <c r="C556" s="236"/>
      <c r="D556" s="225" t="s">
        <v>141</v>
      </c>
      <c r="E556" s="237" t="s">
        <v>19</v>
      </c>
      <c r="F556" s="238" t="s">
        <v>145</v>
      </c>
      <c r="G556" s="236"/>
      <c r="H556" s="239">
        <v>110.944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141</v>
      </c>
      <c r="AU556" s="245" t="s">
        <v>87</v>
      </c>
      <c r="AV556" s="14" t="s">
        <v>137</v>
      </c>
      <c r="AW556" s="14" t="s">
        <v>37</v>
      </c>
      <c r="AX556" s="14" t="s">
        <v>85</v>
      </c>
      <c r="AY556" s="245" t="s">
        <v>130</v>
      </c>
    </row>
    <row r="557" s="2" customFormat="1" ht="37.8" customHeight="1">
      <c r="A557" s="39"/>
      <c r="B557" s="40"/>
      <c r="C557" s="205" t="s">
        <v>747</v>
      </c>
      <c r="D557" s="205" t="s">
        <v>132</v>
      </c>
      <c r="E557" s="206" t="s">
        <v>748</v>
      </c>
      <c r="F557" s="207" t="s">
        <v>749</v>
      </c>
      <c r="G557" s="208" t="s">
        <v>135</v>
      </c>
      <c r="H557" s="209">
        <v>110.944</v>
      </c>
      <c r="I557" s="210"/>
      <c r="J557" s="211">
        <f>ROUND(I557*H557,2)</f>
        <v>0</v>
      </c>
      <c r="K557" s="207" t="s">
        <v>136</v>
      </c>
      <c r="L557" s="45"/>
      <c r="M557" s="212" t="s">
        <v>19</v>
      </c>
      <c r="N557" s="213" t="s">
        <v>48</v>
      </c>
      <c r="O557" s="85"/>
      <c r="P557" s="214">
        <f>O557*H557</f>
        <v>0</v>
      </c>
      <c r="Q557" s="214">
        <v>6.9999999999999994E-05</v>
      </c>
      <c r="R557" s="214">
        <f>Q557*H557</f>
        <v>0.0077660799999999999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235</v>
      </c>
      <c r="AT557" s="216" t="s">
        <v>132</v>
      </c>
      <c r="AU557" s="216" t="s">
        <v>87</v>
      </c>
      <c r="AY557" s="18" t="s">
        <v>130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85</v>
      </c>
      <c r="BK557" s="217">
        <f>ROUND(I557*H557,2)</f>
        <v>0</v>
      </c>
      <c r="BL557" s="18" t="s">
        <v>235</v>
      </c>
      <c r="BM557" s="216" t="s">
        <v>750</v>
      </c>
    </row>
    <row r="558" s="2" customFormat="1">
      <c r="A558" s="39"/>
      <c r="B558" s="40"/>
      <c r="C558" s="41"/>
      <c r="D558" s="218" t="s">
        <v>139</v>
      </c>
      <c r="E558" s="41"/>
      <c r="F558" s="219" t="s">
        <v>751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139</v>
      </c>
      <c r="AU558" s="18" t="s">
        <v>87</v>
      </c>
    </row>
    <row r="559" s="13" customFormat="1">
      <c r="A559" s="13"/>
      <c r="B559" s="223"/>
      <c r="C559" s="224"/>
      <c r="D559" s="225" t="s">
        <v>141</v>
      </c>
      <c r="E559" s="226" t="s">
        <v>19</v>
      </c>
      <c r="F559" s="227" t="s">
        <v>732</v>
      </c>
      <c r="G559" s="224"/>
      <c r="H559" s="228">
        <v>0.57599999999999996</v>
      </c>
      <c r="I559" s="229"/>
      <c r="J559" s="224"/>
      <c r="K559" s="224"/>
      <c r="L559" s="230"/>
      <c r="M559" s="231"/>
      <c r="N559" s="232"/>
      <c r="O559" s="232"/>
      <c r="P559" s="232"/>
      <c r="Q559" s="232"/>
      <c r="R559" s="232"/>
      <c r="S559" s="232"/>
      <c r="T559" s="23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4" t="s">
        <v>141</v>
      </c>
      <c r="AU559" s="234" t="s">
        <v>87</v>
      </c>
      <c r="AV559" s="13" t="s">
        <v>87</v>
      </c>
      <c r="AW559" s="13" t="s">
        <v>37</v>
      </c>
      <c r="AX559" s="13" t="s">
        <v>77</v>
      </c>
      <c r="AY559" s="234" t="s">
        <v>130</v>
      </c>
    </row>
    <row r="560" s="13" customFormat="1">
      <c r="A560" s="13"/>
      <c r="B560" s="223"/>
      <c r="C560" s="224"/>
      <c r="D560" s="225" t="s">
        <v>141</v>
      </c>
      <c r="E560" s="226" t="s">
        <v>19</v>
      </c>
      <c r="F560" s="227" t="s">
        <v>733</v>
      </c>
      <c r="G560" s="224"/>
      <c r="H560" s="228">
        <v>21.151</v>
      </c>
      <c r="I560" s="229"/>
      <c r="J560" s="224"/>
      <c r="K560" s="224"/>
      <c r="L560" s="230"/>
      <c r="M560" s="231"/>
      <c r="N560" s="232"/>
      <c r="O560" s="232"/>
      <c r="P560" s="232"/>
      <c r="Q560" s="232"/>
      <c r="R560" s="232"/>
      <c r="S560" s="232"/>
      <c r="T560" s="23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4" t="s">
        <v>141</v>
      </c>
      <c r="AU560" s="234" t="s">
        <v>87</v>
      </c>
      <c r="AV560" s="13" t="s">
        <v>87</v>
      </c>
      <c r="AW560" s="13" t="s">
        <v>37</v>
      </c>
      <c r="AX560" s="13" t="s">
        <v>77</v>
      </c>
      <c r="AY560" s="234" t="s">
        <v>130</v>
      </c>
    </row>
    <row r="561" s="13" customFormat="1">
      <c r="A561" s="13"/>
      <c r="B561" s="223"/>
      <c r="C561" s="224"/>
      <c r="D561" s="225" t="s">
        <v>141</v>
      </c>
      <c r="E561" s="226" t="s">
        <v>19</v>
      </c>
      <c r="F561" s="227" t="s">
        <v>734</v>
      </c>
      <c r="G561" s="224"/>
      <c r="H561" s="228">
        <v>0.0080000000000000002</v>
      </c>
      <c r="I561" s="229"/>
      <c r="J561" s="224"/>
      <c r="K561" s="224"/>
      <c r="L561" s="230"/>
      <c r="M561" s="231"/>
      <c r="N561" s="232"/>
      <c r="O561" s="232"/>
      <c r="P561" s="232"/>
      <c r="Q561" s="232"/>
      <c r="R561" s="232"/>
      <c r="S561" s="232"/>
      <c r="T561" s="23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4" t="s">
        <v>141</v>
      </c>
      <c r="AU561" s="234" t="s">
        <v>87</v>
      </c>
      <c r="AV561" s="13" t="s">
        <v>87</v>
      </c>
      <c r="AW561" s="13" t="s">
        <v>37</v>
      </c>
      <c r="AX561" s="13" t="s">
        <v>77</v>
      </c>
      <c r="AY561" s="234" t="s">
        <v>130</v>
      </c>
    </row>
    <row r="562" s="13" customFormat="1">
      <c r="A562" s="13"/>
      <c r="B562" s="223"/>
      <c r="C562" s="224"/>
      <c r="D562" s="225" t="s">
        <v>141</v>
      </c>
      <c r="E562" s="226" t="s">
        <v>19</v>
      </c>
      <c r="F562" s="227" t="s">
        <v>735</v>
      </c>
      <c r="G562" s="224"/>
      <c r="H562" s="228">
        <v>13.944000000000001</v>
      </c>
      <c r="I562" s="229"/>
      <c r="J562" s="224"/>
      <c r="K562" s="224"/>
      <c r="L562" s="230"/>
      <c r="M562" s="231"/>
      <c r="N562" s="232"/>
      <c r="O562" s="232"/>
      <c r="P562" s="232"/>
      <c r="Q562" s="232"/>
      <c r="R562" s="232"/>
      <c r="S562" s="232"/>
      <c r="T562" s="23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4" t="s">
        <v>141</v>
      </c>
      <c r="AU562" s="234" t="s">
        <v>87</v>
      </c>
      <c r="AV562" s="13" t="s">
        <v>87</v>
      </c>
      <c r="AW562" s="13" t="s">
        <v>37</v>
      </c>
      <c r="AX562" s="13" t="s">
        <v>77</v>
      </c>
      <c r="AY562" s="234" t="s">
        <v>130</v>
      </c>
    </row>
    <row r="563" s="13" customFormat="1">
      <c r="A563" s="13"/>
      <c r="B563" s="223"/>
      <c r="C563" s="224"/>
      <c r="D563" s="225" t="s">
        <v>141</v>
      </c>
      <c r="E563" s="226" t="s">
        <v>19</v>
      </c>
      <c r="F563" s="227" t="s">
        <v>736</v>
      </c>
      <c r="G563" s="224"/>
      <c r="H563" s="228">
        <v>0.75600000000000001</v>
      </c>
      <c r="I563" s="229"/>
      <c r="J563" s="224"/>
      <c r="K563" s="224"/>
      <c r="L563" s="230"/>
      <c r="M563" s="231"/>
      <c r="N563" s="232"/>
      <c r="O563" s="232"/>
      <c r="P563" s="232"/>
      <c r="Q563" s="232"/>
      <c r="R563" s="232"/>
      <c r="S563" s="232"/>
      <c r="T563" s="23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4" t="s">
        <v>141</v>
      </c>
      <c r="AU563" s="234" t="s">
        <v>87</v>
      </c>
      <c r="AV563" s="13" t="s">
        <v>87</v>
      </c>
      <c r="AW563" s="13" t="s">
        <v>37</v>
      </c>
      <c r="AX563" s="13" t="s">
        <v>77</v>
      </c>
      <c r="AY563" s="234" t="s">
        <v>130</v>
      </c>
    </row>
    <row r="564" s="13" customFormat="1">
      <c r="A564" s="13"/>
      <c r="B564" s="223"/>
      <c r="C564" s="224"/>
      <c r="D564" s="225" t="s">
        <v>141</v>
      </c>
      <c r="E564" s="226" t="s">
        <v>19</v>
      </c>
      <c r="F564" s="227" t="s">
        <v>737</v>
      </c>
      <c r="G564" s="224"/>
      <c r="H564" s="228">
        <v>3.484</v>
      </c>
      <c r="I564" s="229"/>
      <c r="J564" s="224"/>
      <c r="K564" s="224"/>
      <c r="L564" s="230"/>
      <c r="M564" s="231"/>
      <c r="N564" s="232"/>
      <c r="O564" s="232"/>
      <c r="P564" s="232"/>
      <c r="Q564" s="232"/>
      <c r="R564" s="232"/>
      <c r="S564" s="232"/>
      <c r="T564" s="23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4" t="s">
        <v>141</v>
      </c>
      <c r="AU564" s="234" t="s">
        <v>87</v>
      </c>
      <c r="AV564" s="13" t="s">
        <v>87</v>
      </c>
      <c r="AW564" s="13" t="s">
        <v>37</v>
      </c>
      <c r="AX564" s="13" t="s">
        <v>77</v>
      </c>
      <c r="AY564" s="234" t="s">
        <v>130</v>
      </c>
    </row>
    <row r="565" s="13" customFormat="1">
      <c r="A565" s="13"/>
      <c r="B565" s="223"/>
      <c r="C565" s="224"/>
      <c r="D565" s="225" t="s">
        <v>141</v>
      </c>
      <c r="E565" s="226" t="s">
        <v>19</v>
      </c>
      <c r="F565" s="227" t="s">
        <v>738</v>
      </c>
      <c r="G565" s="224"/>
      <c r="H565" s="228">
        <v>0.028000000000000001</v>
      </c>
      <c r="I565" s="229"/>
      <c r="J565" s="224"/>
      <c r="K565" s="224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141</v>
      </c>
      <c r="AU565" s="234" t="s">
        <v>87</v>
      </c>
      <c r="AV565" s="13" t="s">
        <v>87</v>
      </c>
      <c r="AW565" s="13" t="s">
        <v>37</v>
      </c>
      <c r="AX565" s="13" t="s">
        <v>77</v>
      </c>
      <c r="AY565" s="234" t="s">
        <v>130</v>
      </c>
    </row>
    <row r="566" s="13" customFormat="1">
      <c r="A566" s="13"/>
      <c r="B566" s="223"/>
      <c r="C566" s="224"/>
      <c r="D566" s="225" t="s">
        <v>141</v>
      </c>
      <c r="E566" s="226" t="s">
        <v>19</v>
      </c>
      <c r="F566" s="227" t="s">
        <v>739</v>
      </c>
      <c r="G566" s="224"/>
      <c r="H566" s="228">
        <v>0.95999999999999996</v>
      </c>
      <c r="I566" s="229"/>
      <c r="J566" s="224"/>
      <c r="K566" s="224"/>
      <c r="L566" s="230"/>
      <c r="M566" s="231"/>
      <c r="N566" s="232"/>
      <c r="O566" s="232"/>
      <c r="P566" s="232"/>
      <c r="Q566" s="232"/>
      <c r="R566" s="232"/>
      <c r="S566" s="232"/>
      <c r="T566" s="23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4" t="s">
        <v>141</v>
      </c>
      <c r="AU566" s="234" t="s">
        <v>87</v>
      </c>
      <c r="AV566" s="13" t="s">
        <v>87</v>
      </c>
      <c r="AW566" s="13" t="s">
        <v>37</v>
      </c>
      <c r="AX566" s="13" t="s">
        <v>77</v>
      </c>
      <c r="AY566" s="234" t="s">
        <v>130</v>
      </c>
    </row>
    <row r="567" s="13" customFormat="1">
      <c r="A567" s="13"/>
      <c r="B567" s="223"/>
      <c r="C567" s="224"/>
      <c r="D567" s="225" t="s">
        <v>141</v>
      </c>
      <c r="E567" s="226" t="s">
        <v>19</v>
      </c>
      <c r="F567" s="227" t="s">
        <v>740</v>
      </c>
      <c r="G567" s="224"/>
      <c r="H567" s="228">
        <v>0.995</v>
      </c>
      <c r="I567" s="229"/>
      <c r="J567" s="224"/>
      <c r="K567" s="224"/>
      <c r="L567" s="230"/>
      <c r="M567" s="231"/>
      <c r="N567" s="232"/>
      <c r="O567" s="232"/>
      <c r="P567" s="232"/>
      <c r="Q567" s="232"/>
      <c r="R567" s="232"/>
      <c r="S567" s="232"/>
      <c r="T567" s="23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4" t="s">
        <v>141</v>
      </c>
      <c r="AU567" s="234" t="s">
        <v>87</v>
      </c>
      <c r="AV567" s="13" t="s">
        <v>87</v>
      </c>
      <c r="AW567" s="13" t="s">
        <v>37</v>
      </c>
      <c r="AX567" s="13" t="s">
        <v>77</v>
      </c>
      <c r="AY567" s="234" t="s">
        <v>130</v>
      </c>
    </row>
    <row r="568" s="13" customFormat="1">
      <c r="A568" s="13"/>
      <c r="B568" s="223"/>
      <c r="C568" s="224"/>
      <c r="D568" s="225" t="s">
        <v>141</v>
      </c>
      <c r="E568" s="226" t="s">
        <v>19</v>
      </c>
      <c r="F568" s="227" t="s">
        <v>741</v>
      </c>
      <c r="G568" s="224"/>
      <c r="H568" s="228">
        <v>1.0309999999999999</v>
      </c>
      <c r="I568" s="229"/>
      <c r="J568" s="224"/>
      <c r="K568" s="224"/>
      <c r="L568" s="230"/>
      <c r="M568" s="231"/>
      <c r="N568" s="232"/>
      <c r="O568" s="232"/>
      <c r="P568" s="232"/>
      <c r="Q568" s="232"/>
      <c r="R568" s="232"/>
      <c r="S568" s="232"/>
      <c r="T568" s="23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4" t="s">
        <v>141</v>
      </c>
      <c r="AU568" s="234" t="s">
        <v>87</v>
      </c>
      <c r="AV568" s="13" t="s">
        <v>87</v>
      </c>
      <c r="AW568" s="13" t="s">
        <v>37</v>
      </c>
      <c r="AX568" s="13" t="s">
        <v>77</v>
      </c>
      <c r="AY568" s="234" t="s">
        <v>130</v>
      </c>
    </row>
    <row r="569" s="13" customFormat="1">
      <c r="A569" s="13"/>
      <c r="B569" s="223"/>
      <c r="C569" s="224"/>
      <c r="D569" s="225" t="s">
        <v>141</v>
      </c>
      <c r="E569" s="226" t="s">
        <v>19</v>
      </c>
      <c r="F569" s="227" t="s">
        <v>742</v>
      </c>
      <c r="G569" s="224"/>
      <c r="H569" s="228">
        <v>0.41499999999999998</v>
      </c>
      <c r="I569" s="229"/>
      <c r="J569" s="224"/>
      <c r="K569" s="224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141</v>
      </c>
      <c r="AU569" s="234" t="s">
        <v>87</v>
      </c>
      <c r="AV569" s="13" t="s">
        <v>87</v>
      </c>
      <c r="AW569" s="13" t="s">
        <v>37</v>
      </c>
      <c r="AX569" s="13" t="s">
        <v>77</v>
      </c>
      <c r="AY569" s="234" t="s">
        <v>130</v>
      </c>
    </row>
    <row r="570" s="13" customFormat="1">
      <c r="A570" s="13"/>
      <c r="B570" s="223"/>
      <c r="C570" s="224"/>
      <c r="D570" s="225" t="s">
        <v>141</v>
      </c>
      <c r="E570" s="226" t="s">
        <v>19</v>
      </c>
      <c r="F570" s="227" t="s">
        <v>743</v>
      </c>
      <c r="G570" s="224"/>
      <c r="H570" s="228">
        <v>1.5580000000000001</v>
      </c>
      <c r="I570" s="229"/>
      <c r="J570" s="224"/>
      <c r="K570" s="224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141</v>
      </c>
      <c r="AU570" s="234" t="s">
        <v>87</v>
      </c>
      <c r="AV570" s="13" t="s">
        <v>87</v>
      </c>
      <c r="AW570" s="13" t="s">
        <v>37</v>
      </c>
      <c r="AX570" s="13" t="s">
        <v>77</v>
      </c>
      <c r="AY570" s="234" t="s">
        <v>130</v>
      </c>
    </row>
    <row r="571" s="13" customFormat="1">
      <c r="A571" s="13"/>
      <c r="B571" s="223"/>
      <c r="C571" s="224"/>
      <c r="D571" s="225" t="s">
        <v>141</v>
      </c>
      <c r="E571" s="226" t="s">
        <v>19</v>
      </c>
      <c r="F571" s="227" t="s">
        <v>744</v>
      </c>
      <c r="G571" s="224"/>
      <c r="H571" s="228">
        <v>2.613</v>
      </c>
      <c r="I571" s="229"/>
      <c r="J571" s="224"/>
      <c r="K571" s="224"/>
      <c r="L571" s="230"/>
      <c r="M571" s="231"/>
      <c r="N571" s="232"/>
      <c r="O571" s="232"/>
      <c r="P571" s="232"/>
      <c r="Q571" s="232"/>
      <c r="R571" s="232"/>
      <c r="S571" s="232"/>
      <c r="T571" s="23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4" t="s">
        <v>141</v>
      </c>
      <c r="AU571" s="234" t="s">
        <v>87</v>
      </c>
      <c r="AV571" s="13" t="s">
        <v>87</v>
      </c>
      <c r="AW571" s="13" t="s">
        <v>37</v>
      </c>
      <c r="AX571" s="13" t="s">
        <v>77</v>
      </c>
      <c r="AY571" s="234" t="s">
        <v>130</v>
      </c>
    </row>
    <row r="572" s="13" customFormat="1">
      <c r="A572" s="13"/>
      <c r="B572" s="223"/>
      <c r="C572" s="224"/>
      <c r="D572" s="225" t="s">
        <v>141</v>
      </c>
      <c r="E572" s="226" t="s">
        <v>19</v>
      </c>
      <c r="F572" s="227" t="s">
        <v>745</v>
      </c>
      <c r="G572" s="224"/>
      <c r="H572" s="228">
        <v>13.425000000000001</v>
      </c>
      <c r="I572" s="229"/>
      <c r="J572" s="224"/>
      <c r="K572" s="224"/>
      <c r="L572" s="230"/>
      <c r="M572" s="231"/>
      <c r="N572" s="232"/>
      <c r="O572" s="232"/>
      <c r="P572" s="232"/>
      <c r="Q572" s="232"/>
      <c r="R572" s="232"/>
      <c r="S572" s="232"/>
      <c r="T572" s="23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4" t="s">
        <v>141</v>
      </c>
      <c r="AU572" s="234" t="s">
        <v>87</v>
      </c>
      <c r="AV572" s="13" t="s">
        <v>87</v>
      </c>
      <c r="AW572" s="13" t="s">
        <v>37</v>
      </c>
      <c r="AX572" s="13" t="s">
        <v>77</v>
      </c>
      <c r="AY572" s="234" t="s">
        <v>130</v>
      </c>
    </row>
    <row r="573" s="13" customFormat="1">
      <c r="A573" s="13"/>
      <c r="B573" s="223"/>
      <c r="C573" s="224"/>
      <c r="D573" s="225" t="s">
        <v>141</v>
      </c>
      <c r="E573" s="226" t="s">
        <v>19</v>
      </c>
      <c r="F573" s="227" t="s">
        <v>746</v>
      </c>
      <c r="G573" s="224"/>
      <c r="H573" s="228">
        <v>50</v>
      </c>
      <c r="I573" s="229"/>
      <c r="J573" s="224"/>
      <c r="K573" s="224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141</v>
      </c>
      <c r="AU573" s="234" t="s">
        <v>87</v>
      </c>
      <c r="AV573" s="13" t="s">
        <v>87</v>
      </c>
      <c r="AW573" s="13" t="s">
        <v>37</v>
      </c>
      <c r="AX573" s="13" t="s">
        <v>77</v>
      </c>
      <c r="AY573" s="234" t="s">
        <v>130</v>
      </c>
    </row>
    <row r="574" s="14" customFormat="1">
      <c r="A574" s="14"/>
      <c r="B574" s="235"/>
      <c r="C574" s="236"/>
      <c r="D574" s="225" t="s">
        <v>141</v>
      </c>
      <c r="E574" s="237" t="s">
        <v>19</v>
      </c>
      <c r="F574" s="238" t="s">
        <v>145</v>
      </c>
      <c r="G574" s="236"/>
      <c r="H574" s="239">
        <v>110.944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141</v>
      </c>
      <c r="AU574" s="245" t="s">
        <v>87</v>
      </c>
      <c r="AV574" s="14" t="s">
        <v>137</v>
      </c>
      <c r="AW574" s="14" t="s">
        <v>37</v>
      </c>
      <c r="AX574" s="14" t="s">
        <v>85</v>
      </c>
      <c r="AY574" s="245" t="s">
        <v>130</v>
      </c>
    </row>
    <row r="575" s="2" customFormat="1" ht="24.15" customHeight="1">
      <c r="A575" s="39"/>
      <c r="B575" s="40"/>
      <c r="C575" s="205" t="s">
        <v>752</v>
      </c>
      <c r="D575" s="205" t="s">
        <v>132</v>
      </c>
      <c r="E575" s="206" t="s">
        <v>753</v>
      </c>
      <c r="F575" s="207" t="s">
        <v>754</v>
      </c>
      <c r="G575" s="208" t="s">
        <v>135</v>
      </c>
      <c r="H575" s="209">
        <v>110.944</v>
      </c>
      <c r="I575" s="210"/>
      <c r="J575" s="211">
        <f>ROUND(I575*H575,2)</f>
        <v>0</v>
      </c>
      <c r="K575" s="207" t="s">
        <v>136</v>
      </c>
      <c r="L575" s="45"/>
      <c r="M575" s="212" t="s">
        <v>19</v>
      </c>
      <c r="N575" s="213" t="s">
        <v>48</v>
      </c>
      <c r="O575" s="85"/>
      <c r="P575" s="214">
        <f>O575*H575</f>
        <v>0</v>
      </c>
      <c r="Q575" s="214">
        <v>0</v>
      </c>
      <c r="R575" s="214">
        <f>Q575*H575</f>
        <v>0</v>
      </c>
      <c r="S575" s="214">
        <v>0</v>
      </c>
      <c r="T575" s="215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6" t="s">
        <v>235</v>
      </c>
      <c r="AT575" s="216" t="s">
        <v>132</v>
      </c>
      <c r="AU575" s="216" t="s">
        <v>87</v>
      </c>
      <c r="AY575" s="18" t="s">
        <v>130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8" t="s">
        <v>85</v>
      </c>
      <c r="BK575" s="217">
        <f>ROUND(I575*H575,2)</f>
        <v>0</v>
      </c>
      <c r="BL575" s="18" t="s">
        <v>235</v>
      </c>
      <c r="BM575" s="216" t="s">
        <v>755</v>
      </c>
    </row>
    <row r="576" s="2" customFormat="1">
      <c r="A576" s="39"/>
      <c r="B576" s="40"/>
      <c r="C576" s="41"/>
      <c r="D576" s="218" t="s">
        <v>139</v>
      </c>
      <c r="E576" s="41"/>
      <c r="F576" s="219" t="s">
        <v>756</v>
      </c>
      <c r="G576" s="41"/>
      <c r="H576" s="41"/>
      <c r="I576" s="220"/>
      <c r="J576" s="41"/>
      <c r="K576" s="41"/>
      <c r="L576" s="45"/>
      <c r="M576" s="221"/>
      <c r="N576" s="222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139</v>
      </c>
      <c r="AU576" s="18" t="s">
        <v>87</v>
      </c>
    </row>
    <row r="577" s="13" customFormat="1">
      <c r="A577" s="13"/>
      <c r="B577" s="223"/>
      <c r="C577" s="224"/>
      <c r="D577" s="225" t="s">
        <v>141</v>
      </c>
      <c r="E577" s="226" t="s">
        <v>19</v>
      </c>
      <c r="F577" s="227" t="s">
        <v>732</v>
      </c>
      <c r="G577" s="224"/>
      <c r="H577" s="228">
        <v>0.57599999999999996</v>
      </c>
      <c r="I577" s="229"/>
      <c r="J577" s="224"/>
      <c r="K577" s="224"/>
      <c r="L577" s="230"/>
      <c r="M577" s="231"/>
      <c r="N577" s="232"/>
      <c r="O577" s="232"/>
      <c r="P577" s="232"/>
      <c r="Q577" s="232"/>
      <c r="R577" s="232"/>
      <c r="S577" s="232"/>
      <c r="T577" s="23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4" t="s">
        <v>141</v>
      </c>
      <c r="AU577" s="234" t="s">
        <v>87</v>
      </c>
      <c r="AV577" s="13" t="s">
        <v>87</v>
      </c>
      <c r="AW577" s="13" t="s">
        <v>37</v>
      </c>
      <c r="AX577" s="13" t="s">
        <v>77</v>
      </c>
      <c r="AY577" s="234" t="s">
        <v>130</v>
      </c>
    </row>
    <row r="578" s="13" customFormat="1">
      <c r="A578" s="13"/>
      <c r="B578" s="223"/>
      <c r="C578" s="224"/>
      <c r="D578" s="225" t="s">
        <v>141</v>
      </c>
      <c r="E578" s="226" t="s">
        <v>19</v>
      </c>
      <c r="F578" s="227" t="s">
        <v>733</v>
      </c>
      <c r="G578" s="224"/>
      <c r="H578" s="228">
        <v>21.151</v>
      </c>
      <c r="I578" s="229"/>
      <c r="J578" s="224"/>
      <c r="K578" s="224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141</v>
      </c>
      <c r="AU578" s="234" t="s">
        <v>87</v>
      </c>
      <c r="AV578" s="13" t="s">
        <v>87</v>
      </c>
      <c r="AW578" s="13" t="s">
        <v>37</v>
      </c>
      <c r="AX578" s="13" t="s">
        <v>77</v>
      </c>
      <c r="AY578" s="234" t="s">
        <v>130</v>
      </c>
    </row>
    <row r="579" s="13" customFormat="1">
      <c r="A579" s="13"/>
      <c r="B579" s="223"/>
      <c r="C579" s="224"/>
      <c r="D579" s="225" t="s">
        <v>141</v>
      </c>
      <c r="E579" s="226" t="s">
        <v>19</v>
      </c>
      <c r="F579" s="227" t="s">
        <v>734</v>
      </c>
      <c r="G579" s="224"/>
      <c r="H579" s="228">
        <v>0.0080000000000000002</v>
      </c>
      <c r="I579" s="229"/>
      <c r="J579" s="224"/>
      <c r="K579" s="224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141</v>
      </c>
      <c r="AU579" s="234" t="s">
        <v>87</v>
      </c>
      <c r="AV579" s="13" t="s">
        <v>87</v>
      </c>
      <c r="AW579" s="13" t="s">
        <v>37</v>
      </c>
      <c r="AX579" s="13" t="s">
        <v>77</v>
      </c>
      <c r="AY579" s="234" t="s">
        <v>130</v>
      </c>
    </row>
    <row r="580" s="13" customFormat="1">
      <c r="A580" s="13"/>
      <c r="B580" s="223"/>
      <c r="C580" s="224"/>
      <c r="D580" s="225" t="s">
        <v>141</v>
      </c>
      <c r="E580" s="226" t="s">
        <v>19</v>
      </c>
      <c r="F580" s="227" t="s">
        <v>735</v>
      </c>
      <c r="G580" s="224"/>
      <c r="H580" s="228">
        <v>13.944000000000001</v>
      </c>
      <c r="I580" s="229"/>
      <c r="J580" s="224"/>
      <c r="K580" s="224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141</v>
      </c>
      <c r="AU580" s="234" t="s">
        <v>87</v>
      </c>
      <c r="AV580" s="13" t="s">
        <v>87</v>
      </c>
      <c r="AW580" s="13" t="s">
        <v>37</v>
      </c>
      <c r="AX580" s="13" t="s">
        <v>77</v>
      </c>
      <c r="AY580" s="234" t="s">
        <v>130</v>
      </c>
    </row>
    <row r="581" s="13" customFormat="1">
      <c r="A581" s="13"/>
      <c r="B581" s="223"/>
      <c r="C581" s="224"/>
      <c r="D581" s="225" t="s">
        <v>141</v>
      </c>
      <c r="E581" s="226" t="s">
        <v>19</v>
      </c>
      <c r="F581" s="227" t="s">
        <v>736</v>
      </c>
      <c r="G581" s="224"/>
      <c r="H581" s="228">
        <v>0.75600000000000001</v>
      </c>
      <c r="I581" s="229"/>
      <c r="J581" s="224"/>
      <c r="K581" s="224"/>
      <c r="L581" s="230"/>
      <c r="M581" s="231"/>
      <c r="N581" s="232"/>
      <c r="O581" s="232"/>
      <c r="P581" s="232"/>
      <c r="Q581" s="232"/>
      <c r="R581" s="232"/>
      <c r="S581" s="232"/>
      <c r="T581" s="23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4" t="s">
        <v>141</v>
      </c>
      <c r="AU581" s="234" t="s">
        <v>87</v>
      </c>
      <c r="AV581" s="13" t="s">
        <v>87</v>
      </c>
      <c r="AW581" s="13" t="s">
        <v>37</v>
      </c>
      <c r="AX581" s="13" t="s">
        <v>77</v>
      </c>
      <c r="AY581" s="234" t="s">
        <v>130</v>
      </c>
    </row>
    <row r="582" s="13" customFormat="1">
      <c r="A582" s="13"/>
      <c r="B582" s="223"/>
      <c r="C582" s="224"/>
      <c r="D582" s="225" t="s">
        <v>141</v>
      </c>
      <c r="E582" s="226" t="s">
        <v>19</v>
      </c>
      <c r="F582" s="227" t="s">
        <v>737</v>
      </c>
      <c r="G582" s="224"/>
      <c r="H582" s="228">
        <v>3.484</v>
      </c>
      <c r="I582" s="229"/>
      <c r="J582" s="224"/>
      <c r="K582" s="224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141</v>
      </c>
      <c r="AU582" s="234" t="s">
        <v>87</v>
      </c>
      <c r="AV582" s="13" t="s">
        <v>87</v>
      </c>
      <c r="AW582" s="13" t="s">
        <v>37</v>
      </c>
      <c r="AX582" s="13" t="s">
        <v>77</v>
      </c>
      <c r="AY582" s="234" t="s">
        <v>130</v>
      </c>
    </row>
    <row r="583" s="13" customFormat="1">
      <c r="A583" s="13"/>
      <c r="B583" s="223"/>
      <c r="C583" s="224"/>
      <c r="D583" s="225" t="s">
        <v>141</v>
      </c>
      <c r="E583" s="226" t="s">
        <v>19</v>
      </c>
      <c r="F583" s="227" t="s">
        <v>738</v>
      </c>
      <c r="G583" s="224"/>
      <c r="H583" s="228">
        <v>0.028000000000000001</v>
      </c>
      <c r="I583" s="229"/>
      <c r="J583" s="224"/>
      <c r="K583" s="224"/>
      <c r="L583" s="230"/>
      <c r="M583" s="231"/>
      <c r="N583" s="232"/>
      <c r="O583" s="232"/>
      <c r="P583" s="232"/>
      <c r="Q583" s="232"/>
      <c r="R583" s="232"/>
      <c r="S583" s="232"/>
      <c r="T583" s="23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4" t="s">
        <v>141</v>
      </c>
      <c r="AU583" s="234" t="s">
        <v>87</v>
      </c>
      <c r="AV583" s="13" t="s">
        <v>87</v>
      </c>
      <c r="AW583" s="13" t="s">
        <v>37</v>
      </c>
      <c r="AX583" s="13" t="s">
        <v>77</v>
      </c>
      <c r="AY583" s="234" t="s">
        <v>130</v>
      </c>
    </row>
    <row r="584" s="13" customFormat="1">
      <c r="A584" s="13"/>
      <c r="B584" s="223"/>
      <c r="C584" s="224"/>
      <c r="D584" s="225" t="s">
        <v>141</v>
      </c>
      <c r="E584" s="226" t="s">
        <v>19</v>
      </c>
      <c r="F584" s="227" t="s">
        <v>739</v>
      </c>
      <c r="G584" s="224"/>
      <c r="H584" s="228">
        <v>0.95999999999999996</v>
      </c>
      <c r="I584" s="229"/>
      <c r="J584" s="224"/>
      <c r="K584" s="224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141</v>
      </c>
      <c r="AU584" s="234" t="s">
        <v>87</v>
      </c>
      <c r="AV584" s="13" t="s">
        <v>87</v>
      </c>
      <c r="AW584" s="13" t="s">
        <v>37</v>
      </c>
      <c r="AX584" s="13" t="s">
        <v>77</v>
      </c>
      <c r="AY584" s="234" t="s">
        <v>130</v>
      </c>
    </row>
    <row r="585" s="13" customFormat="1">
      <c r="A585" s="13"/>
      <c r="B585" s="223"/>
      <c r="C585" s="224"/>
      <c r="D585" s="225" t="s">
        <v>141</v>
      </c>
      <c r="E585" s="226" t="s">
        <v>19</v>
      </c>
      <c r="F585" s="227" t="s">
        <v>740</v>
      </c>
      <c r="G585" s="224"/>
      <c r="H585" s="228">
        <v>0.995</v>
      </c>
      <c r="I585" s="229"/>
      <c r="J585" s="224"/>
      <c r="K585" s="224"/>
      <c r="L585" s="230"/>
      <c r="M585" s="231"/>
      <c r="N585" s="232"/>
      <c r="O585" s="232"/>
      <c r="P585" s="232"/>
      <c r="Q585" s="232"/>
      <c r="R585" s="232"/>
      <c r="S585" s="232"/>
      <c r="T585" s="23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4" t="s">
        <v>141</v>
      </c>
      <c r="AU585" s="234" t="s">
        <v>87</v>
      </c>
      <c r="AV585" s="13" t="s">
        <v>87</v>
      </c>
      <c r="AW585" s="13" t="s">
        <v>37</v>
      </c>
      <c r="AX585" s="13" t="s">
        <v>77</v>
      </c>
      <c r="AY585" s="234" t="s">
        <v>130</v>
      </c>
    </row>
    <row r="586" s="13" customFormat="1">
      <c r="A586" s="13"/>
      <c r="B586" s="223"/>
      <c r="C586" s="224"/>
      <c r="D586" s="225" t="s">
        <v>141</v>
      </c>
      <c r="E586" s="226" t="s">
        <v>19</v>
      </c>
      <c r="F586" s="227" t="s">
        <v>741</v>
      </c>
      <c r="G586" s="224"/>
      <c r="H586" s="228">
        <v>1.0309999999999999</v>
      </c>
      <c r="I586" s="229"/>
      <c r="J586" s="224"/>
      <c r="K586" s="224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141</v>
      </c>
      <c r="AU586" s="234" t="s">
        <v>87</v>
      </c>
      <c r="AV586" s="13" t="s">
        <v>87</v>
      </c>
      <c r="AW586" s="13" t="s">
        <v>37</v>
      </c>
      <c r="AX586" s="13" t="s">
        <v>77</v>
      </c>
      <c r="AY586" s="234" t="s">
        <v>130</v>
      </c>
    </row>
    <row r="587" s="13" customFormat="1">
      <c r="A587" s="13"/>
      <c r="B587" s="223"/>
      <c r="C587" s="224"/>
      <c r="D587" s="225" t="s">
        <v>141</v>
      </c>
      <c r="E587" s="226" t="s">
        <v>19</v>
      </c>
      <c r="F587" s="227" t="s">
        <v>742</v>
      </c>
      <c r="G587" s="224"/>
      <c r="H587" s="228">
        <v>0.41499999999999998</v>
      </c>
      <c r="I587" s="229"/>
      <c r="J587" s="224"/>
      <c r="K587" s="224"/>
      <c r="L587" s="230"/>
      <c r="M587" s="231"/>
      <c r="N587" s="232"/>
      <c r="O587" s="232"/>
      <c r="P587" s="232"/>
      <c r="Q587" s="232"/>
      <c r="R587" s="232"/>
      <c r="S587" s="232"/>
      <c r="T587" s="23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4" t="s">
        <v>141</v>
      </c>
      <c r="AU587" s="234" t="s">
        <v>87</v>
      </c>
      <c r="AV587" s="13" t="s">
        <v>87</v>
      </c>
      <c r="AW587" s="13" t="s">
        <v>37</v>
      </c>
      <c r="AX587" s="13" t="s">
        <v>77</v>
      </c>
      <c r="AY587" s="234" t="s">
        <v>130</v>
      </c>
    </row>
    <row r="588" s="13" customFormat="1">
      <c r="A588" s="13"/>
      <c r="B588" s="223"/>
      <c r="C588" s="224"/>
      <c r="D588" s="225" t="s">
        <v>141</v>
      </c>
      <c r="E588" s="226" t="s">
        <v>19</v>
      </c>
      <c r="F588" s="227" t="s">
        <v>743</v>
      </c>
      <c r="G588" s="224"/>
      <c r="H588" s="228">
        <v>1.5580000000000001</v>
      </c>
      <c r="I588" s="229"/>
      <c r="J588" s="224"/>
      <c r="K588" s="224"/>
      <c r="L588" s="230"/>
      <c r="M588" s="231"/>
      <c r="N588" s="232"/>
      <c r="O588" s="232"/>
      <c r="P588" s="232"/>
      <c r="Q588" s="232"/>
      <c r="R588" s="232"/>
      <c r="S588" s="232"/>
      <c r="T588" s="23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4" t="s">
        <v>141</v>
      </c>
      <c r="AU588" s="234" t="s">
        <v>87</v>
      </c>
      <c r="AV588" s="13" t="s">
        <v>87</v>
      </c>
      <c r="AW588" s="13" t="s">
        <v>37</v>
      </c>
      <c r="AX588" s="13" t="s">
        <v>77</v>
      </c>
      <c r="AY588" s="234" t="s">
        <v>130</v>
      </c>
    </row>
    <row r="589" s="13" customFormat="1">
      <c r="A589" s="13"/>
      <c r="B589" s="223"/>
      <c r="C589" s="224"/>
      <c r="D589" s="225" t="s">
        <v>141</v>
      </c>
      <c r="E589" s="226" t="s">
        <v>19</v>
      </c>
      <c r="F589" s="227" t="s">
        <v>744</v>
      </c>
      <c r="G589" s="224"/>
      <c r="H589" s="228">
        <v>2.613</v>
      </c>
      <c r="I589" s="229"/>
      <c r="J589" s="224"/>
      <c r="K589" s="224"/>
      <c r="L589" s="230"/>
      <c r="M589" s="231"/>
      <c r="N589" s="232"/>
      <c r="O589" s="232"/>
      <c r="P589" s="232"/>
      <c r="Q589" s="232"/>
      <c r="R589" s="232"/>
      <c r="S589" s="232"/>
      <c r="T589" s="23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4" t="s">
        <v>141</v>
      </c>
      <c r="AU589" s="234" t="s">
        <v>87</v>
      </c>
      <c r="AV589" s="13" t="s">
        <v>87</v>
      </c>
      <c r="AW589" s="13" t="s">
        <v>37</v>
      </c>
      <c r="AX589" s="13" t="s">
        <v>77</v>
      </c>
      <c r="AY589" s="234" t="s">
        <v>130</v>
      </c>
    </row>
    <row r="590" s="13" customFormat="1">
      <c r="A590" s="13"/>
      <c r="B590" s="223"/>
      <c r="C590" s="224"/>
      <c r="D590" s="225" t="s">
        <v>141</v>
      </c>
      <c r="E590" s="226" t="s">
        <v>19</v>
      </c>
      <c r="F590" s="227" t="s">
        <v>745</v>
      </c>
      <c r="G590" s="224"/>
      <c r="H590" s="228">
        <v>13.425000000000001</v>
      </c>
      <c r="I590" s="229"/>
      <c r="J590" s="224"/>
      <c r="K590" s="224"/>
      <c r="L590" s="230"/>
      <c r="M590" s="231"/>
      <c r="N590" s="232"/>
      <c r="O590" s="232"/>
      <c r="P590" s="232"/>
      <c r="Q590" s="232"/>
      <c r="R590" s="232"/>
      <c r="S590" s="232"/>
      <c r="T590" s="23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4" t="s">
        <v>141</v>
      </c>
      <c r="AU590" s="234" t="s">
        <v>87</v>
      </c>
      <c r="AV590" s="13" t="s">
        <v>87</v>
      </c>
      <c r="AW590" s="13" t="s">
        <v>37</v>
      </c>
      <c r="AX590" s="13" t="s">
        <v>77</v>
      </c>
      <c r="AY590" s="234" t="s">
        <v>130</v>
      </c>
    </row>
    <row r="591" s="13" customFormat="1">
      <c r="A591" s="13"/>
      <c r="B591" s="223"/>
      <c r="C591" s="224"/>
      <c r="D591" s="225" t="s">
        <v>141</v>
      </c>
      <c r="E591" s="226" t="s">
        <v>19</v>
      </c>
      <c r="F591" s="227" t="s">
        <v>746</v>
      </c>
      <c r="G591" s="224"/>
      <c r="H591" s="228">
        <v>50</v>
      </c>
      <c r="I591" s="229"/>
      <c r="J591" s="224"/>
      <c r="K591" s="224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141</v>
      </c>
      <c r="AU591" s="234" t="s">
        <v>87</v>
      </c>
      <c r="AV591" s="13" t="s">
        <v>87</v>
      </c>
      <c r="AW591" s="13" t="s">
        <v>37</v>
      </c>
      <c r="AX591" s="13" t="s">
        <v>77</v>
      </c>
      <c r="AY591" s="234" t="s">
        <v>130</v>
      </c>
    </row>
    <row r="592" s="14" customFormat="1">
      <c r="A592" s="14"/>
      <c r="B592" s="235"/>
      <c r="C592" s="236"/>
      <c r="D592" s="225" t="s">
        <v>141</v>
      </c>
      <c r="E592" s="237" t="s">
        <v>19</v>
      </c>
      <c r="F592" s="238" t="s">
        <v>145</v>
      </c>
      <c r="G592" s="236"/>
      <c r="H592" s="239">
        <v>110.944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141</v>
      </c>
      <c r="AU592" s="245" t="s">
        <v>87</v>
      </c>
      <c r="AV592" s="14" t="s">
        <v>137</v>
      </c>
      <c r="AW592" s="14" t="s">
        <v>37</v>
      </c>
      <c r="AX592" s="14" t="s">
        <v>85</v>
      </c>
      <c r="AY592" s="245" t="s">
        <v>130</v>
      </c>
    </row>
    <row r="593" s="2" customFormat="1" ht="24.15" customHeight="1">
      <c r="A593" s="39"/>
      <c r="B593" s="40"/>
      <c r="C593" s="205" t="s">
        <v>757</v>
      </c>
      <c r="D593" s="205" t="s">
        <v>132</v>
      </c>
      <c r="E593" s="206" t="s">
        <v>758</v>
      </c>
      <c r="F593" s="207" t="s">
        <v>759</v>
      </c>
      <c r="G593" s="208" t="s">
        <v>135</v>
      </c>
      <c r="H593" s="209">
        <v>221.88999999999999</v>
      </c>
      <c r="I593" s="210"/>
      <c r="J593" s="211">
        <f>ROUND(I593*H593,2)</f>
        <v>0</v>
      </c>
      <c r="K593" s="207" t="s">
        <v>136</v>
      </c>
      <c r="L593" s="45"/>
      <c r="M593" s="212" t="s">
        <v>19</v>
      </c>
      <c r="N593" s="213" t="s">
        <v>48</v>
      </c>
      <c r="O593" s="85"/>
      <c r="P593" s="214">
        <f>O593*H593</f>
        <v>0</v>
      </c>
      <c r="Q593" s="214">
        <v>0.00013999999999999999</v>
      </c>
      <c r="R593" s="214">
        <f>Q593*H593</f>
        <v>0.031064599999999994</v>
      </c>
      <c r="S593" s="214">
        <v>0</v>
      </c>
      <c r="T593" s="21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6" t="s">
        <v>235</v>
      </c>
      <c r="AT593" s="216" t="s">
        <v>132</v>
      </c>
      <c r="AU593" s="216" t="s">
        <v>87</v>
      </c>
      <c r="AY593" s="18" t="s">
        <v>130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8" t="s">
        <v>85</v>
      </c>
      <c r="BK593" s="217">
        <f>ROUND(I593*H593,2)</f>
        <v>0</v>
      </c>
      <c r="BL593" s="18" t="s">
        <v>235</v>
      </c>
      <c r="BM593" s="216" t="s">
        <v>760</v>
      </c>
    </row>
    <row r="594" s="2" customFormat="1">
      <c r="A594" s="39"/>
      <c r="B594" s="40"/>
      <c r="C594" s="41"/>
      <c r="D594" s="218" t="s">
        <v>139</v>
      </c>
      <c r="E594" s="41"/>
      <c r="F594" s="219" t="s">
        <v>761</v>
      </c>
      <c r="G594" s="41"/>
      <c r="H594" s="41"/>
      <c r="I594" s="220"/>
      <c r="J594" s="41"/>
      <c r="K594" s="41"/>
      <c r="L594" s="45"/>
      <c r="M594" s="221"/>
      <c r="N594" s="222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139</v>
      </c>
      <c r="AU594" s="18" t="s">
        <v>87</v>
      </c>
    </row>
    <row r="595" s="13" customFormat="1">
      <c r="A595" s="13"/>
      <c r="B595" s="223"/>
      <c r="C595" s="224"/>
      <c r="D595" s="225" t="s">
        <v>141</v>
      </c>
      <c r="E595" s="226" t="s">
        <v>19</v>
      </c>
      <c r="F595" s="227" t="s">
        <v>762</v>
      </c>
      <c r="G595" s="224"/>
      <c r="H595" s="228">
        <v>1.1519999999999999</v>
      </c>
      <c r="I595" s="229"/>
      <c r="J595" s="224"/>
      <c r="K595" s="224"/>
      <c r="L595" s="230"/>
      <c r="M595" s="231"/>
      <c r="N595" s="232"/>
      <c r="O595" s="232"/>
      <c r="P595" s="232"/>
      <c r="Q595" s="232"/>
      <c r="R595" s="232"/>
      <c r="S595" s="232"/>
      <c r="T595" s="23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4" t="s">
        <v>141</v>
      </c>
      <c r="AU595" s="234" t="s">
        <v>87</v>
      </c>
      <c r="AV595" s="13" t="s">
        <v>87</v>
      </c>
      <c r="AW595" s="13" t="s">
        <v>37</v>
      </c>
      <c r="AX595" s="13" t="s">
        <v>77</v>
      </c>
      <c r="AY595" s="234" t="s">
        <v>130</v>
      </c>
    </row>
    <row r="596" s="13" customFormat="1">
      <c r="A596" s="13"/>
      <c r="B596" s="223"/>
      <c r="C596" s="224"/>
      <c r="D596" s="225" t="s">
        <v>141</v>
      </c>
      <c r="E596" s="226" t="s">
        <v>19</v>
      </c>
      <c r="F596" s="227" t="s">
        <v>763</v>
      </c>
      <c r="G596" s="224"/>
      <c r="H596" s="228">
        <v>42.302</v>
      </c>
      <c r="I596" s="229"/>
      <c r="J596" s="224"/>
      <c r="K596" s="224"/>
      <c r="L596" s="230"/>
      <c r="M596" s="231"/>
      <c r="N596" s="232"/>
      <c r="O596" s="232"/>
      <c r="P596" s="232"/>
      <c r="Q596" s="232"/>
      <c r="R596" s="232"/>
      <c r="S596" s="232"/>
      <c r="T596" s="23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4" t="s">
        <v>141</v>
      </c>
      <c r="AU596" s="234" t="s">
        <v>87</v>
      </c>
      <c r="AV596" s="13" t="s">
        <v>87</v>
      </c>
      <c r="AW596" s="13" t="s">
        <v>37</v>
      </c>
      <c r="AX596" s="13" t="s">
        <v>77</v>
      </c>
      <c r="AY596" s="234" t="s">
        <v>130</v>
      </c>
    </row>
    <row r="597" s="13" customFormat="1">
      <c r="A597" s="13"/>
      <c r="B597" s="223"/>
      <c r="C597" s="224"/>
      <c r="D597" s="225" t="s">
        <v>141</v>
      </c>
      <c r="E597" s="226" t="s">
        <v>19</v>
      </c>
      <c r="F597" s="227" t="s">
        <v>764</v>
      </c>
      <c r="G597" s="224"/>
      <c r="H597" s="228">
        <v>0.014999999999999999</v>
      </c>
      <c r="I597" s="229"/>
      <c r="J597" s="224"/>
      <c r="K597" s="224"/>
      <c r="L597" s="230"/>
      <c r="M597" s="231"/>
      <c r="N597" s="232"/>
      <c r="O597" s="232"/>
      <c r="P597" s="232"/>
      <c r="Q597" s="232"/>
      <c r="R597" s="232"/>
      <c r="S597" s="232"/>
      <c r="T597" s="23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4" t="s">
        <v>141</v>
      </c>
      <c r="AU597" s="234" t="s">
        <v>87</v>
      </c>
      <c r="AV597" s="13" t="s">
        <v>87</v>
      </c>
      <c r="AW597" s="13" t="s">
        <v>37</v>
      </c>
      <c r="AX597" s="13" t="s">
        <v>77</v>
      </c>
      <c r="AY597" s="234" t="s">
        <v>130</v>
      </c>
    </row>
    <row r="598" s="13" customFormat="1">
      <c r="A598" s="13"/>
      <c r="B598" s="223"/>
      <c r="C598" s="224"/>
      <c r="D598" s="225" t="s">
        <v>141</v>
      </c>
      <c r="E598" s="226" t="s">
        <v>19</v>
      </c>
      <c r="F598" s="227" t="s">
        <v>765</v>
      </c>
      <c r="G598" s="224"/>
      <c r="H598" s="228">
        <v>27.888999999999999</v>
      </c>
      <c r="I598" s="229"/>
      <c r="J598" s="224"/>
      <c r="K598" s="224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141</v>
      </c>
      <c r="AU598" s="234" t="s">
        <v>87</v>
      </c>
      <c r="AV598" s="13" t="s">
        <v>87</v>
      </c>
      <c r="AW598" s="13" t="s">
        <v>37</v>
      </c>
      <c r="AX598" s="13" t="s">
        <v>77</v>
      </c>
      <c r="AY598" s="234" t="s">
        <v>130</v>
      </c>
    </row>
    <row r="599" s="13" customFormat="1">
      <c r="A599" s="13"/>
      <c r="B599" s="223"/>
      <c r="C599" s="224"/>
      <c r="D599" s="225" t="s">
        <v>141</v>
      </c>
      <c r="E599" s="226" t="s">
        <v>19</v>
      </c>
      <c r="F599" s="227" t="s">
        <v>766</v>
      </c>
      <c r="G599" s="224"/>
      <c r="H599" s="228">
        <v>1.512</v>
      </c>
      <c r="I599" s="229"/>
      <c r="J599" s="224"/>
      <c r="K599" s="224"/>
      <c r="L599" s="230"/>
      <c r="M599" s="231"/>
      <c r="N599" s="232"/>
      <c r="O599" s="232"/>
      <c r="P599" s="232"/>
      <c r="Q599" s="232"/>
      <c r="R599" s="232"/>
      <c r="S599" s="232"/>
      <c r="T599" s="23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4" t="s">
        <v>141</v>
      </c>
      <c r="AU599" s="234" t="s">
        <v>87</v>
      </c>
      <c r="AV599" s="13" t="s">
        <v>87</v>
      </c>
      <c r="AW599" s="13" t="s">
        <v>37</v>
      </c>
      <c r="AX599" s="13" t="s">
        <v>77</v>
      </c>
      <c r="AY599" s="234" t="s">
        <v>130</v>
      </c>
    </row>
    <row r="600" s="13" customFormat="1">
      <c r="A600" s="13"/>
      <c r="B600" s="223"/>
      <c r="C600" s="224"/>
      <c r="D600" s="225" t="s">
        <v>141</v>
      </c>
      <c r="E600" s="226" t="s">
        <v>19</v>
      </c>
      <c r="F600" s="227" t="s">
        <v>767</v>
      </c>
      <c r="G600" s="224"/>
      <c r="H600" s="228">
        <v>6.968</v>
      </c>
      <c r="I600" s="229"/>
      <c r="J600" s="224"/>
      <c r="K600" s="224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141</v>
      </c>
      <c r="AU600" s="234" t="s">
        <v>87</v>
      </c>
      <c r="AV600" s="13" t="s">
        <v>87</v>
      </c>
      <c r="AW600" s="13" t="s">
        <v>37</v>
      </c>
      <c r="AX600" s="13" t="s">
        <v>77</v>
      </c>
      <c r="AY600" s="234" t="s">
        <v>130</v>
      </c>
    </row>
    <row r="601" s="13" customFormat="1">
      <c r="A601" s="13"/>
      <c r="B601" s="223"/>
      <c r="C601" s="224"/>
      <c r="D601" s="225" t="s">
        <v>141</v>
      </c>
      <c r="E601" s="226" t="s">
        <v>19</v>
      </c>
      <c r="F601" s="227" t="s">
        <v>768</v>
      </c>
      <c r="G601" s="224"/>
      <c r="H601" s="228">
        <v>0.055</v>
      </c>
      <c r="I601" s="229"/>
      <c r="J601" s="224"/>
      <c r="K601" s="224"/>
      <c r="L601" s="230"/>
      <c r="M601" s="231"/>
      <c r="N601" s="232"/>
      <c r="O601" s="232"/>
      <c r="P601" s="232"/>
      <c r="Q601" s="232"/>
      <c r="R601" s="232"/>
      <c r="S601" s="232"/>
      <c r="T601" s="23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4" t="s">
        <v>141</v>
      </c>
      <c r="AU601" s="234" t="s">
        <v>87</v>
      </c>
      <c r="AV601" s="13" t="s">
        <v>87</v>
      </c>
      <c r="AW601" s="13" t="s">
        <v>37</v>
      </c>
      <c r="AX601" s="13" t="s">
        <v>77</v>
      </c>
      <c r="AY601" s="234" t="s">
        <v>130</v>
      </c>
    </row>
    <row r="602" s="13" customFormat="1">
      <c r="A602" s="13"/>
      <c r="B602" s="223"/>
      <c r="C602" s="224"/>
      <c r="D602" s="225" t="s">
        <v>141</v>
      </c>
      <c r="E602" s="226" t="s">
        <v>19</v>
      </c>
      <c r="F602" s="227" t="s">
        <v>769</v>
      </c>
      <c r="G602" s="224"/>
      <c r="H602" s="228">
        <v>1.921</v>
      </c>
      <c r="I602" s="229"/>
      <c r="J602" s="224"/>
      <c r="K602" s="224"/>
      <c r="L602" s="230"/>
      <c r="M602" s="231"/>
      <c r="N602" s="232"/>
      <c r="O602" s="232"/>
      <c r="P602" s="232"/>
      <c r="Q602" s="232"/>
      <c r="R602" s="232"/>
      <c r="S602" s="232"/>
      <c r="T602" s="23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4" t="s">
        <v>141</v>
      </c>
      <c r="AU602" s="234" t="s">
        <v>87</v>
      </c>
      <c r="AV602" s="13" t="s">
        <v>87</v>
      </c>
      <c r="AW602" s="13" t="s">
        <v>37</v>
      </c>
      <c r="AX602" s="13" t="s">
        <v>77</v>
      </c>
      <c r="AY602" s="234" t="s">
        <v>130</v>
      </c>
    </row>
    <row r="603" s="13" customFormat="1">
      <c r="A603" s="13"/>
      <c r="B603" s="223"/>
      <c r="C603" s="224"/>
      <c r="D603" s="225" t="s">
        <v>141</v>
      </c>
      <c r="E603" s="226" t="s">
        <v>19</v>
      </c>
      <c r="F603" s="227" t="s">
        <v>770</v>
      </c>
      <c r="G603" s="224"/>
      <c r="H603" s="228">
        <v>1.9910000000000001</v>
      </c>
      <c r="I603" s="229"/>
      <c r="J603" s="224"/>
      <c r="K603" s="224"/>
      <c r="L603" s="230"/>
      <c r="M603" s="231"/>
      <c r="N603" s="232"/>
      <c r="O603" s="232"/>
      <c r="P603" s="232"/>
      <c r="Q603" s="232"/>
      <c r="R603" s="232"/>
      <c r="S603" s="232"/>
      <c r="T603" s="23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4" t="s">
        <v>141</v>
      </c>
      <c r="AU603" s="234" t="s">
        <v>87</v>
      </c>
      <c r="AV603" s="13" t="s">
        <v>87</v>
      </c>
      <c r="AW603" s="13" t="s">
        <v>37</v>
      </c>
      <c r="AX603" s="13" t="s">
        <v>77</v>
      </c>
      <c r="AY603" s="234" t="s">
        <v>130</v>
      </c>
    </row>
    <row r="604" s="13" customFormat="1">
      <c r="A604" s="13"/>
      <c r="B604" s="223"/>
      <c r="C604" s="224"/>
      <c r="D604" s="225" t="s">
        <v>141</v>
      </c>
      <c r="E604" s="226" t="s">
        <v>19</v>
      </c>
      <c r="F604" s="227" t="s">
        <v>771</v>
      </c>
      <c r="G604" s="224"/>
      <c r="H604" s="228">
        <v>2.0630000000000002</v>
      </c>
      <c r="I604" s="229"/>
      <c r="J604" s="224"/>
      <c r="K604" s="224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141</v>
      </c>
      <c r="AU604" s="234" t="s">
        <v>87</v>
      </c>
      <c r="AV604" s="13" t="s">
        <v>87</v>
      </c>
      <c r="AW604" s="13" t="s">
        <v>37</v>
      </c>
      <c r="AX604" s="13" t="s">
        <v>77</v>
      </c>
      <c r="AY604" s="234" t="s">
        <v>130</v>
      </c>
    </row>
    <row r="605" s="13" customFormat="1">
      <c r="A605" s="13"/>
      <c r="B605" s="223"/>
      <c r="C605" s="224"/>
      <c r="D605" s="225" t="s">
        <v>141</v>
      </c>
      <c r="E605" s="226" t="s">
        <v>19</v>
      </c>
      <c r="F605" s="227" t="s">
        <v>772</v>
      </c>
      <c r="G605" s="224"/>
      <c r="H605" s="228">
        <v>0.83099999999999996</v>
      </c>
      <c r="I605" s="229"/>
      <c r="J605" s="224"/>
      <c r="K605" s="224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141</v>
      </c>
      <c r="AU605" s="234" t="s">
        <v>87</v>
      </c>
      <c r="AV605" s="13" t="s">
        <v>87</v>
      </c>
      <c r="AW605" s="13" t="s">
        <v>37</v>
      </c>
      <c r="AX605" s="13" t="s">
        <v>77</v>
      </c>
      <c r="AY605" s="234" t="s">
        <v>130</v>
      </c>
    </row>
    <row r="606" s="13" customFormat="1">
      <c r="A606" s="13"/>
      <c r="B606" s="223"/>
      <c r="C606" s="224"/>
      <c r="D606" s="225" t="s">
        <v>141</v>
      </c>
      <c r="E606" s="226" t="s">
        <v>19</v>
      </c>
      <c r="F606" s="227" t="s">
        <v>773</v>
      </c>
      <c r="G606" s="224"/>
      <c r="H606" s="228">
        <v>3.1160000000000001</v>
      </c>
      <c r="I606" s="229"/>
      <c r="J606" s="224"/>
      <c r="K606" s="224"/>
      <c r="L606" s="230"/>
      <c r="M606" s="231"/>
      <c r="N606" s="232"/>
      <c r="O606" s="232"/>
      <c r="P606" s="232"/>
      <c r="Q606" s="232"/>
      <c r="R606" s="232"/>
      <c r="S606" s="232"/>
      <c r="T606" s="23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4" t="s">
        <v>141</v>
      </c>
      <c r="AU606" s="234" t="s">
        <v>87</v>
      </c>
      <c r="AV606" s="13" t="s">
        <v>87</v>
      </c>
      <c r="AW606" s="13" t="s">
        <v>37</v>
      </c>
      <c r="AX606" s="13" t="s">
        <v>77</v>
      </c>
      <c r="AY606" s="234" t="s">
        <v>130</v>
      </c>
    </row>
    <row r="607" s="13" customFormat="1">
      <c r="A607" s="13"/>
      <c r="B607" s="223"/>
      <c r="C607" s="224"/>
      <c r="D607" s="225" t="s">
        <v>141</v>
      </c>
      <c r="E607" s="226" t="s">
        <v>19</v>
      </c>
      <c r="F607" s="227" t="s">
        <v>774</v>
      </c>
      <c r="G607" s="224"/>
      <c r="H607" s="228">
        <v>5.226</v>
      </c>
      <c r="I607" s="229"/>
      <c r="J607" s="224"/>
      <c r="K607" s="224"/>
      <c r="L607" s="230"/>
      <c r="M607" s="231"/>
      <c r="N607" s="232"/>
      <c r="O607" s="232"/>
      <c r="P607" s="232"/>
      <c r="Q607" s="232"/>
      <c r="R607" s="232"/>
      <c r="S607" s="232"/>
      <c r="T607" s="23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4" t="s">
        <v>141</v>
      </c>
      <c r="AU607" s="234" t="s">
        <v>87</v>
      </c>
      <c r="AV607" s="13" t="s">
        <v>87</v>
      </c>
      <c r="AW607" s="13" t="s">
        <v>37</v>
      </c>
      <c r="AX607" s="13" t="s">
        <v>77</v>
      </c>
      <c r="AY607" s="234" t="s">
        <v>130</v>
      </c>
    </row>
    <row r="608" s="13" customFormat="1">
      <c r="A608" s="13"/>
      <c r="B608" s="223"/>
      <c r="C608" s="224"/>
      <c r="D608" s="225" t="s">
        <v>141</v>
      </c>
      <c r="E608" s="226" t="s">
        <v>19</v>
      </c>
      <c r="F608" s="227" t="s">
        <v>775</v>
      </c>
      <c r="G608" s="224"/>
      <c r="H608" s="228">
        <v>26.849</v>
      </c>
      <c r="I608" s="229"/>
      <c r="J608" s="224"/>
      <c r="K608" s="224"/>
      <c r="L608" s="230"/>
      <c r="M608" s="231"/>
      <c r="N608" s="232"/>
      <c r="O608" s="232"/>
      <c r="P608" s="232"/>
      <c r="Q608" s="232"/>
      <c r="R608" s="232"/>
      <c r="S608" s="232"/>
      <c r="T608" s="23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4" t="s">
        <v>141</v>
      </c>
      <c r="AU608" s="234" t="s">
        <v>87</v>
      </c>
      <c r="AV608" s="13" t="s">
        <v>87</v>
      </c>
      <c r="AW608" s="13" t="s">
        <v>37</v>
      </c>
      <c r="AX608" s="13" t="s">
        <v>77</v>
      </c>
      <c r="AY608" s="234" t="s">
        <v>130</v>
      </c>
    </row>
    <row r="609" s="13" customFormat="1">
      <c r="A609" s="13"/>
      <c r="B609" s="223"/>
      <c r="C609" s="224"/>
      <c r="D609" s="225" t="s">
        <v>141</v>
      </c>
      <c r="E609" s="226" t="s">
        <v>19</v>
      </c>
      <c r="F609" s="227" t="s">
        <v>776</v>
      </c>
      <c r="G609" s="224"/>
      <c r="H609" s="228">
        <v>100</v>
      </c>
      <c r="I609" s="229"/>
      <c r="J609" s="224"/>
      <c r="K609" s="224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141</v>
      </c>
      <c r="AU609" s="234" t="s">
        <v>87</v>
      </c>
      <c r="AV609" s="13" t="s">
        <v>87</v>
      </c>
      <c r="AW609" s="13" t="s">
        <v>37</v>
      </c>
      <c r="AX609" s="13" t="s">
        <v>77</v>
      </c>
      <c r="AY609" s="234" t="s">
        <v>130</v>
      </c>
    </row>
    <row r="610" s="14" customFormat="1">
      <c r="A610" s="14"/>
      <c r="B610" s="235"/>
      <c r="C610" s="236"/>
      <c r="D610" s="225" t="s">
        <v>141</v>
      </c>
      <c r="E610" s="237" t="s">
        <v>19</v>
      </c>
      <c r="F610" s="238" t="s">
        <v>145</v>
      </c>
      <c r="G610" s="236"/>
      <c r="H610" s="239">
        <v>221.89000000000004</v>
      </c>
      <c r="I610" s="240"/>
      <c r="J610" s="236"/>
      <c r="K610" s="236"/>
      <c r="L610" s="241"/>
      <c r="M610" s="242"/>
      <c r="N610" s="243"/>
      <c r="O610" s="243"/>
      <c r="P610" s="243"/>
      <c r="Q610" s="243"/>
      <c r="R610" s="243"/>
      <c r="S610" s="243"/>
      <c r="T610" s="24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5" t="s">
        <v>141</v>
      </c>
      <c r="AU610" s="245" t="s">
        <v>87</v>
      </c>
      <c r="AV610" s="14" t="s">
        <v>137</v>
      </c>
      <c r="AW610" s="14" t="s">
        <v>37</v>
      </c>
      <c r="AX610" s="14" t="s">
        <v>85</v>
      </c>
      <c r="AY610" s="245" t="s">
        <v>130</v>
      </c>
    </row>
    <row r="611" s="2" customFormat="1" ht="24.15" customHeight="1">
      <c r="A611" s="39"/>
      <c r="B611" s="40"/>
      <c r="C611" s="205" t="s">
        <v>777</v>
      </c>
      <c r="D611" s="205" t="s">
        <v>132</v>
      </c>
      <c r="E611" s="206" t="s">
        <v>778</v>
      </c>
      <c r="F611" s="207" t="s">
        <v>779</v>
      </c>
      <c r="G611" s="208" t="s">
        <v>135</v>
      </c>
      <c r="H611" s="209">
        <v>221.88999999999999</v>
      </c>
      <c r="I611" s="210"/>
      <c r="J611" s="211">
        <f>ROUND(I611*H611,2)</f>
        <v>0</v>
      </c>
      <c r="K611" s="207" t="s">
        <v>136</v>
      </c>
      <c r="L611" s="45"/>
      <c r="M611" s="212" t="s">
        <v>19</v>
      </c>
      <c r="N611" s="213" t="s">
        <v>48</v>
      </c>
      <c r="O611" s="85"/>
      <c r="P611" s="214">
        <f>O611*H611</f>
        <v>0</v>
      </c>
      <c r="Q611" s="214">
        <v>0.00023000000000000001</v>
      </c>
      <c r="R611" s="214">
        <f>Q611*H611</f>
        <v>0.051034699999999995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235</v>
      </c>
      <c r="AT611" s="216" t="s">
        <v>132</v>
      </c>
      <c r="AU611" s="216" t="s">
        <v>87</v>
      </c>
      <c r="AY611" s="18" t="s">
        <v>130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85</v>
      </c>
      <c r="BK611" s="217">
        <f>ROUND(I611*H611,2)</f>
        <v>0</v>
      </c>
      <c r="BL611" s="18" t="s">
        <v>235</v>
      </c>
      <c r="BM611" s="216" t="s">
        <v>780</v>
      </c>
    </row>
    <row r="612" s="2" customFormat="1">
      <c r="A612" s="39"/>
      <c r="B612" s="40"/>
      <c r="C612" s="41"/>
      <c r="D612" s="218" t="s">
        <v>139</v>
      </c>
      <c r="E612" s="41"/>
      <c r="F612" s="219" t="s">
        <v>781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139</v>
      </c>
      <c r="AU612" s="18" t="s">
        <v>87</v>
      </c>
    </row>
    <row r="613" s="13" customFormat="1">
      <c r="A613" s="13"/>
      <c r="B613" s="223"/>
      <c r="C613" s="224"/>
      <c r="D613" s="225" t="s">
        <v>141</v>
      </c>
      <c r="E613" s="226" t="s">
        <v>19</v>
      </c>
      <c r="F613" s="227" t="s">
        <v>762</v>
      </c>
      <c r="G613" s="224"/>
      <c r="H613" s="228">
        <v>1.1519999999999999</v>
      </c>
      <c r="I613" s="229"/>
      <c r="J613" s="224"/>
      <c r="K613" s="224"/>
      <c r="L613" s="230"/>
      <c r="M613" s="231"/>
      <c r="N613" s="232"/>
      <c r="O613" s="232"/>
      <c r="P613" s="232"/>
      <c r="Q613" s="232"/>
      <c r="R613" s="232"/>
      <c r="S613" s="232"/>
      <c r="T613" s="23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4" t="s">
        <v>141</v>
      </c>
      <c r="AU613" s="234" t="s">
        <v>87</v>
      </c>
      <c r="AV613" s="13" t="s">
        <v>87</v>
      </c>
      <c r="AW613" s="13" t="s">
        <v>37</v>
      </c>
      <c r="AX613" s="13" t="s">
        <v>77</v>
      </c>
      <c r="AY613" s="234" t="s">
        <v>130</v>
      </c>
    </row>
    <row r="614" s="13" customFormat="1">
      <c r="A614" s="13"/>
      <c r="B614" s="223"/>
      <c r="C614" s="224"/>
      <c r="D614" s="225" t="s">
        <v>141</v>
      </c>
      <c r="E614" s="226" t="s">
        <v>19</v>
      </c>
      <c r="F614" s="227" t="s">
        <v>763</v>
      </c>
      <c r="G614" s="224"/>
      <c r="H614" s="228">
        <v>42.302</v>
      </c>
      <c r="I614" s="229"/>
      <c r="J614" s="224"/>
      <c r="K614" s="224"/>
      <c r="L614" s="230"/>
      <c r="M614" s="231"/>
      <c r="N614" s="232"/>
      <c r="O614" s="232"/>
      <c r="P614" s="232"/>
      <c r="Q614" s="232"/>
      <c r="R614" s="232"/>
      <c r="S614" s="232"/>
      <c r="T614" s="23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4" t="s">
        <v>141</v>
      </c>
      <c r="AU614" s="234" t="s">
        <v>87</v>
      </c>
      <c r="AV614" s="13" t="s">
        <v>87</v>
      </c>
      <c r="AW614" s="13" t="s">
        <v>37</v>
      </c>
      <c r="AX614" s="13" t="s">
        <v>77</v>
      </c>
      <c r="AY614" s="234" t="s">
        <v>130</v>
      </c>
    </row>
    <row r="615" s="13" customFormat="1">
      <c r="A615" s="13"/>
      <c r="B615" s="223"/>
      <c r="C615" s="224"/>
      <c r="D615" s="225" t="s">
        <v>141</v>
      </c>
      <c r="E615" s="226" t="s">
        <v>19</v>
      </c>
      <c r="F615" s="227" t="s">
        <v>764</v>
      </c>
      <c r="G615" s="224"/>
      <c r="H615" s="228">
        <v>0.014999999999999999</v>
      </c>
      <c r="I615" s="229"/>
      <c r="J615" s="224"/>
      <c r="K615" s="224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141</v>
      </c>
      <c r="AU615" s="234" t="s">
        <v>87</v>
      </c>
      <c r="AV615" s="13" t="s">
        <v>87</v>
      </c>
      <c r="AW615" s="13" t="s">
        <v>37</v>
      </c>
      <c r="AX615" s="13" t="s">
        <v>77</v>
      </c>
      <c r="AY615" s="234" t="s">
        <v>130</v>
      </c>
    </row>
    <row r="616" s="13" customFormat="1">
      <c r="A616" s="13"/>
      <c r="B616" s="223"/>
      <c r="C616" s="224"/>
      <c r="D616" s="225" t="s">
        <v>141</v>
      </c>
      <c r="E616" s="226" t="s">
        <v>19</v>
      </c>
      <c r="F616" s="227" t="s">
        <v>765</v>
      </c>
      <c r="G616" s="224"/>
      <c r="H616" s="228">
        <v>27.888999999999999</v>
      </c>
      <c r="I616" s="229"/>
      <c r="J616" s="224"/>
      <c r="K616" s="224"/>
      <c r="L616" s="230"/>
      <c r="M616" s="231"/>
      <c r="N616" s="232"/>
      <c r="O616" s="232"/>
      <c r="P616" s="232"/>
      <c r="Q616" s="232"/>
      <c r="R616" s="232"/>
      <c r="S616" s="232"/>
      <c r="T616" s="23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4" t="s">
        <v>141</v>
      </c>
      <c r="AU616" s="234" t="s">
        <v>87</v>
      </c>
      <c r="AV616" s="13" t="s">
        <v>87</v>
      </c>
      <c r="AW616" s="13" t="s">
        <v>37</v>
      </c>
      <c r="AX616" s="13" t="s">
        <v>77</v>
      </c>
      <c r="AY616" s="234" t="s">
        <v>130</v>
      </c>
    </row>
    <row r="617" s="13" customFormat="1">
      <c r="A617" s="13"/>
      <c r="B617" s="223"/>
      <c r="C617" s="224"/>
      <c r="D617" s="225" t="s">
        <v>141</v>
      </c>
      <c r="E617" s="226" t="s">
        <v>19</v>
      </c>
      <c r="F617" s="227" t="s">
        <v>766</v>
      </c>
      <c r="G617" s="224"/>
      <c r="H617" s="228">
        <v>1.512</v>
      </c>
      <c r="I617" s="229"/>
      <c r="J617" s="224"/>
      <c r="K617" s="224"/>
      <c r="L617" s="230"/>
      <c r="M617" s="231"/>
      <c r="N617" s="232"/>
      <c r="O617" s="232"/>
      <c r="P617" s="232"/>
      <c r="Q617" s="232"/>
      <c r="R617" s="232"/>
      <c r="S617" s="232"/>
      <c r="T617" s="23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4" t="s">
        <v>141</v>
      </c>
      <c r="AU617" s="234" t="s">
        <v>87</v>
      </c>
      <c r="AV617" s="13" t="s">
        <v>87</v>
      </c>
      <c r="AW617" s="13" t="s">
        <v>37</v>
      </c>
      <c r="AX617" s="13" t="s">
        <v>77</v>
      </c>
      <c r="AY617" s="234" t="s">
        <v>130</v>
      </c>
    </row>
    <row r="618" s="13" customFormat="1">
      <c r="A618" s="13"/>
      <c r="B618" s="223"/>
      <c r="C618" s="224"/>
      <c r="D618" s="225" t="s">
        <v>141</v>
      </c>
      <c r="E618" s="226" t="s">
        <v>19</v>
      </c>
      <c r="F618" s="227" t="s">
        <v>767</v>
      </c>
      <c r="G618" s="224"/>
      <c r="H618" s="228">
        <v>6.968</v>
      </c>
      <c r="I618" s="229"/>
      <c r="J618" s="224"/>
      <c r="K618" s="224"/>
      <c r="L618" s="230"/>
      <c r="M618" s="231"/>
      <c r="N618" s="232"/>
      <c r="O618" s="232"/>
      <c r="P618" s="232"/>
      <c r="Q618" s="232"/>
      <c r="R618" s="232"/>
      <c r="S618" s="232"/>
      <c r="T618" s="23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4" t="s">
        <v>141</v>
      </c>
      <c r="AU618" s="234" t="s">
        <v>87</v>
      </c>
      <c r="AV618" s="13" t="s">
        <v>87</v>
      </c>
      <c r="AW618" s="13" t="s">
        <v>37</v>
      </c>
      <c r="AX618" s="13" t="s">
        <v>77</v>
      </c>
      <c r="AY618" s="234" t="s">
        <v>130</v>
      </c>
    </row>
    <row r="619" s="13" customFormat="1">
      <c r="A619" s="13"/>
      <c r="B619" s="223"/>
      <c r="C619" s="224"/>
      <c r="D619" s="225" t="s">
        <v>141</v>
      </c>
      <c r="E619" s="226" t="s">
        <v>19</v>
      </c>
      <c r="F619" s="227" t="s">
        <v>768</v>
      </c>
      <c r="G619" s="224"/>
      <c r="H619" s="228">
        <v>0.055</v>
      </c>
      <c r="I619" s="229"/>
      <c r="J619" s="224"/>
      <c r="K619" s="224"/>
      <c r="L619" s="230"/>
      <c r="M619" s="231"/>
      <c r="N619" s="232"/>
      <c r="O619" s="232"/>
      <c r="P619" s="232"/>
      <c r="Q619" s="232"/>
      <c r="R619" s="232"/>
      <c r="S619" s="232"/>
      <c r="T619" s="23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4" t="s">
        <v>141</v>
      </c>
      <c r="AU619" s="234" t="s">
        <v>87</v>
      </c>
      <c r="AV619" s="13" t="s">
        <v>87</v>
      </c>
      <c r="AW619" s="13" t="s">
        <v>37</v>
      </c>
      <c r="AX619" s="13" t="s">
        <v>77</v>
      </c>
      <c r="AY619" s="234" t="s">
        <v>130</v>
      </c>
    </row>
    <row r="620" s="13" customFormat="1">
      <c r="A620" s="13"/>
      <c r="B620" s="223"/>
      <c r="C620" s="224"/>
      <c r="D620" s="225" t="s">
        <v>141</v>
      </c>
      <c r="E620" s="226" t="s">
        <v>19</v>
      </c>
      <c r="F620" s="227" t="s">
        <v>769</v>
      </c>
      <c r="G620" s="224"/>
      <c r="H620" s="228">
        <v>1.921</v>
      </c>
      <c r="I620" s="229"/>
      <c r="J620" s="224"/>
      <c r="K620" s="224"/>
      <c r="L620" s="230"/>
      <c r="M620" s="231"/>
      <c r="N620" s="232"/>
      <c r="O620" s="232"/>
      <c r="P620" s="232"/>
      <c r="Q620" s="232"/>
      <c r="R620" s="232"/>
      <c r="S620" s="232"/>
      <c r="T620" s="23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4" t="s">
        <v>141</v>
      </c>
      <c r="AU620" s="234" t="s">
        <v>87</v>
      </c>
      <c r="AV620" s="13" t="s">
        <v>87</v>
      </c>
      <c r="AW620" s="13" t="s">
        <v>37</v>
      </c>
      <c r="AX620" s="13" t="s">
        <v>77</v>
      </c>
      <c r="AY620" s="234" t="s">
        <v>130</v>
      </c>
    </row>
    <row r="621" s="13" customFormat="1">
      <c r="A621" s="13"/>
      <c r="B621" s="223"/>
      <c r="C621" s="224"/>
      <c r="D621" s="225" t="s">
        <v>141</v>
      </c>
      <c r="E621" s="226" t="s">
        <v>19</v>
      </c>
      <c r="F621" s="227" t="s">
        <v>770</v>
      </c>
      <c r="G621" s="224"/>
      <c r="H621" s="228">
        <v>1.9910000000000001</v>
      </c>
      <c r="I621" s="229"/>
      <c r="J621" s="224"/>
      <c r="K621" s="224"/>
      <c r="L621" s="230"/>
      <c r="M621" s="231"/>
      <c r="N621" s="232"/>
      <c r="O621" s="232"/>
      <c r="P621" s="232"/>
      <c r="Q621" s="232"/>
      <c r="R621" s="232"/>
      <c r="S621" s="232"/>
      <c r="T621" s="23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4" t="s">
        <v>141</v>
      </c>
      <c r="AU621" s="234" t="s">
        <v>87</v>
      </c>
      <c r="AV621" s="13" t="s">
        <v>87</v>
      </c>
      <c r="AW621" s="13" t="s">
        <v>37</v>
      </c>
      <c r="AX621" s="13" t="s">
        <v>77</v>
      </c>
      <c r="AY621" s="234" t="s">
        <v>130</v>
      </c>
    </row>
    <row r="622" s="13" customFormat="1">
      <c r="A622" s="13"/>
      <c r="B622" s="223"/>
      <c r="C622" s="224"/>
      <c r="D622" s="225" t="s">
        <v>141</v>
      </c>
      <c r="E622" s="226" t="s">
        <v>19</v>
      </c>
      <c r="F622" s="227" t="s">
        <v>771</v>
      </c>
      <c r="G622" s="224"/>
      <c r="H622" s="228">
        <v>2.0630000000000002</v>
      </c>
      <c r="I622" s="229"/>
      <c r="J622" s="224"/>
      <c r="K622" s="224"/>
      <c r="L622" s="230"/>
      <c r="M622" s="231"/>
      <c r="N622" s="232"/>
      <c r="O622" s="232"/>
      <c r="P622" s="232"/>
      <c r="Q622" s="232"/>
      <c r="R622" s="232"/>
      <c r="S622" s="232"/>
      <c r="T622" s="23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4" t="s">
        <v>141</v>
      </c>
      <c r="AU622" s="234" t="s">
        <v>87</v>
      </c>
      <c r="AV622" s="13" t="s">
        <v>87</v>
      </c>
      <c r="AW622" s="13" t="s">
        <v>37</v>
      </c>
      <c r="AX622" s="13" t="s">
        <v>77</v>
      </c>
      <c r="AY622" s="234" t="s">
        <v>130</v>
      </c>
    </row>
    <row r="623" s="13" customFormat="1">
      <c r="A623" s="13"/>
      <c r="B623" s="223"/>
      <c r="C623" s="224"/>
      <c r="D623" s="225" t="s">
        <v>141</v>
      </c>
      <c r="E623" s="226" t="s">
        <v>19</v>
      </c>
      <c r="F623" s="227" t="s">
        <v>772</v>
      </c>
      <c r="G623" s="224"/>
      <c r="H623" s="228">
        <v>0.83099999999999996</v>
      </c>
      <c r="I623" s="229"/>
      <c r="J623" s="224"/>
      <c r="K623" s="224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141</v>
      </c>
      <c r="AU623" s="234" t="s">
        <v>87</v>
      </c>
      <c r="AV623" s="13" t="s">
        <v>87</v>
      </c>
      <c r="AW623" s="13" t="s">
        <v>37</v>
      </c>
      <c r="AX623" s="13" t="s">
        <v>77</v>
      </c>
      <c r="AY623" s="234" t="s">
        <v>130</v>
      </c>
    </row>
    <row r="624" s="13" customFormat="1">
      <c r="A624" s="13"/>
      <c r="B624" s="223"/>
      <c r="C624" s="224"/>
      <c r="D624" s="225" t="s">
        <v>141</v>
      </c>
      <c r="E624" s="226" t="s">
        <v>19</v>
      </c>
      <c r="F624" s="227" t="s">
        <v>773</v>
      </c>
      <c r="G624" s="224"/>
      <c r="H624" s="228">
        <v>3.1160000000000001</v>
      </c>
      <c r="I624" s="229"/>
      <c r="J624" s="224"/>
      <c r="K624" s="224"/>
      <c r="L624" s="230"/>
      <c r="M624" s="231"/>
      <c r="N624" s="232"/>
      <c r="O624" s="232"/>
      <c r="P624" s="232"/>
      <c r="Q624" s="232"/>
      <c r="R624" s="232"/>
      <c r="S624" s="232"/>
      <c r="T624" s="23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4" t="s">
        <v>141</v>
      </c>
      <c r="AU624" s="234" t="s">
        <v>87</v>
      </c>
      <c r="AV624" s="13" t="s">
        <v>87</v>
      </c>
      <c r="AW624" s="13" t="s">
        <v>37</v>
      </c>
      <c r="AX624" s="13" t="s">
        <v>77</v>
      </c>
      <c r="AY624" s="234" t="s">
        <v>130</v>
      </c>
    </row>
    <row r="625" s="13" customFormat="1">
      <c r="A625" s="13"/>
      <c r="B625" s="223"/>
      <c r="C625" s="224"/>
      <c r="D625" s="225" t="s">
        <v>141</v>
      </c>
      <c r="E625" s="226" t="s">
        <v>19</v>
      </c>
      <c r="F625" s="227" t="s">
        <v>774</v>
      </c>
      <c r="G625" s="224"/>
      <c r="H625" s="228">
        <v>5.226</v>
      </c>
      <c r="I625" s="229"/>
      <c r="J625" s="224"/>
      <c r="K625" s="224"/>
      <c r="L625" s="230"/>
      <c r="M625" s="231"/>
      <c r="N625" s="232"/>
      <c r="O625" s="232"/>
      <c r="P625" s="232"/>
      <c r="Q625" s="232"/>
      <c r="R625" s="232"/>
      <c r="S625" s="232"/>
      <c r="T625" s="23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4" t="s">
        <v>141</v>
      </c>
      <c r="AU625" s="234" t="s">
        <v>87</v>
      </c>
      <c r="AV625" s="13" t="s">
        <v>87</v>
      </c>
      <c r="AW625" s="13" t="s">
        <v>37</v>
      </c>
      <c r="AX625" s="13" t="s">
        <v>77</v>
      </c>
      <c r="AY625" s="234" t="s">
        <v>130</v>
      </c>
    </row>
    <row r="626" s="13" customFormat="1">
      <c r="A626" s="13"/>
      <c r="B626" s="223"/>
      <c r="C626" s="224"/>
      <c r="D626" s="225" t="s">
        <v>141</v>
      </c>
      <c r="E626" s="226" t="s">
        <v>19</v>
      </c>
      <c r="F626" s="227" t="s">
        <v>775</v>
      </c>
      <c r="G626" s="224"/>
      <c r="H626" s="228">
        <v>26.849</v>
      </c>
      <c r="I626" s="229"/>
      <c r="J626" s="224"/>
      <c r="K626" s="224"/>
      <c r="L626" s="230"/>
      <c r="M626" s="231"/>
      <c r="N626" s="232"/>
      <c r="O626" s="232"/>
      <c r="P626" s="232"/>
      <c r="Q626" s="232"/>
      <c r="R626" s="232"/>
      <c r="S626" s="232"/>
      <c r="T626" s="23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4" t="s">
        <v>141</v>
      </c>
      <c r="AU626" s="234" t="s">
        <v>87</v>
      </c>
      <c r="AV626" s="13" t="s">
        <v>87</v>
      </c>
      <c r="AW626" s="13" t="s">
        <v>37</v>
      </c>
      <c r="AX626" s="13" t="s">
        <v>77</v>
      </c>
      <c r="AY626" s="234" t="s">
        <v>130</v>
      </c>
    </row>
    <row r="627" s="13" customFormat="1">
      <c r="A627" s="13"/>
      <c r="B627" s="223"/>
      <c r="C627" s="224"/>
      <c r="D627" s="225" t="s">
        <v>141</v>
      </c>
      <c r="E627" s="226" t="s">
        <v>19</v>
      </c>
      <c r="F627" s="227" t="s">
        <v>776</v>
      </c>
      <c r="G627" s="224"/>
      <c r="H627" s="228">
        <v>100</v>
      </c>
      <c r="I627" s="229"/>
      <c r="J627" s="224"/>
      <c r="K627" s="224"/>
      <c r="L627" s="230"/>
      <c r="M627" s="231"/>
      <c r="N627" s="232"/>
      <c r="O627" s="232"/>
      <c r="P627" s="232"/>
      <c r="Q627" s="232"/>
      <c r="R627" s="232"/>
      <c r="S627" s="232"/>
      <c r="T627" s="23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4" t="s">
        <v>141</v>
      </c>
      <c r="AU627" s="234" t="s">
        <v>87</v>
      </c>
      <c r="AV627" s="13" t="s">
        <v>87</v>
      </c>
      <c r="AW627" s="13" t="s">
        <v>37</v>
      </c>
      <c r="AX627" s="13" t="s">
        <v>77</v>
      </c>
      <c r="AY627" s="234" t="s">
        <v>130</v>
      </c>
    </row>
    <row r="628" s="14" customFormat="1">
      <c r="A628" s="14"/>
      <c r="B628" s="235"/>
      <c r="C628" s="236"/>
      <c r="D628" s="225" t="s">
        <v>141</v>
      </c>
      <c r="E628" s="237" t="s">
        <v>19</v>
      </c>
      <c r="F628" s="238" t="s">
        <v>145</v>
      </c>
      <c r="G628" s="236"/>
      <c r="H628" s="239">
        <v>221.89000000000004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5" t="s">
        <v>141</v>
      </c>
      <c r="AU628" s="245" t="s">
        <v>87</v>
      </c>
      <c r="AV628" s="14" t="s">
        <v>137</v>
      </c>
      <c r="AW628" s="14" t="s">
        <v>37</v>
      </c>
      <c r="AX628" s="14" t="s">
        <v>85</v>
      </c>
      <c r="AY628" s="245" t="s">
        <v>130</v>
      </c>
    </row>
    <row r="629" s="2" customFormat="1" ht="24.15" customHeight="1">
      <c r="A629" s="39"/>
      <c r="B629" s="40"/>
      <c r="C629" s="205" t="s">
        <v>782</v>
      </c>
      <c r="D629" s="205" t="s">
        <v>132</v>
      </c>
      <c r="E629" s="206" t="s">
        <v>783</v>
      </c>
      <c r="F629" s="207" t="s">
        <v>784</v>
      </c>
      <c r="G629" s="208" t="s">
        <v>135</v>
      </c>
      <c r="H629" s="209">
        <v>221.88999999999999</v>
      </c>
      <c r="I629" s="210"/>
      <c r="J629" s="211">
        <f>ROUND(I629*H629,2)</f>
        <v>0</v>
      </c>
      <c r="K629" s="207" t="s">
        <v>136</v>
      </c>
      <c r="L629" s="45"/>
      <c r="M629" s="212" t="s">
        <v>19</v>
      </c>
      <c r="N629" s="213" t="s">
        <v>48</v>
      </c>
      <c r="O629" s="85"/>
      <c r="P629" s="214">
        <f>O629*H629</f>
        <v>0</v>
      </c>
      <c r="Q629" s="214">
        <v>9.0000000000000006E-05</v>
      </c>
      <c r="R629" s="214">
        <f>Q629*H629</f>
        <v>0.019970100000000001</v>
      </c>
      <c r="S629" s="214">
        <v>0</v>
      </c>
      <c r="T629" s="21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6" t="s">
        <v>235</v>
      </c>
      <c r="AT629" s="216" t="s">
        <v>132</v>
      </c>
      <c r="AU629" s="216" t="s">
        <v>87</v>
      </c>
      <c r="AY629" s="18" t="s">
        <v>130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85</v>
      </c>
      <c r="BK629" s="217">
        <f>ROUND(I629*H629,2)</f>
        <v>0</v>
      </c>
      <c r="BL629" s="18" t="s">
        <v>235</v>
      </c>
      <c r="BM629" s="216" t="s">
        <v>785</v>
      </c>
    </row>
    <row r="630" s="2" customFormat="1">
      <c r="A630" s="39"/>
      <c r="B630" s="40"/>
      <c r="C630" s="41"/>
      <c r="D630" s="218" t="s">
        <v>139</v>
      </c>
      <c r="E630" s="41"/>
      <c r="F630" s="219" t="s">
        <v>786</v>
      </c>
      <c r="G630" s="41"/>
      <c r="H630" s="41"/>
      <c r="I630" s="220"/>
      <c r="J630" s="41"/>
      <c r="K630" s="41"/>
      <c r="L630" s="45"/>
      <c r="M630" s="221"/>
      <c r="N630" s="222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139</v>
      </c>
      <c r="AU630" s="18" t="s">
        <v>87</v>
      </c>
    </row>
    <row r="631" s="13" customFormat="1">
      <c r="A631" s="13"/>
      <c r="B631" s="223"/>
      <c r="C631" s="224"/>
      <c r="D631" s="225" t="s">
        <v>141</v>
      </c>
      <c r="E631" s="226" t="s">
        <v>19</v>
      </c>
      <c r="F631" s="227" t="s">
        <v>762</v>
      </c>
      <c r="G631" s="224"/>
      <c r="H631" s="228">
        <v>1.1519999999999999</v>
      </c>
      <c r="I631" s="229"/>
      <c r="J631" s="224"/>
      <c r="K631" s="224"/>
      <c r="L631" s="230"/>
      <c r="M631" s="231"/>
      <c r="N631" s="232"/>
      <c r="O631" s="232"/>
      <c r="P631" s="232"/>
      <c r="Q631" s="232"/>
      <c r="R631" s="232"/>
      <c r="S631" s="232"/>
      <c r="T631" s="23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4" t="s">
        <v>141</v>
      </c>
      <c r="AU631" s="234" t="s">
        <v>87</v>
      </c>
      <c r="AV631" s="13" t="s">
        <v>87</v>
      </c>
      <c r="AW631" s="13" t="s">
        <v>37</v>
      </c>
      <c r="AX631" s="13" t="s">
        <v>77</v>
      </c>
      <c r="AY631" s="234" t="s">
        <v>130</v>
      </c>
    </row>
    <row r="632" s="13" customFormat="1">
      <c r="A632" s="13"/>
      <c r="B632" s="223"/>
      <c r="C632" s="224"/>
      <c r="D632" s="225" t="s">
        <v>141</v>
      </c>
      <c r="E632" s="226" t="s">
        <v>19</v>
      </c>
      <c r="F632" s="227" t="s">
        <v>763</v>
      </c>
      <c r="G632" s="224"/>
      <c r="H632" s="228">
        <v>42.302</v>
      </c>
      <c r="I632" s="229"/>
      <c r="J632" s="224"/>
      <c r="K632" s="224"/>
      <c r="L632" s="230"/>
      <c r="M632" s="231"/>
      <c r="N632" s="232"/>
      <c r="O632" s="232"/>
      <c r="P632" s="232"/>
      <c r="Q632" s="232"/>
      <c r="R632" s="232"/>
      <c r="S632" s="232"/>
      <c r="T632" s="23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4" t="s">
        <v>141</v>
      </c>
      <c r="AU632" s="234" t="s">
        <v>87</v>
      </c>
      <c r="AV632" s="13" t="s">
        <v>87</v>
      </c>
      <c r="AW632" s="13" t="s">
        <v>37</v>
      </c>
      <c r="AX632" s="13" t="s">
        <v>77</v>
      </c>
      <c r="AY632" s="234" t="s">
        <v>130</v>
      </c>
    </row>
    <row r="633" s="13" customFormat="1">
      <c r="A633" s="13"/>
      <c r="B633" s="223"/>
      <c r="C633" s="224"/>
      <c r="D633" s="225" t="s">
        <v>141</v>
      </c>
      <c r="E633" s="226" t="s">
        <v>19</v>
      </c>
      <c r="F633" s="227" t="s">
        <v>764</v>
      </c>
      <c r="G633" s="224"/>
      <c r="H633" s="228">
        <v>0.014999999999999999</v>
      </c>
      <c r="I633" s="229"/>
      <c r="J633" s="224"/>
      <c r="K633" s="224"/>
      <c r="L633" s="230"/>
      <c r="M633" s="231"/>
      <c r="N633" s="232"/>
      <c r="O633" s="232"/>
      <c r="P633" s="232"/>
      <c r="Q633" s="232"/>
      <c r="R633" s="232"/>
      <c r="S633" s="232"/>
      <c r="T633" s="23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4" t="s">
        <v>141</v>
      </c>
      <c r="AU633" s="234" t="s">
        <v>87</v>
      </c>
      <c r="AV633" s="13" t="s">
        <v>87</v>
      </c>
      <c r="AW633" s="13" t="s">
        <v>37</v>
      </c>
      <c r="AX633" s="13" t="s">
        <v>77</v>
      </c>
      <c r="AY633" s="234" t="s">
        <v>130</v>
      </c>
    </row>
    <row r="634" s="13" customFormat="1">
      <c r="A634" s="13"/>
      <c r="B634" s="223"/>
      <c r="C634" s="224"/>
      <c r="D634" s="225" t="s">
        <v>141</v>
      </c>
      <c r="E634" s="226" t="s">
        <v>19</v>
      </c>
      <c r="F634" s="227" t="s">
        <v>765</v>
      </c>
      <c r="G634" s="224"/>
      <c r="H634" s="228">
        <v>27.888999999999999</v>
      </c>
      <c r="I634" s="229"/>
      <c r="J634" s="224"/>
      <c r="K634" s="224"/>
      <c r="L634" s="230"/>
      <c r="M634" s="231"/>
      <c r="N634" s="232"/>
      <c r="O634" s="232"/>
      <c r="P634" s="232"/>
      <c r="Q634" s="232"/>
      <c r="R634" s="232"/>
      <c r="S634" s="232"/>
      <c r="T634" s="23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4" t="s">
        <v>141</v>
      </c>
      <c r="AU634" s="234" t="s">
        <v>87</v>
      </c>
      <c r="AV634" s="13" t="s">
        <v>87</v>
      </c>
      <c r="AW634" s="13" t="s">
        <v>37</v>
      </c>
      <c r="AX634" s="13" t="s">
        <v>77</v>
      </c>
      <c r="AY634" s="234" t="s">
        <v>130</v>
      </c>
    </row>
    <row r="635" s="13" customFormat="1">
      <c r="A635" s="13"/>
      <c r="B635" s="223"/>
      <c r="C635" s="224"/>
      <c r="D635" s="225" t="s">
        <v>141</v>
      </c>
      <c r="E635" s="226" t="s">
        <v>19</v>
      </c>
      <c r="F635" s="227" t="s">
        <v>766</v>
      </c>
      <c r="G635" s="224"/>
      <c r="H635" s="228">
        <v>1.512</v>
      </c>
      <c r="I635" s="229"/>
      <c r="J635" s="224"/>
      <c r="K635" s="224"/>
      <c r="L635" s="230"/>
      <c r="M635" s="231"/>
      <c r="N635" s="232"/>
      <c r="O635" s="232"/>
      <c r="P635" s="232"/>
      <c r="Q635" s="232"/>
      <c r="R635" s="232"/>
      <c r="S635" s="232"/>
      <c r="T635" s="23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4" t="s">
        <v>141</v>
      </c>
      <c r="AU635" s="234" t="s">
        <v>87</v>
      </c>
      <c r="AV635" s="13" t="s">
        <v>87</v>
      </c>
      <c r="AW635" s="13" t="s">
        <v>37</v>
      </c>
      <c r="AX635" s="13" t="s">
        <v>77</v>
      </c>
      <c r="AY635" s="234" t="s">
        <v>130</v>
      </c>
    </row>
    <row r="636" s="13" customFormat="1">
      <c r="A636" s="13"/>
      <c r="B636" s="223"/>
      <c r="C636" s="224"/>
      <c r="D636" s="225" t="s">
        <v>141</v>
      </c>
      <c r="E636" s="226" t="s">
        <v>19</v>
      </c>
      <c r="F636" s="227" t="s">
        <v>767</v>
      </c>
      <c r="G636" s="224"/>
      <c r="H636" s="228">
        <v>6.968</v>
      </c>
      <c r="I636" s="229"/>
      <c r="J636" s="224"/>
      <c r="K636" s="224"/>
      <c r="L636" s="230"/>
      <c r="M636" s="231"/>
      <c r="N636" s="232"/>
      <c r="O636" s="232"/>
      <c r="P636" s="232"/>
      <c r="Q636" s="232"/>
      <c r="R636" s="232"/>
      <c r="S636" s="232"/>
      <c r="T636" s="23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4" t="s">
        <v>141</v>
      </c>
      <c r="AU636" s="234" t="s">
        <v>87</v>
      </c>
      <c r="AV636" s="13" t="s">
        <v>87</v>
      </c>
      <c r="AW636" s="13" t="s">
        <v>37</v>
      </c>
      <c r="AX636" s="13" t="s">
        <v>77</v>
      </c>
      <c r="AY636" s="234" t="s">
        <v>130</v>
      </c>
    </row>
    <row r="637" s="13" customFormat="1">
      <c r="A637" s="13"/>
      <c r="B637" s="223"/>
      <c r="C637" s="224"/>
      <c r="D637" s="225" t="s">
        <v>141</v>
      </c>
      <c r="E637" s="226" t="s">
        <v>19</v>
      </c>
      <c r="F637" s="227" t="s">
        <v>768</v>
      </c>
      <c r="G637" s="224"/>
      <c r="H637" s="228">
        <v>0.055</v>
      </c>
      <c r="I637" s="229"/>
      <c r="J637" s="224"/>
      <c r="K637" s="224"/>
      <c r="L637" s="230"/>
      <c r="M637" s="231"/>
      <c r="N637" s="232"/>
      <c r="O637" s="232"/>
      <c r="P637" s="232"/>
      <c r="Q637" s="232"/>
      <c r="R637" s="232"/>
      <c r="S637" s="232"/>
      <c r="T637" s="23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4" t="s">
        <v>141</v>
      </c>
      <c r="AU637" s="234" t="s">
        <v>87</v>
      </c>
      <c r="AV637" s="13" t="s">
        <v>87</v>
      </c>
      <c r="AW637" s="13" t="s">
        <v>37</v>
      </c>
      <c r="AX637" s="13" t="s">
        <v>77</v>
      </c>
      <c r="AY637" s="234" t="s">
        <v>130</v>
      </c>
    </row>
    <row r="638" s="13" customFormat="1">
      <c r="A638" s="13"/>
      <c r="B638" s="223"/>
      <c r="C638" s="224"/>
      <c r="D638" s="225" t="s">
        <v>141</v>
      </c>
      <c r="E638" s="226" t="s">
        <v>19</v>
      </c>
      <c r="F638" s="227" t="s">
        <v>769</v>
      </c>
      <c r="G638" s="224"/>
      <c r="H638" s="228">
        <v>1.921</v>
      </c>
      <c r="I638" s="229"/>
      <c r="J638" s="224"/>
      <c r="K638" s="224"/>
      <c r="L638" s="230"/>
      <c r="M638" s="231"/>
      <c r="N638" s="232"/>
      <c r="O638" s="232"/>
      <c r="P638" s="232"/>
      <c r="Q638" s="232"/>
      <c r="R638" s="232"/>
      <c r="S638" s="232"/>
      <c r="T638" s="23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4" t="s">
        <v>141</v>
      </c>
      <c r="AU638" s="234" t="s">
        <v>87</v>
      </c>
      <c r="AV638" s="13" t="s">
        <v>87</v>
      </c>
      <c r="AW638" s="13" t="s">
        <v>37</v>
      </c>
      <c r="AX638" s="13" t="s">
        <v>77</v>
      </c>
      <c r="AY638" s="234" t="s">
        <v>130</v>
      </c>
    </row>
    <row r="639" s="13" customFormat="1">
      <c r="A639" s="13"/>
      <c r="B639" s="223"/>
      <c r="C639" s="224"/>
      <c r="D639" s="225" t="s">
        <v>141</v>
      </c>
      <c r="E639" s="226" t="s">
        <v>19</v>
      </c>
      <c r="F639" s="227" t="s">
        <v>770</v>
      </c>
      <c r="G639" s="224"/>
      <c r="H639" s="228">
        <v>1.9910000000000001</v>
      </c>
      <c r="I639" s="229"/>
      <c r="J639" s="224"/>
      <c r="K639" s="224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141</v>
      </c>
      <c r="AU639" s="234" t="s">
        <v>87</v>
      </c>
      <c r="AV639" s="13" t="s">
        <v>87</v>
      </c>
      <c r="AW639" s="13" t="s">
        <v>37</v>
      </c>
      <c r="AX639" s="13" t="s">
        <v>77</v>
      </c>
      <c r="AY639" s="234" t="s">
        <v>130</v>
      </c>
    </row>
    <row r="640" s="13" customFormat="1">
      <c r="A640" s="13"/>
      <c r="B640" s="223"/>
      <c r="C640" s="224"/>
      <c r="D640" s="225" t="s">
        <v>141</v>
      </c>
      <c r="E640" s="226" t="s">
        <v>19</v>
      </c>
      <c r="F640" s="227" t="s">
        <v>771</v>
      </c>
      <c r="G640" s="224"/>
      <c r="H640" s="228">
        <v>2.0630000000000002</v>
      </c>
      <c r="I640" s="229"/>
      <c r="J640" s="224"/>
      <c r="K640" s="224"/>
      <c r="L640" s="230"/>
      <c r="M640" s="231"/>
      <c r="N640" s="232"/>
      <c r="O640" s="232"/>
      <c r="P640" s="232"/>
      <c r="Q640" s="232"/>
      <c r="R640" s="232"/>
      <c r="S640" s="232"/>
      <c r="T640" s="23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4" t="s">
        <v>141</v>
      </c>
      <c r="AU640" s="234" t="s">
        <v>87</v>
      </c>
      <c r="AV640" s="13" t="s">
        <v>87</v>
      </c>
      <c r="AW640" s="13" t="s">
        <v>37</v>
      </c>
      <c r="AX640" s="13" t="s">
        <v>77</v>
      </c>
      <c r="AY640" s="234" t="s">
        <v>130</v>
      </c>
    </row>
    <row r="641" s="13" customFormat="1">
      <c r="A641" s="13"/>
      <c r="B641" s="223"/>
      <c r="C641" s="224"/>
      <c r="D641" s="225" t="s">
        <v>141</v>
      </c>
      <c r="E641" s="226" t="s">
        <v>19</v>
      </c>
      <c r="F641" s="227" t="s">
        <v>772</v>
      </c>
      <c r="G641" s="224"/>
      <c r="H641" s="228">
        <v>0.83099999999999996</v>
      </c>
      <c r="I641" s="229"/>
      <c r="J641" s="224"/>
      <c r="K641" s="224"/>
      <c r="L641" s="230"/>
      <c r="M641" s="231"/>
      <c r="N641" s="232"/>
      <c r="O641" s="232"/>
      <c r="P641" s="232"/>
      <c r="Q641" s="232"/>
      <c r="R641" s="232"/>
      <c r="S641" s="232"/>
      <c r="T641" s="23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4" t="s">
        <v>141</v>
      </c>
      <c r="AU641" s="234" t="s">
        <v>87</v>
      </c>
      <c r="AV641" s="13" t="s">
        <v>87</v>
      </c>
      <c r="AW641" s="13" t="s">
        <v>37</v>
      </c>
      <c r="AX641" s="13" t="s">
        <v>77</v>
      </c>
      <c r="AY641" s="234" t="s">
        <v>130</v>
      </c>
    </row>
    <row r="642" s="13" customFormat="1">
      <c r="A642" s="13"/>
      <c r="B642" s="223"/>
      <c r="C642" s="224"/>
      <c r="D642" s="225" t="s">
        <v>141</v>
      </c>
      <c r="E642" s="226" t="s">
        <v>19</v>
      </c>
      <c r="F642" s="227" t="s">
        <v>773</v>
      </c>
      <c r="G642" s="224"/>
      <c r="H642" s="228">
        <v>3.1160000000000001</v>
      </c>
      <c r="I642" s="229"/>
      <c r="J642" s="224"/>
      <c r="K642" s="224"/>
      <c r="L642" s="230"/>
      <c r="M642" s="231"/>
      <c r="N642" s="232"/>
      <c r="O642" s="232"/>
      <c r="P642" s="232"/>
      <c r="Q642" s="232"/>
      <c r="R642" s="232"/>
      <c r="S642" s="232"/>
      <c r="T642" s="23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4" t="s">
        <v>141</v>
      </c>
      <c r="AU642" s="234" t="s">
        <v>87</v>
      </c>
      <c r="AV642" s="13" t="s">
        <v>87</v>
      </c>
      <c r="AW642" s="13" t="s">
        <v>37</v>
      </c>
      <c r="AX642" s="13" t="s">
        <v>77</v>
      </c>
      <c r="AY642" s="234" t="s">
        <v>130</v>
      </c>
    </row>
    <row r="643" s="13" customFormat="1">
      <c r="A643" s="13"/>
      <c r="B643" s="223"/>
      <c r="C643" s="224"/>
      <c r="D643" s="225" t="s">
        <v>141</v>
      </c>
      <c r="E643" s="226" t="s">
        <v>19</v>
      </c>
      <c r="F643" s="227" t="s">
        <v>774</v>
      </c>
      <c r="G643" s="224"/>
      <c r="H643" s="228">
        <v>5.226</v>
      </c>
      <c r="I643" s="229"/>
      <c r="J643" s="224"/>
      <c r="K643" s="224"/>
      <c r="L643" s="230"/>
      <c r="M643" s="231"/>
      <c r="N643" s="232"/>
      <c r="O643" s="232"/>
      <c r="P643" s="232"/>
      <c r="Q643" s="232"/>
      <c r="R643" s="232"/>
      <c r="S643" s="232"/>
      <c r="T643" s="23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4" t="s">
        <v>141</v>
      </c>
      <c r="AU643" s="234" t="s">
        <v>87</v>
      </c>
      <c r="AV643" s="13" t="s">
        <v>87</v>
      </c>
      <c r="AW643" s="13" t="s">
        <v>37</v>
      </c>
      <c r="AX643" s="13" t="s">
        <v>77</v>
      </c>
      <c r="AY643" s="234" t="s">
        <v>130</v>
      </c>
    </row>
    <row r="644" s="13" customFormat="1">
      <c r="A644" s="13"/>
      <c r="B644" s="223"/>
      <c r="C644" s="224"/>
      <c r="D644" s="225" t="s">
        <v>141</v>
      </c>
      <c r="E644" s="226" t="s">
        <v>19</v>
      </c>
      <c r="F644" s="227" t="s">
        <v>775</v>
      </c>
      <c r="G644" s="224"/>
      <c r="H644" s="228">
        <v>26.849</v>
      </c>
      <c r="I644" s="229"/>
      <c r="J644" s="224"/>
      <c r="K644" s="224"/>
      <c r="L644" s="230"/>
      <c r="M644" s="231"/>
      <c r="N644" s="232"/>
      <c r="O644" s="232"/>
      <c r="P644" s="232"/>
      <c r="Q644" s="232"/>
      <c r="R644" s="232"/>
      <c r="S644" s="232"/>
      <c r="T644" s="23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4" t="s">
        <v>141</v>
      </c>
      <c r="AU644" s="234" t="s">
        <v>87</v>
      </c>
      <c r="AV644" s="13" t="s">
        <v>87</v>
      </c>
      <c r="AW644" s="13" t="s">
        <v>37</v>
      </c>
      <c r="AX644" s="13" t="s">
        <v>77</v>
      </c>
      <c r="AY644" s="234" t="s">
        <v>130</v>
      </c>
    </row>
    <row r="645" s="13" customFormat="1">
      <c r="A645" s="13"/>
      <c r="B645" s="223"/>
      <c r="C645" s="224"/>
      <c r="D645" s="225" t="s">
        <v>141</v>
      </c>
      <c r="E645" s="226" t="s">
        <v>19</v>
      </c>
      <c r="F645" s="227" t="s">
        <v>776</v>
      </c>
      <c r="G645" s="224"/>
      <c r="H645" s="228">
        <v>100</v>
      </c>
      <c r="I645" s="229"/>
      <c r="J645" s="224"/>
      <c r="K645" s="224"/>
      <c r="L645" s="230"/>
      <c r="M645" s="231"/>
      <c r="N645" s="232"/>
      <c r="O645" s="232"/>
      <c r="P645" s="232"/>
      <c r="Q645" s="232"/>
      <c r="R645" s="232"/>
      <c r="S645" s="232"/>
      <c r="T645" s="23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4" t="s">
        <v>141</v>
      </c>
      <c r="AU645" s="234" t="s">
        <v>87</v>
      </c>
      <c r="AV645" s="13" t="s">
        <v>87</v>
      </c>
      <c r="AW645" s="13" t="s">
        <v>37</v>
      </c>
      <c r="AX645" s="13" t="s">
        <v>77</v>
      </c>
      <c r="AY645" s="234" t="s">
        <v>130</v>
      </c>
    </row>
    <row r="646" s="14" customFormat="1">
      <c r="A646" s="14"/>
      <c r="B646" s="235"/>
      <c r="C646" s="236"/>
      <c r="D646" s="225" t="s">
        <v>141</v>
      </c>
      <c r="E646" s="237" t="s">
        <v>19</v>
      </c>
      <c r="F646" s="238" t="s">
        <v>145</v>
      </c>
      <c r="G646" s="236"/>
      <c r="H646" s="239">
        <v>221.89000000000004</v>
      </c>
      <c r="I646" s="240"/>
      <c r="J646" s="236"/>
      <c r="K646" s="236"/>
      <c r="L646" s="241"/>
      <c r="M646" s="257"/>
      <c r="N646" s="258"/>
      <c r="O646" s="258"/>
      <c r="P646" s="258"/>
      <c r="Q646" s="258"/>
      <c r="R646" s="258"/>
      <c r="S646" s="258"/>
      <c r="T646" s="25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5" t="s">
        <v>141</v>
      </c>
      <c r="AU646" s="245" t="s">
        <v>87</v>
      </c>
      <c r="AV646" s="14" t="s">
        <v>137</v>
      </c>
      <c r="AW646" s="14" t="s">
        <v>37</v>
      </c>
      <c r="AX646" s="14" t="s">
        <v>85</v>
      </c>
      <c r="AY646" s="245" t="s">
        <v>130</v>
      </c>
    </row>
    <row r="647" s="2" customFormat="1" ht="6.96" customHeight="1">
      <c r="A647" s="39"/>
      <c r="B647" s="60"/>
      <c r="C647" s="61"/>
      <c r="D647" s="61"/>
      <c r="E647" s="61"/>
      <c r="F647" s="61"/>
      <c r="G647" s="61"/>
      <c r="H647" s="61"/>
      <c r="I647" s="61"/>
      <c r="J647" s="61"/>
      <c r="K647" s="61"/>
      <c r="L647" s="45"/>
      <c r="M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</row>
  </sheetData>
  <sheetProtection sheet="1" autoFilter="0" formatColumns="0" formatRows="0" objects="1" scenarios="1" spinCount="100000" saltValue="knfT9V514SQk8pXhkovNwiumSD2vAcnr5qRC7i50Rb77eawzc1B5+4XLx5jwkugNsLPrww3mGgGdIMX4DayZsQ==" hashValue="V+fuIAZetsv8EEPriMxZlgiQ96fdzJuqZFfTtToK9ePeTRGPY0jG3Z1OVdnp58oEubmfyouZGilTnsfvLM9FwA==" algorithmName="SHA-512" password="CC35"/>
  <autoFilter ref="C92:K64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4_02/113107183"/>
    <hyperlink ref="F103" r:id="rId2" display="https://podminky.urs.cz/item/CS_URS_2024_02/121112003"/>
    <hyperlink ref="F107" r:id="rId3" display="https://podminky.urs.cz/item/CS_URS_2024_02/132212131"/>
    <hyperlink ref="F111" r:id="rId4" display="https://podminky.urs.cz/item/CS_URS_2024_02/131213701"/>
    <hyperlink ref="F116" r:id="rId5" display="https://podminky.urs.cz/item/CS_URS_2024_02/174111101"/>
    <hyperlink ref="F120" r:id="rId6" display="https://podminky.urs.cz/item/CS_URS_2024_02/162211311"/>
    <hyperlink ref="F127" r:id="rId7" display="https://podminky.urs.cz/item/CS_URS_2024_02/167111101"/>
    <hyperlink ref="F133" r:id="rId8" display="https://podminky.urs.cz/item/CS_URS_2024_02/122251101"/>
    <hyperlink ref="F139" r:id="rId9" display="https://podminky.urs.cz/item/CS_URS_2024_02/162251101"/>
    <hyperlink ref="F143" r:id="rId10" display="https://podminky.urs.cz/item/CS_URS_2024_02/167151111"/>
    <hyperlink ref="F147" r:id="rId11" display="https://podminky.urs.cz/item/CS_URS_2024_02/162651112"/>
    <hyperlink ref="F154" r:id="rId12" display="https://podminky.urs.cz/item/CS_URS_2024_02/171251201"/>
    <hyperlink ref="F159" r:id="rId13" display="https://podminky.urs.cz/item/CS_URS_2024_02/171201231"/>
    <hyperlink ref="F163" r:id="rId14" display="https://podminky.urs.cz/item/CS_URS_2024_02/181912112"/>
    <hyperlink ref="F169" r:id="rId15" display="https://podminky.urs.cz/item/CS_URS_2024_02/181311103"/>
    <hyperlink ref="F173" r:id="rId16" display="https://podminky.urs.cz/item/CS_URS_2024_02/181411131"/>
    <hyperlink ref="F181" r:id="rId17" display="https://podminky.urs.cz/item/CS_URS_2024_02/275313711"/>
    <hyperlink ref="F186" r:id="rId18" display="https://podminky.urs.cz/item/CS_URS_2024_02/274322811"/>
    <hyperlink ref="F191" r:id="rId19" display="https://podminky.urs.cz/item/CS_URS_2024_02/274351121"/>
    <hyperlink ref="F196" r:id="rId20" display="https://podminky.urs.cz/item/CS_URS_2024_02/274351122"/>
    <hyperlink ref="F201" r:id="rId21" display="https://podminky.urs.cz/item/CS_URS_2024_02/231212113"/>
    <hyperlink ref="F208" r:id="rId22" display="https://podminky.urs.cz/item/CS_URS_2024_02/239111113"/>
    <hyperlink ref="F212" r:id="rId23" display="https://podminky.urs.cz/item/CS_URS_2024_02/330321715"/>
    <hyperlink ref="F217" r:id="rId24" display="https://podminky.urs.cz/item/CS_URS_2024_02/331351125"/>
    <hyperlink ref="F223" r:id="rId25" display="https://podminky.urs.cz/item/CS_URS_2024_02/331351126"/>
    <hyperlink ref="F229" r:id="rId26" display="https://podminky.urs.cz/item/CS_URS_2024_02/331351911"/>
    <hyperlink ref="F235" r:id="rId27" display="https://podminky.urs.cz/item/CS_URS_2024_02/274361821"/>
    <hyperlink ref="F240" r:id="rId28" display="https://podminky.urs.cz/item/CS_URS_2024_02/348121221"/>
    <hyperlink ref="F248" r:id="rId29" display="https://podminky.urs.cz/item/CS_URS_2024_02/577134141"/>
    <hyperlink ref="F252" r:id="rId30" display="https://podminky.urs.cz/item/CS_URS_2024_02/573231106"/>
    <hyperlink ref="F256" r:id="rId31" display="https://podminky.urs.cz/item/CS_URS_2024_02/565145121"/>
    <hyperlink ref="F263" r:id="rId32" display="https://podminky.urs.cz/item/CS_URS_2024_02/564851011"/>
    <hyperlink ref="F267" r:id="rId33" display="https://podminky.urs.cz/item/CS_URS_2024_02/564861011"/>
    <hyperlink ref="F271" r:id="rId34" display="https://podminky.urs.cz/item/CS_URS_2024_02/577123111"/>
    <hyperlink ref="F276" r:id="rId35" display="https://podminky.urs.cz/item/CS_URS_2024_02/573231106"/>
    <hyperlink ref="F281" r:id="rId36" display="https://podminky.urs.cz/item/CS_URS_2024_02/565165111"/>
    <hyperlink ref="F290" r:id="rId37" display="https://podminky.urs.cz/item/CS_URS_2024_02/564841011"/>
    <hyperlink ref="F296" r:id="rId38" display="https://podminky.urs.cz/item/CS_URS_2024_02/631311234"/>
    <hyperlink ref="F300" r:id="rId39" display="https://podminky.urs.cz/item/CS_URS_2024_02/631319023"/>
    <hyperlink ref="F304" r:id="rId40" display="https://podminky.urs.cz/item/CS_URS_2024_02/631319197"/>
    <hyperlink ref="F310" r:id="rId41" display="https://podminky.urs.cz/item/CS_URS_2024_02/916131213"/>
    <hyperlink ref="F322" r:id="rId42" display="https://podminky.urs.cz/item/CS_URS_2024_02/916331112"/>
    <hyperlink ref="F330" r:id="rId43" display="https://podminky.urs.cz/item/CS_URS_2024_02/919735113"/>
    <hyperlink ref="F336" r:id="rId44" display="https://podminky.urs.cz/item/CS_URS_2024_02/919122132"/>
    <hyperlink ref="F343" r:id="rId45" display="https://podminky.urs.cz/item/CS_URS_2024_02/953961215"/>
    <hyperlink ref="F347" r:id="rId46" display="https://podminky.urs.cz/item/CS_URS_2024_02/953965145"/>
    <hyperlink ref="F355" r:id="rId47" display="https://podminky.urs.cz/item/CS_URS_2024_02/997006512"/>
    <hyperlink ref="F357" r:id="rId48" display="https://podminky.urs.cz/item/CS_URS_2024_02/997006519"/>
    <hyperlink ref="F360" r:id="rId49" display="https://podminky.urs.cz/item/CS_URS_2024_02/997013861"/>
    <hyperlink ref="F362" r:id="rId50" display="https://podminky.urs.cz/item/CS_URS_2024_02/997013875"/>
    <hyperlink ref="F365" r:id="rId51" display="https://podminky.urs.cz/item/CS_URS_2024_02/998223011"/>
    <hyperlink ref="F449" r:id="rId52" display="https://podminky.urs.cz/item/CS_URS_2024_02/767995101"/>
    <hyperlink ref="F454" r:id="rId53" display="https://podminky.urs.cz/item/CS_URS_2024_02/767995102"/>
    <hyperlink ref="F460" r:id="rId54" display="https://podminky.urs.cz/item/CS_URS_2024_02/767995111"/>
    <hyperlink ref="F464" r:id="rId55" display="https://podminky.urs.cz/item/CS_URS_2024_02/767995112"/>
    <hyperlink ref="F468" r:id="rId56" display="https://podminky.urs.cz/item/CS_URS_2024_02/767995113"/>
    <hyperlink ref="F473" r:id="rId57" display="https://podminky.urs.cz/item/CS_URS_2024_02/767995114"/>
    <hyperlink ref="F479" r:id="rId58" display="https://podminky.urs.cz/item/CS_URS_2024_02/767995116"/>
    <hyperlink ref="F484" r:id="rId59" display="https://podminky.urs.cz/item/CS_URS_2024_02/767995117"/>
    <hyperlink ref="F537" r:id="rId60" display="https://podminky.urs.cz/item/CS_URS_2024_02/998767101"/>
    <hyperlink ref="F540" r:id="rId61" display="https://podminky.urs.cz/item/CS_URS_2024_02/783301303"/>
    <hyperlink ref="F558" r:id="rId62" display="https://podminky.urs.cz/item/CS_URS_2024_02/783301313"/>
    <hyperlink ref="F576" r:id="rId63" display="https://podminky.urs.cz/item/CS_URS_2024_02/783301401"/>
    <hyperlink ref="F594" r:id="rId64" display="https://podminky.urs.cz/item/CS_URS_2024_02/783314203"/>
    <hyperlink ref="F612" r:id="rId65" display="https://podminky.urs.cz/item/CS_URS_2024_02/783337101"/>
    <hyperlink ref="F630" r:id="rId66" display="https://podminky.urs.cz/item/CS_URS_2024_02/78334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87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Oplocení areál VŠE Jarov - f. II, vstupní brána blok G - E, oplocení blok F - 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787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41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43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45</v>
      </c>
      <c r="G32" s="39"/>
      <c r="H32" s="39"/>
      <c r="I32" s="146" t="s">
        <v>44</v>
      </c>
      <c r="J32" s="146" t="s">
        <v>46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47</v>
      </c>
      <c r="E33" s="133" t="s">
        <v>48</v>
      </c>
      <c r="F33" s="148">
        <f>ROUND((SUM(BE82:BE126)),  2)</f>
        <v>0</v>
      </c>
      <c r="G33" s="39"/>
      <c r="H33" s="39"/>
      <c r="I33" s="149">
        <v>0.20999999999999999</v>
      </c>
      <c r="J33" s="148">
        <f>ROUND(((SUM(BE82:BE126))*I33),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49</v>
      </c>
      <c r="F34" s="148">
        <f>ROUND((SUM(BF82:BF126)),  2)</f>
        <v>0</v>
      </c>
      <c r="G34" s="39"/>
      <c r="H34" s="39"/>
      <c r="I34" s="149">
        <v>0.12</v>
      </c>
      <c r="J34" s="148">
        <f>ROUND(((SUM(BF82:BF126))*I34),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50</v>
      </c>
      <c r="F35" s="148">
        <f>ROUND((SUM(BG82:BG126)),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51</v>
      </c>
      <c r="F36" s="148">
        <f>ROUND((SUM(BH82:BH126)),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52</v>
      </c>
      <c r="F37" s="148">
        <f>ROUND((SUM(BI82:BI126)),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Oplocení areál VŠE Jarov - f. II, vstupní brána blok G - E, oplocení blok F - 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Jeseniova 1954/210, parc.č. 1954</v>
      </c>
      <c r="G52" s="41"/>
      <c r="H52" s="41"/>
      <c r="I52" s="33" t="s">
        <v>23</v>
      </c>
      <c r="J52" s="73" t="str">
        <f>IF(J12="","",J12)</f>
        <v>20. 12. 2024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Správa účelových zařízení VŠE v Praze</v>
      </c>
      <c r="G54" s="41"/>
      <c r="H54" s="41"/>
      <c r="I54" s="33" t="s">
        <v>33</v>
      </c>
      <c r="J54" s="37" t="str">
        <f>E21</f>
        <v>DROBNÝ ARCHITECTS,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Jaroslav Stolička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75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788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789</v>
      </c>
      <c r="E61" s="169"/>
      <c r="F61" s="169"/>
      <c r="G61" s="169"/>
      <c r="H61" s="169"/>
      <c r="I61" s="169"/>
      <c r="J61" s="170">
        <f>J102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790</v>
      </c>
      <c r="E62" s="169"/>
      <c r="F62" s="169"/>
      <c r="G62" s="169"/>
      <c r="H62" s="169"/>
      <c r="I62" s="169"/>
      <c r="J62" s="170">
        <f>J109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115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6.25" customHeight="1">
      <c r="A72" s="39"/>
      <c r="B72" s="40"/>
      <c r="C72" s="41"/>
      <c r="D72" s="41"/>
      <c r="E72" s="161" t="str">
        <f>E7</f>
        <v>Oplocení areál VŠE Jarov - f. II, vstupní brána blok G - E, oplocení blok F - 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95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02 - Elektroinstalace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Jeseniova 1954/210, parc.č. 1954</v>
      </c>
      <c r="G76" s="41"/>
      <c r="H76" s="41"/>
      <c r="I76" s="33" t="s">
        <v>23</v>
      </c>
      <c r="J76" s="73" t="str">
        <f>IF(J12="","",J12)</f>
        <v>20. 12. 2024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Správa účelových zařízení VŠE v Praze</v>
      </c>
      <c r="G78" s="41"/>
      <c r="H78" s="41"/>
      <c r="I78" s="33" t="s">
        <v>33</v>
      </c>
      <c r="J78" s="37" t="str">
        <f>E21</f>
        <v>DROBNÝ ARCHITECTS,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31</v>
      </c>
      <c r="D79" s="41"/>
      <c r="E79" s="41"/>
      <c r="F79" s="28" t="str">
        <f>IF(E18="","",E18)</f>
        <v>Vyplň údaj</v>
      </c>
      <c r="G79" s="41"/>
      <c r="H79" s="41"/>
      <c r="I79" s="33" t="s">
        <v>38</v>
      </c>
      <c r="J79" s="37" t="str">
        <f>E24</f>
        <v>Ing. Jaroslav Stolička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116</v>
      </c>
      <c r="D81" s="181" t="s">
        <v>62</v>
      </c>
      <c r="E81" s="181" t="s">
        <v>58</v>
      </c>
      <c r="F81" s="181" t="s">
        <v>59</v>
      </c>
      <c r="G81" s="181" t="s">
        <v>117</v>
      </c>
      <c r="H81" s="181" t="s">
        <v>118</v>
      </c>
      <c r="I81" s="181" t="s">
        <v>119</v>
      </c>
      <c r="J81" s="181" t="s">
        <v>99</v>
      </c>
      <c r="K81" s="182" t="s">
        <v>120</v>
      </c>
      <c r="L81" s="183"/>
      <c r="M81" s="93" t="s">
        <v>19</v>
      </c>
      <c r="N81" s="94" t="s">
        <v>47</v>
      </c>
      <c r="O81" s="94" t="s">
        <v>121</v>
      </c>
      <c r="P81" s="94" t="s">
        <v>122</v>
      </c>
      <c r="Q81" s="94" t="s">
        <v>123</v>
      </c>
      <c r="R81" s="94" t="s">
        <v>124</v>
      </c>
      <c r="S81" s="94" t="s">
        <v>125</v>
      </c>
      <c r="T81" s="95" t="s">
        <v>126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127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P83+P102+P109</f>
        <v>0</v>
      </c>
      <c r="Q82" s="97"/>
      <c r="R82" s="186">
        <f>R83+R102+R109</f>
        <v>0</v>
      </c>
      <c r="S82" s="97"/>
      <c r="T82" s="187">
        <f>T83+T102+T109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76</v>
      </c>
      <c r="AU82" s="18" t="s">
        <v>100</v>
      </c>
      <c r="BK82" s="188">
        <f>BK83+BK102+BK109</f>
        <v>0</v>
      </c>
    </row>
    <row r="83" s="12" customFormat="1" ht="25.92" customHeight="1">
      <c r="A83" s="12"/>
      <c r="B83" s="189"/>
      <c r="C83" s="190"/>
      <c r="D83" s="191" t="s">
        <v>76</v>
      </c>
      <c r="E83" s="192" t="s">
        <v>791</v>
      </c>
      <c r="F83" s="192" t="s">
        <v>792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SUM(P84:P101)</f>
        <v>0</v>
      </c>
      <c r="Q83" s="197"/>
      <c r="R83" s="198">
        <f>SUM(R84:R101)</f>
        <v>0</v>
      </c>
      <c r="S83" s="197"/>
      <c r="T83" s="199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85</v>
      </c>
      <c r="AT83" s="201" t="s">
        <v>76</v>
      </c>
      <c r="AU83" s="201" t="s">
        <v>77</v>
      </c>
      <c r="AY83" s="200" t="s">
        <v>130</v>
      </c>
      <c r="BK83" s="202">
        <f>SUM(BK84:BK101)</f>
        <v>0</v>
      </c>
    </row>
    <row r="84" s="2" customFormat="1" ht="16.5" customHeight="1">
      <c r="A84" s="39"/>
      <c r="B84" s="40"/>
      <c r="C84" s="205" t="s">
        <v>85</v>
      </c>
      <c r="D84" s="205" t="s">
        <v>132</v>
      </c>
      <c r="E84" s="206" t="s">
        <v>793</v>
      </c>
      <c r="F84" s="207" t="s">
        <v>794</v>
      </c>
      <c r="G84" s="208" t="s">
        <v>275</v>
      </c>
      <c r="H84" s="209">
        <v>300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48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137</v>
      </c>
      <c r="AT84" s="216" t="s">
        <v>132</v>
      </c>
      <c r="AU84" s="216" t="s">
        <v>85</v>
      </c>
      <c r="AY84" s="18" t="s">
        <v>130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85</v>
      </c>
      <c r="BK84" s="217">
        <f>ROUND(I84*H84,2)</f>
        <v>0</v>
      </c>
      <c r="BL84" s="18" t="s">
        <v>137</v>
      </c>
      <c r="BM84" s="216" t="s">
        <v>87</v>
      </c>
    </row>
    <row r="85" s="2" customFormat="1" ht="24.15" customHeight="1">
      <c r="A85" s="39"/>
      <c r="B85" s="40"/>
      <c r="C85" s="205" t="s">
        <v>87</v>
      </c>
      <c r="D85" s="205" t="s">
        <v>132</v>
      </c>
      <c r="E85" s="206" t="s">
        <v>795</v>
      </c>
      <c r="F85" s="207" t="s">
        <v>796</v>
      </c>
      <c r="G85" s="208" t="s">
        <v>797</v>
      </c>
      <c r="H85" s="209">
        <v>30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48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137</v>
      </c>
      <c r="AT85" s="216" t="s">
        <v>132</v>
      </c>
      <c r="AU85" s="216" t="s">
        <v>85</v>
      </c>
      <c r="AY85" s="18" t="s">
        <v>130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85</v>
      </c>
      <c r="BK85" s="217">
        <f>ROUND(I85*H85,2)</f>
        <v>0</v>
      </c>
      <c r="BL85" s="18" t="s">
        <v>137</v>
      </c>
      <c r="BM85" s="216" t="s">
        <v>137</v>
      </c>
    </row>
    <row r="86" s="2" customFormat="1" ht="16.5" customHeight="1">
      <c r="A86" s="39"/>
      <c r="B86" s="40"/>
      <c r="C86" s="205" t="s">
        <v>151</v>
      </c>
      <c r="D86" s="205" t="s">
        <v>132</v>
      </c>
      <c r="E86" s="206" t="s">
        <v>798</v>
      </c>
      <c r="F86" s="207" t="s">
        <v>799</v>
      </c>
      <c r="G86" s="208" t="s">
        <v>797</v>
      </c>
      <c r="H86" s="209">
        <v>15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48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137</v>
      </c>
      <c r="AT86" s="216" t="s">
        <v>132</v>
      </c>
      <c r="AU86" s="216" t="s">
        <v>85</v>
      </c>
      <c r="AY86" s="18" t="s">
        <v>130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85</v>
      </c>
      <c r="BK86" s="217">
        <f>ROUND(I86*H86,2)</f>
        <v>0</v>
      </c>
      <c r="BL86" s="18" t="s">
        <v>137</v>
      </c>
      <c r="BM86" s="216" t="s">
        <v>170</v>
      </c>
    </row>
    <row r="87" s="2" customFormat="1" ht="16.5" customHeight="1">
      <c r="A87" s="39"/>
      <c r="B87" s="40"/>
      <c r="C87" s="205" t="s">
        <v>137</v>
      </c>
      <c r="D87" s="205" t="s">
        <v>132</v>
      </c>
      <c r="E87" s="206" t="s">
        <v>800</v>
      </c>
      <c r="F87" s="207" t="s">
        <v>801</v>
      </c>
      <c r="G87" s="208" t="s">
        <v>797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48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137</v>
      </c>
      <c r="AT87" s="216" t="s">
        <v>132</v>
      </c>
      <c r="AU87" s="216" t="s">
        <v>85</v>
      </c>
      <c r="AY87" s="18" t="s">
        <v>130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85</v>
      </c>
      <c r="BK87" s="217">
        <f>ROUND(I87*H87,2)</f>
        <v>0</v>
      </c>
      <c r="BL87" s="18" t="s">
        <v>137</v>
      </c>
      <c r="BM87" s="216" t="s">
        <v>185</v>
      </c>
    </row>
    <row r="88" s="2" customFormat="1" ht="16.5" customHeight="1">
      <c r="A88" s="39"/>
      <c r="B88" s="40"/>
      <c r="C88" s="205" t="s">
        <v>164</v>
      </c>
      <c r="D88" s="205" t="s">
        <v>132</v>
      </c>
      <c r="E88" s="206" t="s">
        <v>802</v>
      </c>
      <c r="F88" s="207" t="s">
        <v>803</v>
      </c>
      <c r="G88" s="208" t="s">
        <v>797</v>
      </c>
      <c r="H88" s="209">
        <v>7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48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137</v>
      </c>
      <c r="AT88" s="216" t="s">
        <v>132</v>
      </c>
      <c r="AU88" s="216" t="s">
        <v>85</v>
      </c>
      <c r="AY88" s="18" t="s">
        <v>130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85</v>
      </c>
      <c r="BK88" s="217">
        <f>ROUND(I88*H88,2)</f>
        <v>0</v>
      </c>
      <c r="BL88" s="18" t="s">
        <v>137</v>
      </c>
      <c r="BM88" s="216" t="s">
        <v>199</v>
      </c>
    </row>
    <row r="89" s="2" customFormat="1" ht="16.5" customHeight="1">
      <c r="A89" s="39"/>
      <c r="B89" s="40"/>
      <c r="C89" s="205" t="s">
        <v>170</v>
      </c>
      <c r="D89" s="205" t="s">
        <v>132</v>
      </c>
      <c r="E89" s="206" t="s">
        <v>804</v>
      </c>
      <c r="F89" s="207" t="s">
        <v>805</v>
      </c>
      <c r="G89" s="208" t="s">
        <v>275</v>
      </c>
      <c r="H89" s="209">
        <v>20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48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137</v>
      </c>
      <c r="AT89" s="216" t="s">
        <v>132</v>
      </c>
      <c r="AU89" s="216" t="s">
        <v>85</v>
      </c>
      <c r="AY89" s="18" t="s">
        <v>130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85</v>
      </c>
      <c r="BK89" s="217">
        <f>ROUND(I89*H89,2)</f>
        <v>0</v>
      </c>
      <c r="BL89" s="18" t="s">
        <v>137</v>
      </c>
      <c r="BM89" s="216" t="s">
        <v>8</v>
      </c>
    </row>
    <row r="90" s="2" customFormat="1" ht="16.5" customHeight="1">
      <c r="A90" s="39"/>
      <c r="B90" s="40"/>
      <c r="C90" s="205" t="s">
        <v>179</v>
      </c>
      <c r="D90" s="205" t="s">
        <v>132</v>
      </c>
      <c r="E90" s="206" t="s">
        <v>806</v>
      </c>
      <c r="F90" s="207" t="s">
        <v>807</v>
      </c>
      <c r="G90" s="208" t="s">
        <v>275</v>
      </c>
      <c r="H90" s="209">
        <v>30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48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137</v>
      </c>
      <c r="AT90" s="216" t="s">
        <v>132</v>
      </c>
      <c r="AU90" s="216" t="s">
        <v>85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85</v>
      </c>
      <c r="BK90" s="217">
        <f>ROUND(I90*H90,2)</f>
        <v>0</v>
      </c>
      <c r="BL90" s="18" t="s">
        <v>137</v>
      </c>
      <c r="BM90" s="216" t="s">
        <v>224</v>
      </c>
    </row>
    <row r="91" s="2" customFormat="1" ht="16.5" customHeight="1">
      <c r="A91" s="39"/>
      <c r="B91" s="40"/>
      <c r="C91" s="205" t="s">
        <v>185</v>
      </c>
      <c r="D91" s="205" t="s">
        <v>132</v>
      </c>
      <c r="E91" s="206" t="s">
        <v>808</v>
      </c>
      <c r="F91" s="207" t="s">
        <v>809</v>
      </c>
      <c r="G91" s="208" t="s">
        <v>797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48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132</v>
      </c>
      <c r="AU91" s="216" t="s">
        <v>85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85</v>
      </c>
      <c r="BK91" s="217">
        <f>ROUND(I91*H91,2)</f>
        <v>0</v>
      </c>
      <c r="BL91" s="18" t="s">
        <v>137</v>
      </c>
      <c r="BM91" s="216" t="s">
        <v>235</v>
      </c>
    </row>
    <row r="92" s="2" customFormat="1" ht="16.5" customHeight="1">
      <c r="A92" s="39"/>
      <c r="B92" s="40"/>
      <c r="C92" s="205" t="s">
        <v>193</v>
      </c>
      <c r="D92" s="205" t="s">
        <v>132</v>
      </c>
      <c r="E92" s="206" t="s">
        <v>810</v>
      </c>
      <c r="F92" s="207" t="s">
        <v>811</v>
      </c>
      <c r="G92" s="208" t="s">
        <v>275</v>
      </c>
      <c r="H92" s="209">
        <v>13.800000000000001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48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137</v>
      </c>
      <c r="AT92" s="216" t="s">
        <v>132</v>
      </c>
      <c r="AU92" s="216" t="s">
        <v>85</v>
      </c>
      <c r="AY92" s="18" t="s">
        <v>130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85</v>
      </c>
      <c r="BK92" s="217">
        <f>ROUND(I92*H92,2)</f>
        <v>0</v>
      </c>
      <c r="BL92" s="18" t="s">
        <v>137</v>
      </c>
      <c r="BM92" s="216" t="s">
        <v>249</v>
      </c>
    </row>
    <row r="93" s="2" customFormat="1" ht="16.5" customHeight="1">
      <c r="A93" s="39"/>
      <c r="B93" s="40"/>
      <c r="C93" s="205" t="s">
        <v>199</v>
      </c>
      <c r="D93" s="205" t="s">
        <v>132</v>
      </c>
      <c r="E93" s="206" t="s">
        <v>812</v>
      </c>
      <c r="F93" s="207" t="s">
        <v>813</v>
      </c>
      <c r="G93" s="208" t="s">
        <v>797</v>
      </c>
      <c r="H93" s="209">
        <v>4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48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132</v>
      </c>
      <c r="AU93" s="216" t="s">
        <v>85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85</v>
      </c>
      <c r="BK93" s="217">
        <f>ROUND(I93*H93,2)</f>
        <v>0</v>
      </c>
      <c r="BL93" s="18" t="s">
        <v>137</v>
      </c>
      <c r="BM93" s="216" t="s">
        <v>261</v>
      </c>
    </row>
    <row r="94" s="2" customFormat="1" ht="16.5" customHeight="1">
      <c r="A94" s="39"/>
      <c r="B94" s="40"/>
      <c r="C94" s="205" t="s">
        <v>204</v>
      </c>
      <c r="D94" s="205" t="s">
        <v>132</v>
      </c>
      <c r="E94" s="206" t="s">
        <v>814</v>
      </c>
      <c r="F94" s="207" t="s">
        <v>815</v>
      </c>
      <c r="G94" s="208" t="s">
        <v>275</v>
      </c>
      <c r="H94" s="209">
        <v>100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48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137</v>
      </c>
      <c r="AT94" s="216" t="s">
        <v>132</v>
      </c>
      <c r="AU94" s="216" t="s">
        <v>85</v>
      </c>
      <c r="AY94" s="18" t="s">
        <v>130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85</v>
      </c>
      <c r="BK94" s="217">
        <f>ROUND(I94*H94,2)</f>
        <v>0</v>
      </c>
      <c r="BL94" s="18" t="s">
        <v>137</v>
      </c>
      <c r="BM94" s="216" t="s">
        <v>272</v>
      </c>
    </row>
    <row r="95" s="2" customFormat="1" ht="16.5" customHeight="1">
      <c r="A95" s="39"/>
      <c r="B95" s="40"/>
      <c r="C95" s="205" t="s">
        <v>8</v>
      </c>
      <c r="D95" s="205" t="s">
        <v>132</v>
      </c>
      <c r="E95" s="206" t="s">
        <v>816</v>
      </c>
      <c r="F95" s="207" t="s">
        <v>817</v>
      </c>
      <c r="G95" s="208" t="s">
        <v>275</v>
      </c>
      <c r="H95" s="209">
        <v>10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48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137</v>
      </c>
      <c r="AT95" s="216" t="s">
        <v>132</v>
      </c>
      <c r="AU95" s="216" t="s">
        <v>85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85</v>
      </c>
      <c r="BK95" s="217">
        <f>ROUND(I95*H95,2)</f>
        <v>0</v>
      </c>
      <c r="BL95" s="18" t="s">
        <v>137</v>
      </c>
      <c r="BM95" s="216" t="s">
        <v>284</v>
      </c>
    </row>
    <row r="96" s="2" customFormat="1" ht="16.5" customHeight="1">
      <c r="A96" s="39"/>
      <c r="B96" s="40"/>
      <c r="C96" s="205" t="s">
        <v>216</v>
      </c>
      <c r="D96" s="205" t="s">
        <v>132</v>
      </c>
      <c r="E96" s="206" t="s">
        <v>818</v>
      </c>
      <c r="F96" s="207" t="s">
        <v>819</v>
      </c>
      <c r="G96" s="208" t="s">
        <v>275</v>
      </c>
      <c r="H96" s="209">
        <v>400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48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132</v>
      </c>
      <c r="AU96" s="216" t="s">
        <v>85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85</v>
      </c>
      <c r="BK96" s="217">
        <f>ROUND(I96*H96,2)</f>
        <v>0</v>
      </c>
      <c r="BL96" s="18" t="s">
        <v>137</v>
      </c>
      <c r="BM96" s="216" t="s">
        <v>297</v>
      </c>
    </row>
    <row r="97" s="2" customFormat="1" ht="16.5" customHeight="1">
      <c r="A97" s="39"/>
      <c r="B97" s="40"/>
      <c r="C97" s="205" t="s">
        <v>224</v>
      </c>
      <c r="D97" s="205" t="s">
        <v>132</v>
      </c>
      <c r="E97" s="206" t="s">
        <v>820</v>
      </c>
      <c r="F97" s="207" t="s">
        <v>821</v>
      </c>
      <c r="G97" s="208" t="s">
        <v>275</v>
      </c>
      <c r="H97" s="209">
        <v>80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48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137</v>
      </c>
      <c r="AT97" s="216" t="s">
        <v>132</v>
      </c>
      <c r="AU97" s="216" t="s">
        <v>85</v>
      </c>
      <c r="AY97" s="18" t="s">
        <v>130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85</v>
      </c>
      <c r="BK97" s="217">
        <f>ROUND(I97*H97,2)</f>
        <v>0</v>
      </c>
      <c r="BL97" s="18" t="s">
        <v>137</v>
      </c>
      <c r="BM97" s="216" t="s">
        <v>310</v>
      </c>
    </row>
    <row r="98" s="2" customFormat="1" ht="16.5" customHeight="1">
      <c r="A98" s="39"/>
      <c r="B98" s="40"/>
      <c r="C98" s="205" t="s">
        <v>229</v>
      </c>
      <c r="D98" s="205" t="s">
        <v>132</v>
      </c>
      <c r="E98" s="206" t="s">
        <v>822</v>
      </c>
      <c r="F98" s="207" t="s">
        <v>823</v>
      </c>
      <c r="G98" s="208" t="s">
        <v>275</v>
      </c>
      <c r="H98" s="209">
        <v>550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48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132</v>
      </c>
      <c r="AU98" s="216" t="s">
        <v>85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85</v>
      </c>
      <c r="BK98" s="217">
        <f>ROUND(I98*H98,2)</f>
        <v>0</v>
      </c>
      <c r="BL98" s="18" t="s">
        <v>137</v>
      </c>
      <c r="BM98" s="216" t="s">
        <v>322</v>
      </c>
    </row>
    <row r="99" s="2" customFormat="1" ht="16.5" customHeight="1">
      <c r="A99" s="39"/>
      <c r="B99" s="40"/>
      <c r="C99" s="205" t="s">
        <v>235</v>
      </c>
      <c r="D99" s="205" t="s">
        <v>132</v>
      </c>
      <c r="E99" s="206" t="s">
        <v>824</v>
      </c>
      <c r="F99" s="207" t="s">
        <v>825</v>
      </c>
      <c r="G99" s="208" t="s">
        <v>275</v>
      </c>
      <c r="H99" s="209">
        <v>20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48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132</v>
      </c>
      <c r="AU99" s="216" t="s">
        <v>85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85</v>
      </c>
      <c r="BK99" s="217">
        <f>ROUND(I99*H99,2)</f>
        <v>0</v>
      </c>
      <c r="BL99" s="18" t="s">
        <v>137</v>
      </c>
      <c r="BM99" s="216" t="s">
        <v>333</v>
      </c>
    </row>
    <row r="100" s="2" customFormat="1" ht="16.5" customHeight="1">
      <c r="A100" s="39"/>
      <c r="B100" s="40"/>
      <c r="C100" s="205" t="s">
        <v>241</v>
      </c>
      <c r="D100" s="205" t="s">
        <v>132</v>
      </c>
      <c r="E100" s="206" t="s">
        <v>826</v>
      </c>
      <c r="F100" s="207" t="s">
        <v>827</v>
      </c>
      <c r="G100" s="208" t="s">
        <v>797</v>
      </c>
      <c r="H100" s="209">
        <v>4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48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137</v>
      </c>
      <c r="AT100" s="216" t="s">
        <v>132</v>
      </c>
      <c r="AU100" s="216" t="s">
        <v>85</v>
      </c>
      <c r="AY100" s="18" t="s">
        <v>130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85</v>
      </c>
      <c r="BK100" s="217">
        <f>ROUND(I100*H100,2)</f>
        <v>0</v>
      </c>
      <c r="BL100" s="18" t="s">
        <v>137</v>
      </c>
      <c r="BM100" s="216" t="s">
        <v>343</v>
      </c>
    </row>
    <row r="101" s="2" customFormat="1" ht="16.5" customHeight="1">
      <c r="A101" s="39"/>
      <c r="B101" s="40"/>
      <c r="C101" s="205" t="s">
        <v>249</v>
      </c>
      <c r="D101" s="205" t="s">
        <v>132</v>
      </c>
      <c r="E101" s="206" t="s">
        <v>828</v>
      </c>
      <c r="F101" s="207" t="s">
        <v>829</v>
      </c>
      <c r="G101" s="208" t="s">
        <v>797</v>
      </c>
      <c r="H101" s="209">
        <v>5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48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132</v>
      </c>
      <c r="AU101" s="216" t="s">
        <v>85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85</v>
      </c>
      <c r="BK101" s="217">
        <f>ROUND(I101*H101,2)</f>
        <v>0</v>
      </c>
      <c r="BL101" s="18" t="s">
        <v>137</v>
      </c>
      <c r="BM101" s="216" t="s">
        <v>830</v>
      </c>
    </row>
    <row r="102" s="12" customFormat="1" ht="25.92" customHeight="1">
      <c r="A102" s="12"/>
      <c r="B102" s="189"/>
      <c r="C102" s="190"/>
      <c r="D102" s="191" t="s">
        <v>76</v>
      </c>
      <c r="E102" s="192" t="s">
        <v>831</v>
      </c>
      <c r="F102" s="192" t="s">
        <v>832</v>
      </c>
      <c r="G102" s="190"/>
      <c r="H102" s="190"/>
      <c r="I102" s="193"/>
      <c r="J102" s="194">
        <f>BK102</f>
        <v>0</v>
      </c>
      <c r="K102" s="190"/>
      <c r="L102" s="195"/>
      <c r="M102" s="196"/>
      <c r="N102" s="197"/>
      <c r="O102" s="197"/>
      <c r="P102" s="198">
        <f>SUM(P103:P108)</f>
        <v>0</v>
      </c>
      <c r="Q102" s="197"/>
      <c r="R102" s="198">
        <f>SUM(R103:R108)</f>
        <v>0</v>
      </c>
      <c r="S102" s="197"/>
      <c r="T102" s="199">
        <f>SUM(T103:T108)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85</v>
      </c>
      <c r="AT102" s="201" t="s">
        <v>76</v>
      </c>
      <c r="AU102" s="201" t="s">
        <v>77</v>
      </c>
      <c r="AY102" s="200" t="s">
        <v>130</v>
      </c>
      <c r="BK102" s="202">
        <f>SUM(BK103:BK108)</f>
        <v>0</v>
      </c>
    </row>
    <row r="103" s="2" customFormat="1" ht="24.15" customHeight="1">
      <c r="A103" s="39"/>
      <c r="B103" s="40"/>
      <c r="C103" s="205" t="s">
        <v>254</v>
      </c>
      <c r="D103" s="205" t="s">
        <v>132</v>
      </c>
      <c r="E103" s="206" t="s">
        <v>833</v>
      </c>
      <c r="F103" s="207" t="s">
        <v>834</v>
      </c>
      <c r="G103" s="208" t="s">
        <v>835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48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137</v>
      </c>
      <c r="AT103" s="216" t="s">
        <v>132</v>
      </c>
      <c r="AU103" s="216" t="s">
        <v>85</v>
      </c>
      <c r="AY103" s="18" t="s">
        <v>130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85</v>
      </c>
      <c r="BK103" s="217">
        <f>ROUND(I103*H103,2)</f>
        <v>0</v>
      </c>
      <c r="BL103" s="18" t="s">
        <v>137</v>
      </c>
      <c r="BM103" s="216" t="s">
        <v>352</v>
      </c>
    </row>
    <row r="104" s="2" customFormat="1" ht="16.5" customHeight="1">
      <c r="A104" s="39"/>
      <c r="B104" s="40"/>
      <c r="C104" s="205" t="s">
        <v>261</v>
      </c>
      <c r="D104" s="205" t="s">
        <v>132</v>
      </c>
      <c r="E104" s="206" t="s">
        <v>836</v>
      </c>
      <c r="F104" s="207" t="s">
        <v>837</v>
      </c>
      <c r="G104" s="208" t="s">
        <v>797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48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85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85</v>
      </c>
      <c r="BK104" s="217">
        <f>ROUND(I104*H104,2)</f>
        <v>0</v>
      </c>
      <c r="BL104" s="18" t="s">
        <v>137</v>
      </c>
      <c r="BM104" s="216" t="s">
        <v>362</v>
      </c>
    </row>
    <row r="105" s="2" customFormat="1" ht="16.5" customHeight="1">
      <c r="A105" s="39"/>
      <c r="B105" s="40"/>
      <c r="C105" s="205" t="s">
        <v>7</v>
      </c>
      <c r="D105" s="205" t="s">
        <v>132</v>
      </c>
      <c r="E105" s="206" t="s">
        <v>838</v>
      </c>
      <c r="F105" s="207" t="s">
        <v>839</v>
      </c>
      <c r="G105" s="208" t="s">
        <v>797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48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137</v>
      </c>
      <c r="AT105" s="216" t="s">
        <v>132</v>
      </c>
      <c r="AU105" s="216" t="s">
        <v>85</v>
      </c>
      <c r="AY105" s="18" t="s">
        <v>130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85</v>
      </c>
      <c r="BK105" s="217">
        <f>ROUND(I105*H105,2)</f>
        <v>0</v>
      </c>
      <c r="BL105" s="18" t="s">
        <v>137</v>
      </c>
      <c r="BM105" s="216" t="s">
        <v>369</v>
      </c>
    </row>
    <row r="106" s="2" customFormat="1" ht="16.5" customHeight="1">
      <c r="A106" s="39"/>
      <c r="B106" s="40"/>
      <c r="C106" s="205" t="s">
        <v>272</v>
      </c>
      <c r="D106" s="205" t="s">
        <v>132</v>
      </c>
      <c r="E106" s="206" t="s">
        <v>840</v>
      </c>
      <c r="F106" s="207" t="s">
        <v>841</v>
      </c>
      <c r="G106" s="208" t="s">
        <v>797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48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137</v>
      </c>
      <c r="AT106" s="216" t="s">
        <v>132</v>
      </c>
      <c r="AU106" s="216" t="s">
        <v>85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85</v>
      </c>
      <c r="BK106" s="217">
        <f>ROUND(I106*H106,2)</f>
        <v>0</v>
      </c>
      <c r="BL106" s="18" t="s">
        <v>137</v>
      </c>
      <c r="BM106" s="216" t="s">
        <v>376</v>
      </c>
    </row>
    <row r="107" s="2" customFormat="1" ht="16.5" customHeight="1">
      <c r="A107" s="39"/>
      <c r="B107" s="40"/>
      <c r="C107" s="205" t="s">
        <v>279</v>
      </c>
      <c r="D107" s="205" t="s">
        <v>132</v>
      </c>
      <c r="E107" s="206" t="s">
        <v>842</v>
      </c>
      <c r="F107" s="207" t="s">
        <v>843</v>
      </c>
      <c r="G107" s="208" t="s">
        <v>797</v>
      </c>
      <c r="H107" s="209">
        <v>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48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137</v>
      </c>
      <c r="AT107" s="216" t="s">
        <v>132</v>
      </c>
      <c r="AU107" s="216" t="s">
        <v>85</v>
      </c>
      <c r="AY107" s="18" t="s">
        <v>130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85</v>
      </c>
      <c r="BK107" s="217">
        <f>ROUND(I107*H107,2)</f>
        <v>0</v>
      </c>
      <c r="BL107" s="18" t="s">
        <v>137</v>
      </c>
      <c r="BM107" s="216" t="s">
        <v>388</v>
      </c>
    </row>
    <row r="108" s="2" customFormat="1" ht="16.5" customHeight="1">
      <c r="A108" s="39"/>
      <c r="B108" s="40"/>
      <c r="C108" s="205" t="s">
        <v>284</v>
      </c>
      <c r="D108" s="205" t="s">
        <v>132</v>
      </c>
      <c r="E108" s="206" t="s">
        <v>844</v>
      </c>
      <c r="F108" s="207" t="s">
        <v>845</v>
      </c>
      <c r="G108" s="208" t="s">
        <v>797</v>
      </c>
      <c r="H108" s="209">
        <v>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48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137</v>
      </c>
      <c r="AT108" s="216" t="s">
        <v>132</v>
      </c>
      <c r="AU108" s="216" t="s">
        <v>85</v>
      </c>
      <c r="AY108" s="18" t="s">
        <v>130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85</v>
      </c>
      <c r="BK108" s="217">
        <f>ROUND(I108*H108,2)</f>
        <v>0</v>
      </c>
      <c r="BL108" s="18" t="s">
        <v>137</v>
      </c>
      <c r="BM108" s="216" t="s">
        <v>401</v>
      </c>
    </row>
    <row r="109" s="12" customFormat="1" ht="25.92" customHeight="1">
      <c r="A109" s="12"/>
      <c r="B109" s="189"/>
      <c r="C109" s="190"/>
      <c r="D109" s="191" t="s">
        <v>76</v>
      </c>
      <c r="E109" s="192" t="s">
        <v>846</v>
      </c>
      <c r="F109" s="192" t="s">
        <v>847</v>
      </c>
      <c r="G109" s="190"/>
      <c r="H109" s="190"/>
      <c r="I109" s="193"/>
      <c r="J109" s="194">
        <f>BK109</f>
        <v>0</v>
      </c>
      <c r="K109" s="190"/>
      <c r="L109" s="195"/>
      <c r="M109" s="196"/>
      <c r="N109" s="197"/>
      <c r="O109" s="197"/>
      <c r="P109" s="198">
        <f>SUM(P110:P126)</f>
        <v>0</v>
      </c>
      <c r="Q109" s="197"/>
      <c r="R109" s="198">
        <f>SUM(R110:R126)</f>
        <v>0</v>
      </c>
      <c r="S109" s="197"/>
      <c r="T109" s="199">
        <f>SUM(T110:T126)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85</v>
      </c>
      <c r="AT109" s="201" t="s">
        <v>76</v>
      </c>
      <c r="AU109" s="201" t="s">
        <v>77</v>
      </c>
      <c r="AY109" s="200" t="s">
        <v>130</v>
      </c>
      <c r="BK109" s="202">
        <f>SUM(BK110:BK126)</f>
        <v>0</v>
      </c>
    </row>
    <row r="110" s="2" customFormat="1" ht="16.5" customHeight="1">
      <c r="A110" s="39"/>
      <c r="B110" s="40"/>
      <c r="C110" s="205" t="s">
        <v>290</v>
      </c>
      <c r="D110" s="205" t="s">
        <v>132</v>
      </c>
      <c r="E110" s="206" t="s">
        <v>848</v>
      </c>
      <c r="F110" s="207" t="s">
        <v>849</v>
      </c>
      <c r="G110" s="208" t="s">
        <v>797</v>
      </c>
      <c r="H110" s="209">
        <v>4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48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137</v>
      </c>
      <c r="AT110" s="216" t="s">
        <v>132</v>
      </c>
      <c r="AU110" s="216" t="s">
        <v>85</v>
      </c>
      <c r="AY110" s="18" t="s">
        <v>130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85</v>
      </c>
      <c r="BK110" s="217">
        <f>ROUND(I110*H110,2)</f>
        <v>0</v>
      </c>
      <c r="BL110" s="18" t="s">
        <v>137</v>
      </c>
      <c r="BM110" s="216" t="s">
        <v>417</v>
      </c>
    </row>
    <row r="111" s="2" customFormat="1" ht="16.5" customHeight="1">
      <c r="A111" s="39"/>
      <c r="B111" s="40"/>
      <c r="C111" s="205" t="s">
        <v>297</v>
      </c>
      <c r="D111" s="205" t="s">
        <v>132</v>
      </c>
      <c r="E111" s="206" t="s">
        <v>850</v>
      </c>
      <c r="F111" s="207" t="s">
        <v>851</v>
      </c>
      <c r="G111" s="208" t="s">
        <v>797</v>
      </c>
      <c r="H111" s="209">
        <v>7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48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137</v>
      </c>
      <c r="AT111" s="216" t="s">
        <v>132</v>
      </c>
      <c r="AU111" s="216" t="s">
        <v>85</v>
      </c>
      <c r="AY111" s="18" t="s">
        <v>130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85</v>
      </c>
      <c r="BK111" s="217">
        <f>ROUND(I111*H111,2)</f>
        <v>0</v>
      </c>
      <c r="BL111" s="18" t="s">
        <v>137</v>
      </c>
      <c r="BM111" s="216" t="s">
        <v>429</v>
      </c>
    </row>
    <row r="112" s="2" customFormat="1" ht="16.5" customHeight="1">
      <c r="A112" s="39"/>
      <c r="B112" s="40"/>
      <c r="C112" s="205" t="s">
        <v>305</v>
      </c>
      <c r="D112" s="205" t="s">
        <v>132</v>
      </c>
      <c r="E112" s="206" t="s">
        <v>800</v>
      </c>
      <c r="F112" s="207" t="s">
        <v>801</v>
      </c>
      <c r="G112" s="208" t="s">
        <v>797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48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137</v>
      </c>
      <c r="AT112" s="216" t="s">
        <v>132</v>
      </c>
      <c r="AU112" s="216" t="s">
        <v>85</v>
      </c>
      <c r="AY112" s="18" t="s">
        <v>130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85</v>
      </c>
      <c r="BK112" s="217">
        <f>ROUND(I112*H112,2)</f>
        <v>0</v>
      </c>
      <c r="BL112" s="18" t="s">
        <v>137</v>
      </c>
      <c r="BM112" s="216" t="s">
        <v>444</v>
      </c>
    </row>
    <row r="113" s="2" customFormat="1" ht="16.5" customHeight="1">
      <c r="A113" s="39"/>
      <c r="B113" s="40"/>
      <c r="C113" s="205" t="s">
        <v>310</v>
      </c>
      <c r="D113" s="205" t="s">
        <v>132</v>
      </c>
      <c r="E113" s="206" t="s">
        <v>852</v>
      </c>
      <c r="F113" s="207" t="s">
        <v>853</v>
      </c>
      <c r="G113" s="208" t="s">
        <v>797</v>
      </c>
      <c r="H113" s="209">
        <v>15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48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137</v>
      </c>
      <c r="AT113" s="216" t="s">
        <v>132</v>
      </c>
      <c r="AU113" s="216" t="s">
        <v>85</v>
      </c>
      <c r="AY113" s="18" t="s">
        <v>130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85</v>
      </c>
      <c r="BK113" s="217">
        <f>ROUND(I113*H113,2)</f>
        <v>0</v>
      </c>
      <c r="BL113" s="18" t="s">
        <v>137</v>
      </c>
      <c r="BM113" s="216" t="s">
        <v>454</v>
      </c>
    </row>
    <row r="114" s="2" customFormat="1" ht="16.5" customHeight="1">
      <c r="A114" s="39"/>
      <c r="B114" s="40"/>
      <c r="C114" s="205" t="s">
        <v>315</v>
      </c>
      <c r="D114" s="205" t="s">
        <v>132</v>
      </c>
      <c r="E114" s="206" t="s">
        <v>854</v>
      </c>
      <c r="F114" s="207" t="s">
        <v>855</v>
      </c>
      <c r="G114" s="208" t="s">
        <v>275</v>
      </c>
      <c r="H114" s="209">
        <v>300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48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137</v>
      </c>
      <c r="AT114" s="216" t="s">
        <v>132</v>
      </c>
      <c r="AU114" s="216" t="s">
        <v>85</v>
      </c>
      <c r="AY114" s="18" t="s">
        <v>130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85</v>
      </c>
      <c r="BK114" s="217">
        <f>ROUND(I114*H114,2)</f>
        <v>0</v>
      </c>
      <c r="BL114" s="18" t="s">
        <v>137</v>
      </c>
      <c r="BM114" s="216" t="s">
        <v>466</v>
      </c>
    </row>
    <row r="115" s="2" customFormat="1" ht="16.5" customHeight="1">
      <c r="A115" s="39"/>
      <c r="B115" s="40"/>
      <c r="C115" s="205" t="s">
        <v>322</v>
      </c>
      <c r="D115" s="205" t="s">
        <v>132</v>
      </c>
      <c r="E115" s="206" t="s">
        <v>856</v>
      </c>
      <c r="F115" s="207" t="s">
        <v>857</v>
      </c>
      <c r="G115" s="208" t="s">
        <v>275</v>
      </c>
      <c r="H115" s="209">
        <v>100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48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137</v>
      </c>
      <c r="AT115" s="216" t="s">
        <v>132</v>
      </c>
      <c r="AU115" s="216" t="s">
        <v>85</v>
      </c>
      <c r="AY115" s="18" t="s">
        <v>130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85</v>
      </c>
      <c r="BK115" s="217">
        <f>ROUND(I115*H115,2)</f>
        <v>0</v>
      </c>
      <c r="BL115" s="18" t="s">
        <v>137</v>
      </c>
      <c r="BM115" s="216" t="s">
        <v>477</v>
      </c>
    </row>
    <row r="116" s="2" customFormat="1" ht="16.5" customHeight="1">
      <c r="A116" s="39"/>
      <c r="B116" s="40"/>
      <c r="C116" s="205" t="s">
        <v>328</v>
      </c>
      <c r="D116" s="205" t="s">
        <v>132</v>
      </c>
      <c r="E116" s="206" t="s">
        <v>858</v>
      </c>
      <c r="F116" s="207" t="s">
        <v>859</v>
      </c>
      <c r="G116" s="208" t="s">
        <v>275</v>
      </c>
      <c r="H116" s="209">
        <v>80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48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137</v>
      </c>
      <c r="AT116" s="216" t="s">
        <v>132</v>
      </c>
      <c r="AU116" s="216" t="s">
        <v>85</v>
      </c>
      <c r="AY116" s="18" t="s">
        <v>130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85</v>
      </c>
      <c r="BK116" s="217">
        <f>ROUND(I116*H116,2)</f>
        <v>0</v>
      </c>
      <c r="BL116" s="18" t="s">
        <v>137</v>
      </c>
      <c r="BM116" s="216" t="s">
        <v>493</v>
      </c>
    </row>
    <row r="117" s="2" customFormat="1" ht="16.5" customHeight="1">
      <c r="A117" s="39"/>
      <c r="B117" s="40"/>
      <c r="C117" s="205" t="s">
        <v>333</v>
      </c>
      <c r="D117" s="205" t="s">
        <v>132</v>
      </c>
      <c r="E117" s="206" t="s">
        <v>860</v>
      </c>
      <c r="F117" s="207" t="s">
        <v>811</v>
      </c>
      <c r="G117" s="208" t="s">
        <v>275</v>
      </c>
      <c r="H117" s="209">
        <v>13.800000000000001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48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137</v>
      </c>
      <c r="AT117" s="216" t="s">
        <v>132</v>
      </c>
      <c r="AU117" s="216" t="s">
        <v>85</v>
      </c>
      <c r="AY117" s="18" t="s">
        <v>130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85</v>
      </c>
      <c r="BK117" s="217">
        <f>ROUND(I117*H117,2)</f>
        <v>0</v>
      </c>
      <c r="BL117" s="18" t="s">
        <v>137</v>
      </c>
      <c r="BM117" s="216" t="s">
        <v>504</v>
      </c>
    </row>
    <row r="118" s="2" customFormat="1" ht="16.5" customHeight="1">
      <c r="A118" s="39"/>
      <c r="B118" s="40"/>
      <c r="C118" s="205" t="s">
        <v>338</v>
      </c>
      <c r="D118" s="205" t="s">
        <v>132</v>
      </c>
      <c r="E118" s="206" t="s">
        <v>861</v>
      </c>
      <c r="F118" s="207" t="s">
        <v>862</v>
      </c>
      <c r="G118" s="208" t="s">
        <v>275</v>
      </c>
      <c r="H118" s="209">
        <v>550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48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137</v>
      </c>
      <c r="AT118" s="216" t="s">
        <v>132</v>
      </c>
      <c r="AU118" s="216" t="s">
        <v>85</v>
      </c>
      <c r="AY118" s="18" t="s">
        <v>130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85</v>
      </c>
      <c r="BK118" s="217">
        <f>ROUND(I118*H118,2)</f>
        <v>0</v>
      </c>
      <c r="BL118" s="18" t="s">
        <v>137</v>
      </c>
      <c r="BM118" s="216" t="s">
        <v>514</v>
      </c>
    </row>
    <row r="119" s="2" customFormat="1" ht="16.5" customHeight="1">
      <c r="A119" s="39"/>
      <c r="B119" s="40"/>
      <c r="C119" s="205" t="s">
        <v>343</v>
      </c>
      <c r="D119" s="205" t="s">
        <v>132</v>
      </c>
      <c r="E119" s="206" t="s">
        <v>863</v>
      </c>
      <c r="F119" s="207" t="s">
        <v>805</v>
      </c>
      <c r="G119" s="208" t="s">
        <v>275</v>
      </c>
      <c r="H119" s="209">
        <v>20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48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137</v>
      </c>
      <c r="AT119" s="216" t="s">
        <v>132</v>
      </c>
      <c r="AU119" s="216" t="s">
        <v>85</v>
      </c>
      <c r="AY119" s="18" t="s">
        <v>130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85</v>
      </c>
      <c r="BK119" s="217">
        <f>ROUND(I119*H119,2)</f>
        <v>0</v>
      </c>
      <c r="BL119" s="18" t="s">
        <v>137</v>
      </c>
      <c r="BM119" s="216" t="s">
        <v>524</v>
      </c>
    </row>
    <row r="120" s="2" customFormat="1" ht="16.5" customHeight="1">
      <c r="A120" s="39"/>
      <c r="B120" s="40"/>
      <c r="C120" s="205" t="s">
        <v>348</v>
      </c>
      <c r="D120" s="205" t="s">
        <v>132</v>
      </c>
      <c r="E120" s="206" t="s">
        <v>864</v>
      </c>
      <c r="F120" s="207" t="s">
        <v>807</v>
      </c>
      <c r="G120" s="208" t="s">
        <v>275</v>
      </c>
      <c r="H120" s="209">
        <v>30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48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137</v>
      </c>
      <c r="AT120" s="216" t="s">
        <v>132</v>
      </c>
      <c r="AU120" s="216" t="s">
        <v>85</v>
      </c>
      <c r="AY120" s="18" t="s">
        <v>130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85</v>
      </c>
      <c r="BK120" s="217">
        <f>ROUND(I120*H120,2)</f>
        <v>0</v>
      </c>
      <c r="BL120" s="18" t="s">
        <v>137</v>
      </c>
      <c r="BM120" s="216" t="s">
        <v>534</v>
      </c>
    </row>
    <row r="121" s="2" customFormat="1" ht="16.5" customHeight="1">
      <c r="A121" s="39"/>
      <c r="B121" s="40"/>
      <c r="C121" s="205" t="s">
        <v>352</v>
      </c>
      <c r="D121" s="205" t="s">
        <v>132</v>
      </c>
      <c r="E121" s="206" t="s">
        <v>865</v>
      </c>
      <c r="F121" s="207" t="s">
        <v>809</v>
      </c>
      <c r="G121" s="208" t="s">
        <v>275</v>
      </c>
      <c r="H121" s="209">
        <v>1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48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137</v>
      </c>
      <c r="AT121" s="216" t="s">
        <v>132</v>
      </c>
      <c r="AU121" s="216" t="s">
        <v>85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85</v>
      </c>
      <c r="BK121" s="217">
        <f>ROUND(I121*H121,2)</f>
        <v>0</v>
      </c>
      <c r="BL121" s="18" t="s">
        <v>137</v>
      </c>
      <c r="BM121" s="216" t="s">
        <v>543</v>
      </c>
    </row>
    <row r="122" s="2" customFormat="1" ht="16.5" customHeight="1">
      <c r="A122" s="39"/>
      <c r="B122" s="40"/>
      <c r="C122" s="205" t="s">
        <v>357</v>
      </c>
      <c r="D122" s="205" t="s">
        <v>132</v>
      </c>
      <c r="E122" s="206" t="s">
        <v>866</v>
      </c>
      <c r="F122" s="207" t="s">
        <v>867</v>
      </c>
      <c r="G122" s="208" t="s">
        <v>797</v>
      </c>
      <c r="H122" s="209">
        <v>4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48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132</v>
      </c>
      <c r="AU122" s="216" t="s">
        <v>85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85</v>
      </c>
      <c r="BK122" s="217">
        <f>ROUND(I122*H122,2)</f>
        <v>0</v>
      </c>
      <c r="BL122" s="18" t="s">
        <v>137</v>
      </c>
      <c r="BM122" s="216" t="s">
        <v>551</v>
      </c>
    </row>
    <row r="123" s="2" customFormat="1" ht="16.5" customHeight="1">
      <c r="A123" s="39"/>
      <c r="B123" s="40"/>
      <c r="C123" s="205" t="s">
        <v>362</v>
      </c>
      <c r="D123" s="205" t="s">
        <v>132</v>
      </c>
      <c r="E123" s="206" t="s">
        <v>868</v>
      </c>
      <c r="F123" s="207" t="s">
        <v>869</v>
      </c>
      <c r="G123" s="208" t="s">
        <v>797</v>
      </c>
      <c r="H123" s="209">
        <v>5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48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137</v>
      </c>
      <c r="AT123" s="216" t="s">
        <v>132</v>
      </c>
      <c r="AU123" s="216" t="s">
        <v>85</v>
      </c>
      <c r="AY123" s="18" t="s">
        <v>130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85</v>
      </c>
      <c r="BK123" s="217">
        <f>ROUND(I123*H123,2)</f>
        <v>0</v>
      </c>
      <c r="BL123" s="18" t="s">
        <v>137</v>
      </c>
      <c r="BM123" s="216" t="s">
        <v>559</v>
      </c>
    </row>
    <row r="124" s="2" customFormat="1" ht="16.5" customHeight="1">
      <c r="A124" s="39"/>
      <c r="B124" s="40"/>
      <c r="C124" s="205" t="s">
        <v>367</v>
      </c>
      <c r="D124" s="205" t="s">
        <v>132</v>
      </c>
      <c r="E124" s="206" t="s">
        <v>870</v>
      </c>
      <c r="F124" s="207" t="s">
        <v>871</v>
      </c>
      <c r="G124" s="208" t="s">
        <v>275</v>
      </c>
      <c r="H124" s="209">
        <v>20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48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137</v>
      </c>
      <c r="AT124" s="216" t="s">
        <v>132</v>
      </c>
      <c r="AU124" s="216" t="s">
        <v>85</v>
      </c>
      <c r="AY124" s="18" t="s">
        <v>130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85</v>
      </c>
      <c r="BK124" s="217">
        <f>ROUND(I124*H124,2)</f>
        <v>0</v>
      </c>
      <c r="BL124" s="18" t="s">
        <v>137</v>
      </c>
      <c r="BM124" s="216" t="s">
        <v>569</v>
      </c>
    </row>
    <row r="125" s="2" customFormat="1" ht="16.5" customHeight="1">
      <c r="A125" s="39"/>
      <c r="B125" s="40"/>
      <c r="C125" s="205" t="s">
        <v>369</v>
      </c>
      <c r="D125" s="205" t="s">
        <v>132</v>
      </c>
      <c r="E125" s="206" t="s">
        <v>872</v>
      </c>
      <c r="F125" s="207" t="s">
        <v>873</v>
      </c>
      <c r="G125" s="208" t="s">
        <v>275</v>
      </c>
      <c r="H125" s="209">
        <v>10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48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137</v>
      </c>
      <c r="AT125" s="216" t="s">
        <v>132</v>
      </c>
      <c r="AU125" s="216" t="s">
        <v>85</v>
      </c>
      <c r="AY125" s="18" t="s">
        <v>130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85</v>
      </c>
      <c r="BK125" s="217">
        <f>ROUND(I125*H125,2)</f>
        <v>0</v>
      </c>
      <c r="BL125" s="18" t="s">
        <v>137</v>
      </c>
      <c r="BM125" s="216" t="s">
        <v>579</v>
      </c>
    </row>
    <row r="126" s="2" customFormat="1" ht="16.5" customHeight="1">
      <c r="A126" s="39"/>
      <c r="B126" s="40"/>
      <c r="C126" s="205" t="s">
        <v>374</v>
      </c>
      <c r="D126" s="205" t="s">
        <v>132</v>
      </c>
      <c r="E126" s="206" t="s">
        <v>874</v>
      </c>
      <c r="F126" s="207" t="s">
        <v>875</v>
      </c>
      <c r="G126" s="208" t="s">
        <v>275</v>
      </c>
      <c r="H126" s="209">
        <v>400</v>
      </c>
      <c r="I126" s="210"/>
      <c r="J126" s="211">
        <f>ROUND(I126*H126,2)</f>
        <v>0</v>
      </c>
      <c r="K126" s="207" t="s">
        <v>19</v>
      </c>
      <c r="L126" s="45"/>
      <c r="M126" s="260" t="s">
        <v>19</v>
      </c>
      <c r="N126" s="261" t="s">
        <v>48</v>
      </c>
      <c r="O126" s="262"/>
      <c r="P126" s="263">
        <f>O126*H126</f>
        <v>0</v>
      </c>
      <c r="Q126" s="263">
        <v>0</v>
      </c>
      <c r="R126" s="263">
        <f>Q126*H126</f>
        <v>0</v>
      </c>
      <c r="S126" s="263">
        <v>0</v>
      </c>
      <c r="T126" s="26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137</v>
      </c>
      <c r="AT126" s="216" t="s">
        <v>132</v>
      </c>
      <c r="AU126" s="216" t="s">
        <v>85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85</v>
      </c>
      <c r="BK126" s="217">
        <f>ROUND(I126*H126,2)</f>
        <v>0</v>
      </c>
      <c r="BL126" s="18" t="s">
        <v>137</v>
      </c>
      <c r="BM126" s="216" t="s">
        <v>589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RIH8sz5e84i73BU2+fmQwYgnEcSiOzlIQiHF7G0JEJkymD0eJCa06i9x8EzQHSPBqPbGO7XUe9UkcPOR0Zl0+Q==" hashValue="Bj8m9CY93aWZsjeCLXlsuEn6Vo26DRUEtl2TfmC5jWiUelgrJ7XK71Bnor9S4WkDh/QimRkY6E1FwZz2//yxqg==" algorithmName="SHA-512" password="CC35"/>
  <autoFilter ref="C81:K12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87</v>
      </c>
    </row>
    <row r="4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Oplocení areál VŠE Jarov - f. II, vstupní brána blok G - E, oplocení blok F - 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876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41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43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45</v>
      </c>
      <c r="G32" s="39"/>
      <c r="H32" s="39"/>
      <c r="I32" s="146" t="s">
        <v>44</v>
      </c>
      <c r="J32" s="146" t="s">
        <v>46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47</v>
      </c>
      <c r="E33" s="133" t="s">
        <v>48</v>
      </c>
      <c r="F33" s="148">
        <f>ROUND((SUM(BE80:BE105)),  2)</f>
        <v>0</v>
      </c>
      <c r="G33" s="39"/>
      <c r="H33" s="39"/>
      <c r="I33" s="149">
        <v>0.20999999999999999</v>
      </c>
      <c r="J33" s="148">
        <f>ROUND(((SUM(BE80:BE105))*I33),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49</v>
      </c>
      <c r="F34" s="148">
        <f>ROUND((SUM(BF80:BF105)),  2)</f>
        <v>0</v>
      </c>
      <c r="G34" s="39"/>
      <c r="H34" s="39"/>
      <c r="I34" s="149">
        <v>0.12</v>
      </c>
      <c r="J34" s="148">
        <f>ROUND(((SUM(BF80:BF105))*I34),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50</v>
      </c>
      <c r="F35" s="148">
        <f>ROUND((SUM(BG80:BG105)),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51</v>
      </c>
      <c r="F36" s="148">
        <f>ROUND((SUM(BH80:BH105)),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52</v>
      </c>
      <c r="F37" s="148">
        <f>ROUND((SUM(BI80:BI105)),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Oplocení areál VŠE Jarov - f. II, vstupní brána blok G - E, oplocení blok F - 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Jeseniova 1954/210, parc.č. 1954</v>
      </c>
      <c r="G52" s="41"/>
      <c r="H52" s="41"/>
      <c r="I52" s="33" t="s">
        <v>23</v>
      </c>
      <c r="J52" s="73" t="str">
        <f>IF(J12="","",J12)</f>
        <v>20. 12. 2024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Správa účelových zařízení VŠE v Praze</v>
      </c>
      <c r="G54" s="41"/>
      <c r="H54" s="41"/>
      <c r="I54" s="33" t="s">
        <v>33</v>
      </c>
      <c r="J54" s="37" t="str">
        <f>E21</f>
        <v>DROBNÝ ARCHITECTS,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Jaroslav Stolička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75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876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115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Oplocení areál VŠE Jarov - f. II, vstupní brána blok G - E, oplocení blok F - 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95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VRN - Vedlejší rozpočtové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Jeseniova 1954/210, parc.č. 1954</v>
      </c>
      <c r="G74" s="41"/>
      <c r="H74" s="41"/>
      <c r="I74" s="33" t="s">
        <v>23</v>
      </c>
      <c r="J74" s="73" t="str">
        <f>IF(J12="","",J12)</f>
        <v>20. 12. 2024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25</v>
      </c>
      <c r="D76" s="41"/>
      <c r="E76" s="41"/>
      <c r="F76" s="28" t="str">
        <f>E15</f>
        <v>Správa účelových zařízení VŠE v Praze</v>
      </c>
      <c r="G76" s="41"/>
      <c r="H76" s="41"/>
      <c r="I76" s="33" t="s">
        <v>33</v>
      </c>
      <c r="J76" s="37" t="str">
        <f>E21</f>
        <v>DROBNÝ ARCHITECTS, s.r.o.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>Ing. Jaroslav Stolička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8"/>
      <c r="B79" s="179"/>
      <c r="C79" s="180" t="s">
        <v>116</v>
      </c>
      <c r="D79" s="181" t="s">
        <v>62</v>
      </c>
      <c r="E79" s="181" t="s">
        <v>58</v>
      </c>
      <c r="F79" s="181" t="s">
        <v>59</v>
      </c>
      <c r="G79" s="181" t="s">
        <v>117</v>
      </c>
      <c r="H79" s="181" t="s">
        <v>118</v>
      </c>
      <c r="I79" s="181" t="s">
        <v>119</v>
      </c>
      <c r="J79" s="181" t="s">
        <v>99</v>
      </c>
      <c r="K79" s="182" t="s">
        <v>120</v>
      </c>
      <c r="L79" s="183"/>
      <c r="M79" s="93" t="s">
        <v>19</v>
      </c>
      <c r="N79" s="94" t="s">
        <v>47</v>
      </c>
      <c r="O79" s="94" t="s">
        <v>121</v>
      </c>
      <c r="P79" s="94" t="s">
        <v>122</v>
      </c>
      <c r="Q79" s="94" t="s">
        <v>123</v>
      </c>
      <c r="R79" s="94" t="s">
        <v>124</v>
      </c>
      <c r="S79" s="94" t="s">
        <v>125</v>
      </c>
      <c r="T79" s="95" t="s">
        <v>126</v>
      </c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</row>
    <row r="80" s="2" customFormat="1" ht="22.8" customHeight="1">
      <c r="A80" s="39"/>
      <c r="B80" s="40"/>
      <c r="C80" s="100" t="s">
        <v>127</v>
      </c>
      <c r="D80" s="41"/>
      <c r="E80" s="41"/>
      <c r="F80" s="41"/>
      <c r="G80" s="41"/>
      <c r="H80" s="41"/>
      <c r="I80" s="41"/>
      <c r="J80" s="184">
        <f>BK80</f>
        <v>0</v>
      </c>
      <c r="K80" s="41"/>
      <c r="L80" s="45"/>
      <c r="M80" s="96"/>
      <c r="N80" s="185"/>
      <c r="O80" s="97"/>
      <c r="P80" s="186">
        <f>P81</f>
        <v>0</v>
      </c>
      <c r="Q80" s="97"/>
      <c r="R80" s="186">
        <f>R81</f>
        <v>0</v>
      </c>
      <c r="S80" s="97"/>
      <c r="T80" s="187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76</v>
      </c>
      <c r="AU80" s="18" t="s">
        <v>100</v>
      </c>
      <c r="BK80" s="188">
        <f>BK81</f>
        <v>0</v>
      </c>
    </row>
    <row r="81" s="12" customFormat="1" ht="25.92" customHeight="1">
      <c r="A81" s="12"/>
      <c r="B81" s="189"/>
      <c r="C81" s="190"/>
      <c r="D81" s="191" t="s">
        <v>76</v>
      </c>
      <c r="E81" s="192" t="s">
        <v>91</v>
      </c>
      <c r="F81" s="192" t="s">
        <v>92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SUM(P82:P105)</f>
        <v>0</v>
      </c>
      <c r="Q81" s="197"/>
      <c r="R81" s="198">
        <f>SUM(R82:R105)</f>
        <v>0</v>
      </c>
      <c r="S81" s="197"/>
      <c r="T81" s="199">
        <f>SUM(T82:T105)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0" t="s">
        <v>164</v>
      </c>
      <c r="AT81" s="201" t="s">
        <v>76</v>
      </c>
      <c r="AU81" s="201" t="s">
        <v>77</v>
      </c>
      <c r="AY81" s="200" t="s">
        <v>130</v>
      </c>
      <c r="BK81" s="202">
        <f>SUM(BK82:BK105)</f>
        <v>0</v>
      </c>
    </row>
    <row r="82" s="2" customFormat="1" ht="16.5" customHeight="1">
      <c r="A82" s="39"/>
      <c r="B82" s="40"/>
      <c r="C82" s="205" t="s">
        <v>85</v>
      </c>
      <c r="D82" s="205" t="s">
        <v>132</v>
      </c>
      <c r="E82" s="206" t="s">
        <v>877</v>
      </c>
      <c r="F82" s="207" t="s">
        <v>878</v>
      </c>
      <c r="G82" s="208" t="s">
        <v>879</v>
      </c>
      <c r="H82" s="209">
        <v>1</v>
      </c>
      <c r="I82" s="210"/>
      <c r="J82" s="211">
        <f>ROUND(I82*H82,2)</f>
        <v>0</v>
      </c>
      <c r="K82" s="207" t="s">
        <v>136</v>
      </c>
      <c r="L82" s="45"/>
      <c r="M82" s="212" t="s">
        <v>19</v>
      </c>
      <c r="N82" s="213" t="s">
        <v>48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880</v>
      </c>
      <c r="AT82" s="216" t="s">
        <v>132</v>
      </c>
      <c r="AU82" s="216" t="s">
        <v>85</v>
      </c>
      <c r="AY82" s="18" t="s">
        <v>130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85</v>
      </c>
      <c r="BK82" s="217">
        <f>ROUND(I82*H82,2)</f>
        <v>0</v>
      </c>
      <c r="BL82" s="18" t="s">
        <v>880</v>
      </c>
      <c r="BM82" s="216" t="s">
        <v>881</v>
      </c>
    </row>
    <row r="83" s="2" customFormat="1">
      <c r="A83" s="39"/>
      <c r="B83" s="40"/>
      <c r="C83" s="41"/>
      <c r="D83" s="218" t="s">
        <v>139</v>
      </c>
      <c r="E83" s="41"/>
      <c r="F83" s="219" t="s">
        <v>882</v>
      </c>
      <c r="G83" s="41"/>
      <c r="H83" s="41"/>
      <c r="I83" s="220"/>
      <c r="J83" s="41"/>
      <c r="K83" s="41"/>
      <c r="L83" s="45"/>
      <c r="M83" s="221"/>
      <c r="N83" s="222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139</v>
      </c>
      <c r="AU83" s="18" t="s">
        <v>85</v>
      </c>
    </row>
    <row r="84" s="13" customFormat="1">
      <c r="A84" s="13"/>
      <c r="B84" s="223"/>
      <c r="C84" s="224"/>
      <c r="D84" s="225" t="s">
        <v>141</v>
      </c>
      <c r="E84" s="226" t="s">
        <v>19</v>
      </c>
      <c r="F84" s="227" t="s">
        <v>85</v>
      </c>
      <c r="G84" s="224"/>
      <c r="H84" s="228">
        <v>1</v>
      </c>
      <c r="I84" s="229"/>
      <c r="J84" s="224"/>
      <c r="K84" s="224"/>
      <c r="L84" s="230"/>
      <c r="M84" s="231"/>
      <c r="N84" s="232"/>
      <c r="O84" s="232"/>
      <c r="P84" s="232"/>
      <c r="Q84" s="232"/>
      <c r="R84" s="232"/>
      <c r="S84" s="232"/>
      <c r="T84" s="23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4" t="s">
        <v>141</v>
      </c>
      <c r="AU84" s="234" t="s">
        <v>85</v>
      </c>
      <c r="AV84" s="13" t="s">
        <v>87</v>
      </c>
      <c r="AW84" s="13" t="s">
        <v>37</v>
      </c>
      <c r="AX84" s="13" t="s">
        <v>77</v>
      </c>
      <c r="AY84" s="234" t="s">
        <v>130</v>
      </c>
    </row>
    <row r="85" s="14" customFormat="1">
      <c r="A85" s="14"/>
      <c r="B85" s="235"/>
      <c r="C85" s="236"/>
      <c r="D85" s="225" t="s">
        <v>141</v>
      </c>
      <c r="E85" s="237" t="s">
        <v>19</v>
      </c>
      <c r="F85" s="238" t="s">
        <v>145</v>
      </c>
      <c r="G85" s="236"/>
      <c r="H85" s="239">
        <v>1</v>
      </c>
      <c r="I85" s="240"/>
      <c r="J85" s="236"/>
      <c r="K85" s="236"/>
      <c r="L85" s="241"/>
      <c r="M85" s="242"/>
      <c r="N85" s="243"/>
      <c r="O85" s="243"/>
      <c r="P85" s="243"/>
      <c r="Q85" s="243"/>
      <c r="R85" s="243"/>
      <c r="S85" s="243"/>
      <c r="T85" s="24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141</v>
      </c>
      <c r="AU85" s="245" t="s">
        <v>85</v>
      </c>
      <c r="AV85" s="14" t="s">
        <v>137</v>
      </c>
      <c r="AW85" s="14" t="s">
        <v>37</v>
      </c>
      <c r="AX85" s="14" t="s">
        <v>85</v>
      </c>
      <c r="AY85" s="245" t="s">
        <v>130</v>
      </c>
    </row>
    <row r="86" s="2" customFormat="1" ht="16.5" customHeight="1">
      <c r="A86" s="39"/>
      <c r="B86" s="40"/>
      <c r="C86" s="205" t="s">
        <v>87</v>
      </c>
      <c r="D86" s="205" t="s">
        <v>132</v>
      </c>
      <c r="E86" s="206" t="s">
        <v>883</v>
      </c>
      <c r="F86" s="207" t="s">
        <v>884</v>
      </c>
      <c r="G86" s="208" t="s">
        <v>879</v>
      </c>
      <c r="H86" s="209">
        <v>1</v>
      </c>
      <c r="I86" s="210"/>
      <c r="J86" s="211">
        <f>ROUND(I86*H86,2)</f>
        <v>0</v>
      </c>
      <c r="K86" s="207" t="s">
        <v>136</v>
      </c>
      <c r="L86" s="45"/>
      <c r="M86" s="212" t="s">
        <v>19</v>
      </c>
      <c r="N86" s="213" t="s">
        <v>48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880</v>
      </c>
      <c r="AT86" s="216" t="s">
        <v>132</v>
      </c>
      <c r="AU86" s="216" t="s">
        <v>85</v>
      </c>
      <c r="AY86" s="18" t="s">
        <v>130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85</v>
      </c>
      <c r="BK86" s="217">
        <f>ROUND(I86*H86,2)</f>
        <v>0</v>
      </c>
      <c r="BL86" s="18" t="s">
        <v>880</v>
      </c>
      <c r="BM86" s="216" t="s">
        <v>885</v>
      </c>
    </row>
    <row r="87" s="2" customFormat="1">
      <c r="A87" s="39"/>
      <c r="B87" s="40"/>
      <c r="C87" s="41"/>
      <c r="D87" s="218" t="s">
        <v>139</v>
      </c>
      <c r="E87" s="41"/>
      <c r="F87" s="219" t="s">
        <v>886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139</v>
      </c>
      <c r="AU87" s="18" t="s">
        <v>85</v>
      </c>
    </row>
    <row r="88" s="13" customFormat="1">
      <c r="A88" s="13"/>
      <c r="B88" s="223"/>
      <c r="C88" s="224"/>
      <c r="D88" s="225" t="s">
        <v>141</v>
      </c>
      <c r="E88" s="226" t="s">
        <v>19</v>
      </c>
      <c r="F88" s="227" t="s">
        <v>85</v>
      </c>
      <c r="G88" s="224"/>
      <c r="H88" s="228">
        <v>1</v>
      </c>
      <c r="I88" s="229"/>
      <c r="J88" s="224"/>
      <c r="K88" s="224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141</v>
      </c>
      <c r="AU88" s="234" t="s">
        <v>85</v>
      </c>
      <c r="AV88" s="13" t="s">
        <v>87</v>
      </c>
      <c r="AW88" s="13" t="s">
        <v>37</v>
      </c>
      <c r="AX88" s="13" t="s">
        <v>77</v>
      </c>
      <c r="AY88" s="234" t="s">
        <v>130</v>
      </c>
    </row>
    <row r="89" s="14" customFormat="1">
      <c r="A89" s="14"/>
      <c r="B89" s="235"/>
      <c r="C89" s="236"/>
      <c r="D89" s="225" t="s">
        <v>141</v>
      </c>
      <c r="E89" s="237" t="s">
        <v>19</v>
      </c>
      <c r="F89" s="238" t="s">
        <v>145</v>
      </c>
      <c r="G89" s="236"/>
      <c r="H89" s="239">
        <v>1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141</v>
      </c>
      <c r="AU89" s="245" t="s">
        <v>85</v>
      </c>
      <c r="AV89" s="14" t="s">
        <v>137</v>
      </c>
      <c r="AW89" s="14" t="s">
        <v>37</v>
      </c>
      <c r="AX89" s="14" t="s">
        <v>85</v>
      </c>
      <c r="AY89" s="245" t="s">
        <v>130</v>
      </c>
    </row>
    <row r="90" s="2" customFormat="1" ht="16.5" customHeight="1">
      <c r="A90" s="39"/>
      <c r="B90" s="40"/>
      <c r="C90" s="205" t="s">
        <v>151</v>
      </c>
      <c r="D90" s="205" t="s">
        <v>132</v>
      </c>
      <c r="E90" s="206" t="s">
        <v>887</v>
      </c>
      <c r="F90" s="207" t="s">
        <v>888</v>
      </c>
      <c r="G90" s="208" t="s">
        <v>879</v>
      </c>
      <c r="H90" s="209">
        <v>1</v>
      </c>
      <c r="I90" s="210"/>
      <c r="J90" s="211">
        <f>ROUND(I90*H90,2)</f>
        <v>0</v>
      </c>
      <c r="K90" s="207" t="s">
        <v>136</v>
      </c>
      <c r="L90" s="45"/>
      <c r="M90" s="212" t="s">
        <v>19</v>
      </c>
      <c r="N90" s="213" t="s">
        <v>48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880</v>
      </c>
      <c r="AT90" s="216" t="s">
        <v>132</v>
      </c>
      <c r="AU90" s="216" t="s">
        <v>85</v>
      </c>
      <c r="AY90" s="18" t="s">
        <v>130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85</v>
      </c>
      <c r="BK90" s="217">
        <f>ROUND(I90*H90,2)</f>
        <v>0</v>
      </c>
      <c r="BL90" s="18" t="s">
        <v>880</v>
      </c>
      <c r="BM90" s="216" t="s">
        <v>889</v>
      </c>
    </row>
    <row r="91" s="2" customFormat="1">
      <c r="A91" s="39"/>
      <c r="B91" s="40"/>
      <c r="C91" s="41"/>
      <c r="D91" s="218" t="s">
        <v>139</v>
      </c>
      <c r="E91" s="41"/>
      <c r="F91" s="219" t="s">
        <v>890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139</v>
      </c>
      <c r="AU91" s="18" t="s">
        <v>85</v>
      </c>
    </row>
    <row r="92" s="13" customFormat="1">
      <c r="A92" s="13"/>
      <c r="B92" s="223"/>
      <c r="C92" s="224"/>
      <c r="D92" s="225" t="s">
        <v>141</v>
      </c>
      <c r="E92" s="226" t="s">
        <v>19</v>
      </c>
      <c r="F92" s="227" t="s">
        <v>85</v>
      </c>
      <c r="G92" s="224"/>
      <c r="H92" s="228">
        <v>1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141</v>
      </c>
      <c r="AU92" s="234" t="s">
        <v>85</v>
      </c>
      <c r="AV92" s="13" t="s">
        <v>87</v>
      </c>
      <c r="AW92" s="13" t="s">
        <v>37</v>
      </c>
      <c r="AX92" s="13" t="s">
        <v>77</v>
      </c>
      <c r="AY92" s="234" t="s">
        <v>130</v>
      </c>
    </row>
    <row r="93" s="14" customFormat="1">
      <c r="A93" s="14"/>
      <c r="B93" s="235"/>
      <c r="C93" s="236"/>
      <c r="D93" s="225" t="s">
        <v>141</v>
      </c>
      <c r="E93" s="237" t="s">
        <v>19</v>
      </c>
      <c r="F93" s="238" t="s">
        <v>145</v>
      </c>
      <c r="G93" s="236"/>
      <c r="H93" s="239">
        <v>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141</v>
      </c>
      <c r="AU93" s="245" t="s">
        <v>85</v>
      </c>
      <c r="AV93" s="14" t="s">
        <v>137</v>
      </c>
      <c r="AW93" s="14" t="s">
        <v>37</v>
      </c>
      <c r="AX93" s="14" t="s">
        <v>85</v>
      </c>
      <c r="AY93" s="245" t="s">
        <v>130</v>
      </c>
    </row>
    <row r="94" s="2" customFormat="1" ht="16.5" customHeight="1">
      <c r="A94" s="39"/>
      <c r="B94" s="40"/>
      <c r="C94" s="205" t="s">
        <v>137</v>
      </c>
      <c r="D94" s="205" t="s">
        <v>132</v>
      </c>
      <c r="E94" s="206" t="s">
        <v>891</v>
      </c>
      <c r="F94" s="207" t="s">
        <v>892</v>
      </c>
      <c r="G94" s="208" t="s">
        <v>879</v>
      </c>
      <c r="H94" s="209">
        <v>1</v>
      </c>
      <c r="I94" s="210"/>
      <c r="J94" s="211">
        <f>ROUND(I94*H94,2)</f>
        <v>0</v>
      </c>
      <c r="K94" s="207" t="s">
        <v>136</v>
      </c>
      <c r="L94" s="45"/>
      <c r="M94" s="212" t="s">
        <v>19</v>
      </c>
      <c r="N94" s="213" t="s">
        <v>48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880</v>
      </c>
      <c r="AT94" s="216" t="s">
        <v>132</v>
      </c>
      <c r="AU94" s="216" t="s">
        <v>85</v>
      </c>
      <c r="AY94" s="18" t="s">
        <v>130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85</v>
      </c>
      <c r="BK94" s="217">
        <f>ROUND(I94*H94,2)</f>
        <v>0</v>
      </c>
      <c r="BL94" s="18" t="s">
        <v>880</v>
      </c>
      <c r="BM94" s="216" t="s">
        <v>893</v>
      </c>
    </row>
    <row r="95" s="2" customFormat="1">
      <c r="A95" s="39"/>
      <c r="B95" s="40"/>
      <c r="C95" s="41"/>
      <c r="D95" s="218" t="s">
        <v>139</v>
      </c>
      <c r="E95" s="41"/>
      <c r="F95" s="219" t="s">
        <v>894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139</v>
      </c>
      <c r="AU95" s="18" t="s">
        <v>85</v>
      </c>
    </row>
    <row r="96" s="13" customFormat="1">
      <c r="A96" s="13"/>
      <c r="B96" s="223"/>
      <c r="C96" s="224"/>
      <c r="D96" s="225" t="s">
        <v>141</v>
      </c>
      <c r="E96" s="226" t="s">
        <v>19</v>
      </c>
      <c r="F96" s="227" t="s">
        <v>85</v>
      </c>
      <c r="G96" s="224"/>
      <c r="H96" s="228">
        <v>1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141</v>
      </c>
      <c r="AU96" s="234" t="s">
        <v>85</v>
      </c>
      <c r="AV96" s="13" t="s">
        <v>87</v>
      </c>
      <c r="AW96" s="13" t="s">
        <v>37</v>
      </c>
      <c r="AX96" s="13" t="s">
        <v>77</v>
      </c>
      <c r="AY96" s="234" t="s">
        <v>130</v>
      </c>
    </row>
    <row r="97" s="14" customFormat="1">
      <c r="A97" s="14"/>
      <c r="B97" s="235"/>
      <c r="C97" s="236"/>
      <c r="D97" s="225" t="s">
        <v>141</v>
      </c>
      <c r="E97" s="237" t="s">
        <v>19</v>
      </c>
      <c r="F97" s="238" t="s">
        <v>145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141</v>
      </c>
      <c r="AU97" s="245" t="s">
        <v>85</v>
      </c>
      <c r="AV97" s="14" t="s">
        <v>137</v>
      </c>
      <c r="AW97" s="14" t="s">
        <v>37</v>
      </c>
      <c r="AX97" s="14" t="s">
        <v>85</v>
      </c>
      <c r="AY97" s="245" t="s">
        <v>130</v>
      </c>
    </row>
    <row r="98" s="2" customFormat="1" ht="16.5" customHeight="1">
      <c r="A98" s="39"/>
      <c r="B98" s="40"/>
      <c r="C98" s="205" t="s">
        <v>164</v>
      </c>
      <c r="D98" s="205" t="s">
        <v>132</v>
      </c>
      <c r="E98" s="206" t="s">
        <v>895</v>
      </c>
      <c r="F98" s="207" t="s">
        <v>896</v>
      </c>
      <c r="G98" s="208" t="s">
        <v>879</v>
      </c>
      <c r="H98" s="209">
        <v>1</v>
      </c>
      <c r="I98" s="210"/>
      <c r="J98" s="211">
        <f>ROUND(I98*H98,2)</f>
        <v>0</v>
      </c>
      <c r="K98" s="207" t="s">
        <v>136</v>
      </c>
      <c r="L98" s="45"/>
      <c r="M98" s="212" t="s">
        <v>19</v>
      </c>
      <c r="N98" s="213" t="s">
        <v>48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880</v>
      </c>
      <c r="AT98" s="216" t="s">
        <v>132</v>
      </c>
      <c r="AU98" s="216" t="s">
        <v>85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85</v>
      </c>
      <c r="BK98" s="217">
        <f>ROUND(I98*H98,2)</f>
        <v>0</v>
      </c>
      <c r="BL98" s="18" t="s">
        <v>880</v>
      </c>
      <c r="BM98" s="216" t="s">
        <v>897</v>
      </c>
    </row>
    <row r="99" s="2" customFormat="1">
      <c r="A99" s="39"/>
      <c r="B99" s="40"/>
      <c r="C99" s="41"/>
      <c r="D99" s="218" t="s">
        <v>139</v>
      </c>
      <c r="E99" s="41"/>
      <c r="F99" s="219" t="s">
        <v>898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85</v>
      </c>
    </row>
    <row r="100" s="13" customFormat="1">
      <c r="A100" s="13"/>
      <c r="B100" s="223"/>
      <c r="C100" s="224"/>
      <c r="D100" s="225" t="s">
        <v>141</v>
      </c>
      <c r="E100" s="226" t="s">
        <v>19</v>
      </c>
      <c r="F100" s="227" t="s">
        <v>85</v>
      </c>
      <c r="G100" s="224"/>
      <c r="H100" s="228">
        <v>1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141</v>
      </c>
      <c r="AU100" s="234" t="s">
        <v>85</v>
      </c>
      <c r="AV100" s="13" t="s">
        <v>87</v>
      </c>
      <c r="AW100" s="13" t="s">
        <v>37</v>
      </c>
      <c r="AX100" s="13" t="s">
        <v>77</v>
      </c>
      <c r="AY100" s="234" t="s">
        <v>130</v>
      </c>
    </row>
    <row r="101" s="14" customFormat="1">
      <c r="A101" s="14"/>
      <c r="B101" s="235"/>
      <c r="C101" s="236"/>
      <c r="D101" s="225" t="s">
        <v>141</v>
      </c>
      <c r="E101" s="237" t="s">
        <v>19</v>
      </c>
      <c r="F101" s="238" t="s">
        <v>145</v>
      </c>
      <c r="G101" s="236"/>
      <c r="H101" s="239">
        <v>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141</v>
      </c>
      <c r="AU101" s="245" t="s">
        <v>85</v>
      </c>
      <c r="AV101" s="14" t="s">
        <v>137</v>
      </c>
      <c r="AW101" s="14" t="s">
        <v>37</v>
      </c>
      <c r="AX101" s="14" t="s">
        <v>85</v>
      </c>
      <c r="AY101" s="245" t="s">
        <v>130</v>
      </c>
    </row>
    <row r="102" s="2" customFormat="1" ht="16.5" customHeight="1">
      <c r="A102" s="39"/>
      <c r="B102" s="40"/>
      <c r="C102" s="205" t="s">
        <v>170</v>
      </c>
      <c r="D102" s="205" t="s">
        <v>132</v>
      </c>
      <c r="E102" s="206" t="s">
        <v>899</v>
      </c>
      <c r="F102" s="207" t="s">
        <v>900</v>
      </c>
      <c r="G102" s="208" t="s">
        <v>879</v>
      </c>
      <c r="H102" s="209">
        <v>1</v>
      </c>
      <c r="I102" s="210"/>
      <c r="J102" s="211">
        <f>ROUND(I102*H102,2)</f>
        <v>0</v>
      </c>
      <c r="K102" s="207" t="s">
        <v>136</v>
      </c>
      <c r="L102" s="45"/>
      <c r="M102" s="212" t="s">
        <v>19</v>
      </c>
      <c r="N102" s="213" t="s">
        <v>48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880</v>
      </c>
      <c r="AT102" s="216" t="s">
        <v>132</v>
      </c>
      <c r="AU102" s="216" t="s">
        <v>85</v>
      </c>
      <c r="AY102" s="18" t="s">
        <v>130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85</v>
      </c>
      <c r="BK102" s="217">
        <f>ROUND(I102*H102,2)</f>
        <v>0</v>
      </c>
      <c r="BL102" s="18" t="s">
        <v>880</v>
      </c>
      <c r="BM102" s="216" t="s">
        <v>901</v>
      </c>
    </row>
    <row r="103" s="2" customFormat="1">
      <c r="A103" s="39"/>
      <c r="B103" s="40"/>
      <c r="C103" s="41"/>
      <c r="D103" s="218" t="s">
        <v>139</v>
      </c>
      <c r="E103" s="41"/>
      <c r="F103" s="219" t="s">
        <v>902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85</v>
      </c>
    </row>
    <row r="104" s="13" customFormat="1">
      <c r="A104" s="13"/>
      <c r="B104" s="223"/>
      <c r="C104" s="224"/>
      <c r="D104" s="225" t="s">
        <v>141</v>
      </c>
      <c r="E104" s="226" t="s">
        <v>19</v>
      </c>
      <c r="F104" s="227" t="s">
        <v>85</v>
      </c>
      <c r="G104" s="224"/>
      <c r="H104" s="228">
        <v>1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141</v>
      </c>
      <c r="AU104" s="234" t="s">
        <v>85</v>
      </c>
      <c r="AV104" s="13" t="s">
        <v>87</v>
      </c>
      <c r="AW104" s="13" t="s">
        <v>37</v>
      </c>
      <c r="AX104" s="13" t="s">
        <v>77</v>
      </c>
      <c r="AY104" s="234" t="s">
        <v>130</v>
      </c>
    </row>
    <row r="105" s="14" customFormat="1">
      <c r="A105" s="14"/>
      <c r="B105" s="235"/>
      <c r="C105" s="236"/>
      <c r="D105" s="225" t="s">
        <v>141</v>
      </c>
      <c r="E105" s="237" t="s">
        <v>19</v>
      </c>
      <c r="F105" s="238" t="s">
        <v>145</v>
      </c>
      <c r="G105" s="236"/>
      <c r="H105" s="239">
        <v>1</v>
      </c>
      <c r="I105" s="240"/>
      <c r="J105" s="236"/>
      <c r="K105" s="236"/>
      <c r="L105" s="241"/>
      <c r="M105" s="257"/>
      <c r="N105" s="258"/>
      <c r="O105" s="258"/>
      <c r="P105" s="258"/>
      <c r="Q105" s="258"/>
      <c r="R105" s="258"/>
      <c r="S105" s="258"/>
      <c r="T105" s="25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141</v>
      </c>
      <c r="AU105" s="245" t="s">
        <v>85</v>
      </c>
      <c r="AV105" s="14" t="s">
        <v>137</v>
      </c>
      <c r="AW105" s="14" t="s">
        <v>37</v>
      </c>
      <c r="AX105" s="14" t="s">
        <v>85</v>
      </c>
      <c r="AY105" s="245" t="s">
        <v>130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74C6FmLKM3tjiqroGCU3113vYQkoWVxph56+wZBJlttmN6CyO2PyAegWdXso/1f9YPFS46bJCZipPbDEm5yi0A==" hashValue="LEUW46YrKQcYAvjUZa3tlvjeEMxoAq94JVAdH4a3Oa0dYRimYQFEJnbLwwf3g+PsNKFhethueJVWTSQRn5l5PQ==" algorithmName="SHA-512" password="CC35"/>
  <autoFilter ref="C79:K10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4_02/010001000"/>
    <hyperlink ref="F87" r:id="rId2" display="https://podminky.urs.cz/item/CS_URS_2024_02/020001000"/>
    <hyperlink ref="F91" r:id="rId3" display="https://podminky.urs.cz/item/CS_URS_2024_02/030001000"/>
    <hyperlink ref="F95" r:id="rId4" display="https://podminky.urs.cz/item/CS_URS_2024_02/040001000"/>
    <hyperlink ref="F99" r:id="rId5" display="https://podminky.urs.cz/item/CS_URS_2024_02/060001000"/>
    <hyperlink ref="F103" r:id="rId6" display="https://podminky.urs.cz/item/CS_URS_2024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903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904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905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906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907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908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909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910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911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912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913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84</v>
      </c>
      <c r="F18" s="276" t="s">
        <v>914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915</v>
      </c>
      <c r="F19" s="276" t="s">
        <v>916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917</v>
      </c>
      <c r="F20" s="276" t="s">
        <v>918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919</v>
      </c>
      <c r="F21" s="276" t="s">
        <v>920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921</v>
      </c>
      <c r="F22" s="276" t="s">
        <v>922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923</v>
      </c>
      <c r="F23" s="276" t="s">
        <v>924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925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926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927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928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929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930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931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932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933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116</v>
      </c>
      <c r="F36" s="276"/>
      <c r="G36" s="276" t="s">
        <v>934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935</v>
      </c>
      <c r="F37" s="276"/>
      <c r="G37" s="276" t="s">
        <v>936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58</v>
      </c>
      <c r="F38" s="276"/>
      <c r="G38" s="276" t="s">
        <v>937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59</v>
      </c>
      <c r="F39" s="276"/>
      <c r="G39" s="276" t="s">
        <v>938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117</v>
      </c>
      <c r="F40" s="276"/>
      <c r="G40" s="276" t="s">
        <v>939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118</v>
      </c>
      <c r="F41" s="276"/>
      <c r="G41" s="276" t="s">
        <v>940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941</v>
      </c>
      <c r="F42" s="276"/>
      <c r="G42" s="276" t="s">
        <v>942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943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944</v>
      </c>
      <c r="F44" s="276"/>
      <c r="G44" s="276" t="s">
        <v>945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120</v>
      </c>
      <c r="F45" s="276"/>
      <c r="G45" s="276" t="s">
        <v>946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947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948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949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950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951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952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953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954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955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956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957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958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959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960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961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962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963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964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965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966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967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968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969</v>
      </c>
      <c r="D76" s="294"/>
      <c r="E76" s="294"/>
      <c r="F76" s="294" t="s">
        <v>970</v>
      </c>
      <c r="G76" s="295"/>
      <c r="H76" s="294" t="s">
        <v>59</v>
      </c>
      <c r="I76" s="294" t="s">
        <v>62</v>
      </c>
      <c r="J76" s="294" t="s">
        <v>971</v>
      </c>
      <c r="K76" s="293"/>
    </row>
    <row r="77" s="1" customFormat="1" ht="17.25" customHeight="1">
      <c r="B77" s="291"/>
      <c r="C77" s="296" t="s">
        <v>972</v>
      </c>
      <c r="D77" s="296"/>
      <c r="E77" s="296"/>
      <c r="F77" s="297" t="s">
        <v>973</v>
      </c>
      <c r="G77" s="298"/>
      <c r="H77" s="296"/>
      <c r="I77" s="296"/>
      <c r="J77" s="296" t="s">
        <v>974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58</v>
      </c>
      <c r="D79" s="301"/>
      <c r="E79" s="301"/>
      <c r="F79" s="302" t="s">
        <v>975</v>
      </c>
      <c r="G79" s="303"/>
      <c r="H79" s="279" t="s">
        <v>976</v>
      </c>
      <c r="I79" s="279" t="s">
        <v>977</v>
      </c>
      <c r="J79" s="279">
        <v>20</v>
      </c>
      <c r="K79" s="293"/>
    </row>
    <row r="80" s="1" customFormat="1" ht="15" customHeight="1">
      <c r="B80" s="291"/>
      <c r="C80" s="279" t="s">
        <v>978</v>
      </c>
      <c r="D80" s="279"/>
      <c r="E80" s="279"/>
      <c r="F80" s="302" t="s">
        <v>975</v>
      </c>
      <c r="G80" s="303"/>
      <c r="H80" s="279" t="s">
        <v>979</v>
      </c>
      <c r="I80" s="279" t="s">
        <v>977</v>
      </c>
      <c r="J80" s="279">
        <v>120</v>
      </c>
      <c r="K80" s="293"/>
    </row>
    <row r="81" s="1" customFormat="1" ht="15" customHeight="1">
      <c r="B81" s="304"/>
      <c r="C81" s="279" t="s">
        <v>980</v>
      </c>
      <c r="D81" s="279"/>
      <c r="E81" s="279"/>
      <c r="F81" s="302" t="s">
        <v>981</v>
      </c>
      <c r="G81" s="303"/>
      <c r="H81" s="279" t="s">
        <v>982</v>
      </c>
      <c r="I81" s="279" t="s">
        <v>977</v>
      </c>
      <c r="J81" s="279">
        <v>50</v>
      </c>
      <c r="K81" s="293"/>
    </row>
    <row r="82" s="1" customFormat="1" ht="15" customHeight="1">
      <c r="B82" s="304"/>
      <c r="C82" s="279" t="s">
        <v>983</v>
      </c>
      <c r="D82" s="279"/>
      <c r="E82" s="279"/>
      <c r="F82" s="302" t="s">
        <v>975</v>
      </c>
      <c r="G82" s="303"/>
      <c r="H82" s="279" t="s">
        <v>984</v>
      </c>
      <c r="I82" s="279" t="s">
        <v>985</v>
      </c>
      <c r="J82" s="279"/>
      <c r="K82" s="293"/>
    </row>
    <row r="83" s="1" customFormat="1" ht="15" customHeight="1">
      <c r="B83" s="304"/>
      <c r="C83" s="305" t="s">
        <v>986</v>
      </c>
      <c r="D83" s="305"/>
      <c r="E83" s="305"/>
      <c r="F83" s="306" t="s">
        <v>981</v>
      </c>
      <c r="G83" s="305"/>
      <c r="H83" s="305" t="s">
        <v>987</v>
      </c>
      <c r="I83" s="305" t="s">
        <v>977</v>
      </c>
      <c r="J83" s="305">
        <v>15</v>
      </c>
      <c r="K83" s="293"/>
    </row>
    <row r="84" s="1" customFormat="1" ht="15" customHeight="1">
      <c r="B84" s="304"/>
      <c r="C84" s="305" t="s">
        <v>988</v>
      </c>
      <c r="D84" s="305"/>
      <c r="E84" s="305"/>
      <c r="F84" s="306" t="s">
        <v>981</v>
      </c>
      <c r="G84" s="305"/>
      <c r="H84" s="305" t="s">
        <v>989</v>
      </c>
      <c r="I84" s="305" t="s">
        <v>977</v>
      </c>
      <c r="J84" s="305">
        <v>15</v>
      </c>
      <c r="K84" s="293"/>
    </row>
    <row r="85" s="1" customFormat="1" ht="15" customHeight="1">
      <c r="B85" s="304"/>
      <c r="C85" s="305" t="s">
        <v>990</v>
      </c>
      <c r="D85" s="305"/>
      <c r="E85" s="305"/>
      <c r="F85" s="306" t="s">
        <v>981</v>
      </c>
      <c r="G85" s="305"/>
      <c r="H85" s="305" t="s">
        <v>991</v>
      </c>
      <c r="I85" s="305" t="s">
        <v>977</v>
      </c>
      <c r="J85" s="305">
        <v>20</v>
      </c>
      <c r="K85" s="293"/>
    </row>
    <row r="86" s="1" customFormat="1" ht="15" customHeight="1">
      <c r="B86" s="304"/>
      <c r="C86" s="305" t="s">
        <v>992</v>
      </c>
      <c r="D86" s="305"/>
      <c r="E86" s="305"/>
      <c r="F86" s="306" t="s">
        <v>981</v>
      </c>
      <c r="G86" s="305"/>
      <c r="H86" s="305" t="s">
        <v>993</v>
      </c>
      <c r="I86" s="305" t="s">
        <v>977</v>
      </c>
      <c r="J86" s="305">
        <v>20</v>
      </c>
      <c r="K86" s="293"/>
    </row>
    <row r="87" s="1" customFormat="1" ht="15" customHeight="1">
      <c r="B87" s="304"/>
      <c r="C87" s="279" t="s">
        <v>994</v>
      </c>
      <c r="D87" s="279"/>
      <c r="E87" s="279"/>
      <c r="F87" s="302" t="s">
        <v>981</v>
      </c>
      <c r="G87" s="303"/>
      <c r="H87" s="279" t="s">
        <v>995</v>
      </c>
      <c r="I87" s="279" t="s">
        <v>977</v>
      </c>
      <c r="J87" s="279">
        <v>50</v>
      </c>
      <c r="K87" s="293"/>
    </row>
    <row r="88" s="1" customFormat="1" ht="15" customHeight="1">
      <c r="B88" s="304"/>
      <c r="C88" s="279" t="s">
        <v>996</v>
      </c>
      <c r="D88" s="279"/>
      <c r="E88" s="279"/>
      <c r="F88" s="302" t="s">
        <v>981</v>
      </c>
      <c r="G88" s="303"/>
      <c r="H88" s="279" t="s">
        <v>997</v>
      </c>
      <c r="I88" s="279" t="s">
        <v>977</v>
      </c>
      <c r="J88" s="279">
        <v>20</v>
      </c>
      <c r="K88" s="293"/>
    </row>
    <row r="89" s="1" customFormat="1" ht="15" customHeight="1">
      <c r="B89" s="304"/>
      <c r="C89" s="279" t="s">
        <v>998</v>
      </c>
      <c r="D89" s="279"/>
      <c r="E89" s="279"/>
      <c r="F89" s="302" t="s">
        <v>981</v>
      </c>
      <c r="G89" s="303"/>
      <c r="H89" s="279" t="s">
        <v>999</v>
      </c>
      <c r="I89" s="279" t="s">
        <v>977</v>
      </c>
      <c r="J89" s="279">
        <v>20</v>
      </c>
      <c r="K89" s="293"/>
    </row>
    <row r="90" s="1" customFormat="1" ht="15" customHeight="1">
      <c r="B90" s="304"/>
      <c r="C90" s="279" t="s">
        <v>1000</v>
      </c>
      <c r="D90" s="279"/>
      <c r="E90" s="279"/>
      <c r="F90" s="302" t="s">
        <v>981</v>
      </c>
      <c r="G90" s="303"/>
      <c r="H90" s="279" t="s">
        <v>1001</v>
      </c>
      <c r="I90" s="279" t="s">
        <v>977</v>
      </c>
      <c r="J90" s="279">
        <v>50</v>
      </c>
      <c r="K90" s="293"/>
    </row>
    <row r="91" s="1" customFormat="1" ht="15" customHeight="1">
      <c r="B91" s="304"/>
      <c r="C91" s="279" t="s">
        <v>1002</v>
      </c>
      <c r="D91" s="279"/>
      <c r="E91" s="279"/>
      <c r="F91" s="302" t="s">
        <v>981</v>
      </c>
      <c r="G91" s="303"/>
      <c r="H91" s="279" t="s">
        <v>1002</v>
      </c>
      <c r="I91" s="279" t="s">
        <v>977</v>
      </c>
      <c r="J91" s="279">
        <v>50</v>
      </c>
      <c r="K91" s="293"/>
    </row>
    <row r="92" s="1" customFormat="1" ht="15" customHeight="1">
      <c r="B92" s="304"/>
      <c r="C92" s="279" t="s">
        <v>1003</v>
      </c>
      <c r="D92" s="279"/>
      <c r="E92" s="279"/>
      <c r="F92" s="302" t="s">
        <v>981</v>
      </c>
      <c r="G92" s="303"/>
      <c r="H92" s="279" t="s">
        <v>1004</v>
      </c>
      <c r="I92" s="279" t="s">
        <v>977</v>
      </c>
      <c r="J92" s="279">
        <v>255</v>
      </c>
      <c r="K92" s="293"/>
    </row>
    <row r="93" s="1" customFormat="1" ht="15" customHeight="1">
      <c r="B93" s="304"/>
      <c r="C93" s="279" t="s">
        <v>1005</v>
      </c>
      <c r="D93" s="279"/>
      <c r="E93" s="279"/>
      <c r="F93" s="302" t="s">
        <v>975</v>
      </c>
      <c r="G93" s="303"/>
      <c r="H93" s="279" t="s">
        <v>1006</v>
      </c>
      <c r="I93" s="279" t="s">
        <v>1007</v>
      </c>
      <c r="J93" s="279"/>
      <c r="K93" s="293"/>
    </row>
    <row r="94" s="1" customFormat="1" ht="15" customHeight="1">
      <c r="B94" s="304"/>
      <c r="C94" s="279" t="s">
        <v>1008</v>
      </c>
      <c r="D94" s="279"/>
      <c r="E94" s="279"/>
      <c r="F94" s="302" t="s">
        <v>975</v>
      </c>
      <c r="G94" s="303"/>
      <c r="H94" s="279" t="s">
        <v>1009</v>
      </c>
      <c r="I94" s="279" t="s">
        <v>1010</v>
      </c>
      <c r="J94" s="279"/>
      <c r="K94" s="293"/>
    </row>
    <row r="95" s="1" customFormat="1" ht="15" customHeight="1">
      <c r="B95" s="304"/>
      <c r="C95" s="279" t="s">
        <v>1011</v>
      </c>
      <c r="D95" s="279"/>
      <c r="E95" s="279"/>
      <c r="F95" s="302" t="s">
        <v>975</v>
      </c>
      <c r="G95" s="303"/>
      <c r="H95" s="279" t="s">
        <v>1011</v>
      </c>
      <c r="I95" s="279" t="s">
        <v>1010</v>
      </c>
      <c r="J95" s="279"/>
      <c r="K95" s="293"/>
    </row>
    <row r="96" s="1" customFormat="1" ht="15" customHeight="1">
      <c r="B96" s="304"/>
      <c r="C96" s="279" t="s">
        <v>43</v>
      </c>
      <c r="D96" s="279"/>
      <c r="E96" s="279"/>
      <c r="F96" s="302" t="s">
        <v>975</v>
      </c>
      <c r="G96" s="303"/>
      <c r="H96" s="279" t="s">
        <v>1012</v>
      </c>
      <c r="I96" s="279" t="s">
        <v>1010</v>
      </c>
      <c r="J96" s="279"/>
      <c r="K96" s="293"/>
    </row>
    <row r="97" s="1" customFormat="1" ht="15" customHeight="1">
      <c r="B97" s="304"/>
      <c r="C97" s="279" t="s">
        <v>53</v>
      </c>
      <c r="D97" s="279"/>
      <c r="E97" s="279"/>
      <c r="F97" s="302" t="s">
        <v>975</v>
      </c>
      <c r="G97" s="303"/>
      <c r="H97" s="279" t="s">
        <v>1013</v>
      </c>
      <c r="I97" s="279" t="s">
        <v>1010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1014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969</v>
      </c>
      <c r="D103" s="294"/>
      <c r="E103" s="294"/>
      <c r="F103" s="294" t="s">
        <v>970</v>
      </c>
      <c r="G103" s="295"/>
      <c r="H103" s="294" t="s">
        <v>59</v>
      </c>
      <c r="I103" s="294" t="s">
        <v>62</v>
      </c>
      <c r="J103" s="294" t="s">
        <v>971</v>
      </c>
      <c r="K103" s="293"/>
    </row>
    <row r="104" s="1" customFormat="1" ht="17.25" customHeight="1">
      <c r="B104" s="291"/>
      <c r="C104" s="296" t="s">
        <v>972</v>
      </c>
      <c r="D104" s="296"/>
      <c r="E104" s="296"/>
      <c r="F104" s="297" t="s">
        <v>973</v>
      </c>
      <c r="G104" s="298"/>
      <c r="H104" s="296"/>
      <c r="I104" s="296"/>
      <c r="J104" s="296" t="s">
        <v>974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58</v>
      </c>
      <c r="D106" s="301"/>
      <c r="E106" s="301"/>
      <c r="F106" s="302" t="s">
        <v>975</v>
      </c>
      <c r="G106" s="279"/>
      <c r="H106" s="279" t="s">
        <v>1015</v>
      </c>
      <c r="I106" s="279" t="s">
        <v>977</v>
      </c>
      <c r="J106" s="279">
        <v>20</v>
      </c>
      <c r="K106" s="293"/>
    </row>
    <row r="107" s="1" customFormat="1" ht="15" customHeight="1">
      <c r="B107" s="291"/>
      <c r="C107" s="279" t="s">
        <v>978</v>
      </c>
      <c r="D107" s="279"/>
      <c r="E107" s="279"/>
      <c r="F107" s="302" t="s">
        <v>975</v>
      </c>
      <c r="G107" s="279"/>
      <c r="H107" s="279" t="s">
        <v>1015</v>
      </c>
      <c r="I107" s="279" t="s">
        <v>977</v>
      </c>
      <c r="J107" s="279">
        <v>120</v>
      </c>
      <c r="K107" s="293"/>
    </row>
    <row r="108" s="1" customFormat="1" ht="15" customHeight="1">
      <c r="B108" s="304"/>
      <c r="C108" s="279" t="s">
        <v>980</v>
      </c>
      <c r="D108" s="279"/>
      <c r="E108" s="279"/>
      <c r="F108" s="302" t="s">
        <v>981</v>
      </c>
      <c r="G108" s="279"/>
      <c r="H108" s="279" t="s">
        <v>1015</v>
      </c>
      <c r="I108" s="279" t="s">
        <v>977</v>
      </c>
      <c r="J108" s="279">
        <v>50</v>
      </c>
      <c r="K108" s="293"/>
    </row>
    <row r="109" s="1" customFormat="1" ht="15" customHeight="1">
      <c r="B109" s="304"/>
      <c r="C109" s="279" t="s">
        <v>983</v>
      </c>
      <c r="D109" s="279"/>
      <c r="E109" s="279"/>
      <c r="F109" s="302" t="s">
        <v>975</v>
      </c>
      <c r="G109" s="279"/>
      <c r="H109" s="279" t="s">
        <v>1015</v>
      </c>
      <c r="I109" s="279" t="s">
        <v>985</v>
      </c>
      <c r="J109" s="279"/>
      <c r="K109" s="293"/>
    </row>
    <row r="110" s="1" customFormat="1" ht="15" customHeight="1">
      <c r="B110" s="304"/>
      <c r="C110" s="279" t="s">
        <v>994</v>
      </c>
      <c r="D110" s="279"/>
      <c r="E110" s="279"/>
      <c r="F110" s="302" t="s">
        <v>981</v>
      </c>
      <c r="G110" s="279"/>
      <c r="H110" s="279" t="s">
        <v>1015</v>
      </c>
      <c r="I110" s="279" t="s">
        <v>977</v>
      </c>
      <c r="J110" s="279">
        <v>50</v>
      </c>
      <c r="K110" s="293"/>
    </row>
    <row r="111" s="1" customFormat="1" ht="15" customHeight="1">
      <c r="B111" s="304"/>
      <c r="C111" s="279" t="s">
        <v>1002</v>
      </c>
      <c r="D111" s="279"/>
      <c r="E111" s="279"/>
      <c r="F111" s="302" t="s">
        <v>981</v>
      </c>
      <c r="G111" s="279"/>
      <c r="H111" s="279" t="s">
        <v>1015</v>
      </c>
      <c r="I111" s="279" t="s">
        <v>977</v>
      </c>
      <c r="J111" s="279">
        <v>50</v>
      </c>
      <c r="K111" s="293"/>
    </row>
    <row r="112" s="1" customFormat="1" ht="15" customHeight="1">
      <c r="B112" s="304"/>
      <c r="C112" s="279" t="s">
        <v>1000</v>
      </c>
      <c r="D112" s="279"/>
      <c r="E112" s="279"/>
      <c r="F112" s="302" t="s">
        <v>981</v>
      </c>
      <c r="G112" s="279"/>
      <c r="H112" s="279" t="s">
        <v>1015</v>
      </c>
      <c r="I112" s="279" t="s">
        <v>977</v>
      </c>
      <c r="J112" s="279">
        <v>50</v>
      </c>
      <c r="K112" s="293"/>
    </row>
    <row r="113" s="1" customFormat="1" ht="15" customHeight="1">
      <c r="B113" s="304"/>
      <c r="C113" s="279" t="s">
        <v>58</v>
      </c>
      <c r="D113" s="279"/>
      <c r="E113" s="279"/>
      <c r="F113" s="302" t="s">
        <v>975</v>
      </c>
      <c r="G113" s="279"/>
      <c r="H113" s="279" t="s">
        <v>1016</v>
      </c>
      <c r="I113" s="279" t="s">
        <v>977</v>
      </c>
      <c r="J113" s="279">
        <v>20</v>
      </c>
      <c r="K113" s="293"/>
    </row>
    <row r="114" s="1" customFormat="1" ht="15" customHeight="1">
      <c r="B114" s="304"/>
      <c r="C114" s="279" t="s">
        <v>1017</v>
      </c>
      <c r="D114" s="279"/>
      <c r="E114" s="279"/>
      <c r="F114" s="302" t="s">
        <v>975</v>
      </c>
      <c r="G114" s="279"/>
      <c r="H114" s="279" t="s">
        <v>1018</v>
      </c>
      <c r="I114" s="279" t="s">
        <v>977</v>
      </c>
      <c r="J114" s="279">
        <v>120</v>
      </c>
      <c r="K114" s="293"/>
    </row>
    <row r="115" s="1" customFormat="1" ht="15" customHeight="1">
      <c r="B115" s="304"/>
      <c r="C115" s="279" t="s">
        <v>43</v>
      </c>
      <c r="D115" s="279"/>
      <c r="E115" s="279"/>
      <c r="F115" s="302" t="s">
        <v>975</v>
      </c>
      <c r="G115" s="279"/>
      <c r="H115" s="279" t="s">
        <v>1019</v>
      </c>
      <c r="I115" s="279" t="s">
        <v>1010</v>
      </c>
      <c r="J115" s="279"/>
      <c r="K115" s="293"/>
    </row>
    <row r="116" s="1" customFormat="1" ht="15" customHeight="1">
      <c r="B116" s="304"/>
      <c r="C116" s="279" t="s">
        <v>53</v>
      </c>
      <c r="D116" s="279"/>
      <c r="E116" s="279"/>
      <c r="F116" s="302" t="s">
        <v>975</v>
      </c>
      <c r="G116" s="279"/>
      <c r="H116" s="279" t="s">
        <v>1020</v>
      </c>
      <c r="I116" s="279" t="s">
        <v>1010</v>
      </c>
      <c r="J116" s="279"/>
      <c r="K116" s="293"/>
    </row>
    <row r="117" s="1" customFormat="1" ht="15" customHeight="1">
      <c r="B117" s="304"/>
      <c r="C117" s="279" t="s">
        <v>62</v>
      </c>
      <c r="D117" s="279"/>
      <c r="E117" s="279"/>
      <c r="F117" s="302" t="s">
        <v>975</v>
      </c>
      <c r="G117" s="279"/>
      <c r="H117" s="279" t="s">
        <v>1021</v>
      </c>
      <c r="I117" s="279" t="s">
        <v>1022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1023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969</v>
      </c>
      <c r="D123" s="294"/>
      <c r="E123" s="294"/>
      <c r="F123" s="294" t="s">
        <v>970</v>
      </c>
      <c r="G123" s="295"/>
      <c r="H123" s="294" t="s">
        <v>59</v>
      </c>
      <c r="I123" s="294" t="s">
        <v>62</v>
      </c>
      <c r="J123" s="294" t="s">
        <v>971</v>
      </c>
      <c r="K123" s="323"/>
    </row>
    <row r="124" s="1" customFormat="1" ht="17.25" customHeight="1">
      <c r="B124" s="322"/>
      <c r="C124" s="296" t="s">
        <v>972</v>
      </c>
      <c r="D124" s="296"/>
      <c r="E124" s="296"/>
      <c r="F124" s="297" t="s">
        <v>973</v>
      </c>
      <c r="G124" s="298"/>
      <c r="H124" s="296"/>
      <c r="I124" s="296"/>
      <c r="J124" s="296" t="s">
        <v>974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978</v>
      </c>
      <c r="D126" s="301"/>
      <c r="E126" s="301"/>
      <c r="F126" s="302" t="s">
        <v>975</v>
      </c>
      <c r="G126" s="279"/>
      <c r="H126" s="279" t="s">
        <v>1015</v>
      </c>
      <c r="I126" s="279" t="s">
        <v>977</v>
      </c>
      <c r="J126" s="279">
        <v>120</v>
      </c>
      <c r="K126" s="327"/>
    </row>
    <row r="127" s="1" customFormat="1" ht="15" customHeight="1">
      <c r="B127" s="324"/>
      <c r="C127" s="279" t="s">
        <v>1024</v>
      </c>
      <c r="D127" s="279"/>
      <c r="E127" s="279"/>
      <c r="F127" s="302" t="s">
        <v>975</v>
      </c>
      <c r="G127" s="279"/>
      <c r="H127" s="279" t="s">
        <v>1025</v>
      </c>
      <c r="I127" s="279" t="s">
        <v>977</v>
      </c>
      <c r="J127" s="279" t="s">
        <v>1026</v>
      </c>
      <c r="K127" s="327"/>
    </row>
    <row r="128" s="1" customFormat="1" ht="15" customHeight="1">
      <c r="B128" s="324"/>
      <c r="C128" s="279" t="s">
        <v>923</v>
      </c>
      <c r="D128" s="279"/>
      <c r="E128" s="279"/>
      <c r="F128" s="302" t="s">
        <v>975</v>
      </c>
      <c r="G128" s="279"/>
      <c r="H128" s="279" t="s">
        <v>1027</v>
      </c>
      <c r="I128" s="279" t="s">
        <v>977</v>
      </c>
      <c r="J128" s="279" t="s">
        <v>1026</v>
      </c>
      <c r="K128" s="327"/>
    </row>
    <row r="129" s="1" customFormat="1" ht="15" customHeight="1">
      <c r="B129" s="324"/>
      <c r="C129" s="279" t="s">
        <v>986</v>
      </c>
      <c r="D129" s="279"/>
      <c r="E129" s="279"/>
      <c r="F129" s="302" t="s">
        <v>981</v>
      </c>
      <c r="G129" s="279"/>
      <c r="H129" s="279" t="s">
        <v>987</v>
      </c>
      <c r="I129" s="279" t="s">
        <v>977</v>
      </c>
      <c r="J129" s="279">
        <v>15</v>
      </c>
      <c r="K129" s="327"/>
    </row>
    <row r="130" s="1" customFormat="1" ht="15" customHeight="1">
      <c r="B130" s="324"/>
      <c r="C130" s="305" t="s">
        <v>988</v>
      </c>
      <c r="D130" s="305"/>
      <c r="E130" s="305"/>
      <c r="F130" s="306" t="s">
        <v>981</v>
      </c>
      <c r="G130" s="305"/>
      <c r="H130" s="305" t="s">
        <v>989</v>
      </c>
      <c r="I130" s="305" t="s">
        <v>977</v>
      </c>
      <c r="J130" s="305">
        <v>15</v>
      </c>
      <c r="K130" s="327"/>
    </row>
    <row r="131" s="1" customFormat="1" ht="15" customHeight="1">
      <c r="B131" s="324"/>
      <c r="C131" s="305" t="s">
        <v>990</v>
      </c>
      <c r="D131" s="305"/>
      <c r="E131" s="305"/>
      <c r="F131" s="306" t="s">
        <v>981</v>
      </c>
      <c r="G131" s="305"/>
      <c r="H131" s="305" t="s">
        <v>991</v>
      </c>
      <c r="I131" s="305" t="s">
        <v>977</v>
      </c>
      <c r="J131" s="305">
        <v>20</v>
      </c>
      <c r="K131" s="327"/>
    </row>
    <row r="132" s="1" customFormat="1" ht="15" customHeight="1">
      <c r="B132" s="324"/>
      <c r="C132" s="305" t="s">
        <v>992</v>
      </c>
      <c r="D132" s="305"/>
      <c r="E132" s="305"/>
      <c r="F132" s="306" t="s">
        <v>981</v>
      </c>
      <c r="G132" s="305"/>
      <c r="H132" s="305" t="s">
        <v>993</v>
      </c>
      <c r="I132" s="305" t="s">
        <v>977</v>
      </c>
      <c r="J132" s="305">
        <v>20</v>
      </c>
      <c r="K132" s="327"/>
    </row>
    <row r="133" s="1" customFormat="1" ht="15" customHeight="1">
      <c r="B133" s="324"/>
      <c r="C133" s="279" t="s">
        <v>980</v>
      </c>
      <c r="D133" s="279"/>
      <c r="E133" s="279"/>
      <c r="F133" s="302" t="s">
        <v>981</v>
      </c>
      <c r="G133" s="279"/>
      <c r="H133" s="279" t="s">
        <v>1015</v>
      </c>
      <c r="I133" s="279" t="s">
        <v>977</v>
      </c>
      <c r="J133" s="279">
        <v>50</v>
      </c>
      <c r="K133" s="327"/>
    </row>
    <row r="134" s="1" customFormat="1" ht="15" customHeight="1">
      <c r="B134" s="324"/>
      <c r="C134" s="279" t="s">
        <v>994</v>
      </c>
      <c r="D134" s="279"/>
      <c r="E134" s="279"/>
      <c r="F134" s="302" t="s">
        <v>981</v>
      </c>
      <c r="G134" s="279"/>
      <c r="H134" s="279" t="s">
        <v>1015</v>
      </c>
      <c r="I134" s="279" t="s">
        <v>977</v>
      </c>
      <c r="J134" s="279">
        <v>50</v>
      </c>
      <c r="K134" s="327"/>
    </row>
    <row r="135" s="1" customFormat="1" ht="15" customHeight="1">
      <c r="B135" s="324"/>
      <c r="C135" s="279" t="s">
        <v>1000</v>
      </c>
      <c r="D135" s="279"/>
      <c r="E135" s="279"/>
      <c r="F135" s="302" t="s">
        <v>981</v>
      </c>
      <c r="G135" s="279"/>
      <c r="H135" s="279" t="s">
        <v>1015</v>
      </c>
      <c r="I135" s="279" t="s">
        <v>977</v>
      </c>
      <c r="J135" s="279">
        <v>50</v>
      </c>
      <c r="K135" s="327"/>
    </row>
    <row r="136" s="1" customFormat="1" ht="15" customHeight="1">
      <c r="B136" s="324"/>
      <c r="C136" s="279" t="s">
        <v>1002</v>
      </c>
      <c r="D136" s="279"/>
      <c r="E136" s="279"/>
      <c r="F136" s="302" t="s">
        <v>981</v>
      </c>
      <c r="G136" s="279"/>
      <c r="H136" s="279" t="s">
        <v>1015</v>
      </c>
      <c r="I136" s="279" t="s">
        <v>977</v>
      </c>
      <c r="J136" s="279">
        <v>50</v>
      </c>
      <c r="K136" s="327"/>
    </row>
    <row r="137" s="1" customFormat="1" ht="15" customHeight="1">
      <c r="B137" s="324"/>
      <c r="C137" s="279" t="s">
        <v>1003</v>
      </c>
      <c r="D137" s="279"/>
      <c r="E137" s="279"/>
      <c r="F137" s="302" t="s">
        <v>981</v>
      </c>
      <c r="G137" s="279"/>
      <c r="H137" s="279" t="s">
        <v>1028</v>
      </c>
      <c r="I137" s="279" t="s">
        <v>977</v>
      </c>
      <c r="J137" s="279">
        <v>255</v>
      </c>
      <c r="K137" s="327"/>
    </row>
    <row r="138" s="1" customFormat="1" ht="15" customHeight="1">
      <c r="B138" s="324"/>
      <c r="C138" s="279" t="s">
        <v>1005</v>
      </c>
      <c r="D138" s="279"/>
      <c r="E138" s="279"/>
      <c r="F138" s="302" t="s">
        <v>975</v>
      </c>
      <c r="G138" s="279"/>
      <c r="H138" s="279" t="s">
        <v>1029</v>
      </c>
      <c r="I138" s="279" t="s">
        <v>1007</v>
      </c>
      <c r="J138" s="279"/>
      <c r="K138" s="327"/>
    </row>
    <row r="139" s="1" customFormat="1" ht="15" customHeight="1">
      <c r="B139" s="324"/>
      <c r="C139" s="279" t="s">
        <v>1008</v>
      </c>
      <c r="D139" s="279"/>
      <c r="E139" s="279"/>
      <c r="F139" s="302" t="s">
        <v>975</v>
      </c>
      <c r="G139" s="279"/>
      <c r="H139" s="279" t="s">
        <v>1030</v>
      </c>
      <c r="I139" s="279" t="s">
        <v>1010</v>
      </c>
      <c r="J139" s="279"/>
      <c r="K139" s="327"/>
    </row>
    <row r="140" s="1" customFormat="1" ht="15" customHeight="1">
      <c r="B140" s="324"/>
      <c r="C140" s="279" t="s">
        <v>1011</v>
      </c>
      <c r="D140" s="279"/>
      <c r="E140" s="279"/>
      <c r="F140" s="302" t="s">
        <v>975</v>
      </c>
      <c r="G140" s="279"/>
      <c r="H140" s="279" t="s">
        <v>1011</v>
      </c>
      <c r="I140" s="279" t="s">
        <v>1010</v>
      </c>
      <c r="J140" s="279"/>
      <c r="K140" s="327"/>
    </row>
    <row r="141" s="1" customFormat="1" ht="15" customHeight="1">
      <c r="B141" s="324"/>
      <c r="C141" s="279" t="s">
        <v>43</v>
      </c>
      <c r="D141" s="279"/>
      <c r="E141" s="279"/>
      <c r="F141" s="302" t="s">
        <v>975</v>
      </c>
      <c r="G141" s="279"/>
      <c r="H141" s="279" t="s">
        <v>1031</v>
      </c>
      <c r="I141" s="279" t="s">
        <v>1010</v>
      </c>
      <c r="J141" s="279"/>
      <c r="K141" s="327"/>
    </row>
    <row r="142" s="1" customFormat="1" ht="15" customHeight="1">
      <c r="B142" s="324"/>
      <c r="C142" s="279" t="s">
        <v>1032</v>
      </c>
      <c r="D142" s="279"/>
      <c r="E142" s="279"/>
      <c r="F142" s="302" t="s">
        <v>975</v>
      </c>
      <c r="G142" s="279"/>
      <c r="H142" s="279" t="s">
        <v>1033</v>
      </c>
      <c r="I142" s="279" t="s">
        <v>1010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1034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969</v>
      </c>
      <c r="D148" s="294"/>
      <c r="E148" s="294"/>
      <c r="F148" s="294" t="s">
        <v>970</v>
      </c>
      <c r="G148" s="295"/>
      <c r="H148" s="294" t="s">
        <v>59</v>
      </c>
      <c r="I148" s="294" t="s">
        <v>62</v>
      </c>
      <c r="J148" s="294" t="s">
        <v>971</v>
      </c>
      <c r="K148" s="293"/>
    </row>
    <row r="149" s="1" customFormat="1" ht="17.25" customHeight="1">
      <c r="B149" s="291"/>
      <c r="C149" s="296" t="s">
        <v>972</v>
      </c>
      <c r="D149" s="296"/>
      <c r="E149" s="296"/>
      <c r="F149" s="297" t="s">
        <v>973</v>
      </c>
      <c r="G149" s="298"/>
      <c r="H149" s="296"/>
      <c r="I149" s="296"/>
      <c r="J149" s="296" t="s">
        <v>974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978</v>
      </c>
      <c r="D151" s="279"/>
      <c r="E151" s="279"/>
      <c r="F151" s="332" t="s">
        <v>975</v>
      </c>
      <c r="G151" s="279"/>
      <c r="H151" s="331" t="s">
        <v>1015</v>
      </c>
      <c r="I151" s="331" t="s">
        <v>977</v>
      </c>
      <c r="J151" s="331">
        <v>120</v>
      </c>
      <c r="K151" s="327"/>
    </row>
    <row r="152" s="1" customFormat="1" ht="15" customHeight="1">
      <c r="B152" s="304"/>
      <c r="C152" s="331" t="s">
        <v>1024</v>
      </c>
      <c r="D152" s="279"/>
      <c r="E152" s="279"/>
      <c r="F152" s="332" t="s">
        <v>975</v>
      </c>
      <c r="G152" s="279"/>
      <c r="H152" s="331" t="s">
        <v>1035</v>
      </c>
      <c r="I152" s="331" t="s">
        <v>977</v>
      </c>
      <c r="J152" s="331" t="s">
        <v>1026</v>
      </c>
      <c r="K152" s="327"/>
    </row>
    <row r="153" s="1" customFormat="1" ht="15" customHeight="1">
      <c r="B153" s="304"/>
      <c r="C153" s="331" t="s">
        <v>923</v>
      </c>
      <c r="D153" s="279"/>
      <c r="E153" s="279"/>
      <c r="F153" s="332" t="s">
        <v>975</v>
      </c>
      <c r="G153" s="279"/>
      <c r="H153" s="331" t="s">
        <v>1036</v>
      </c>
      <c r="I153" s="331" t="s">
        <v>977</v>
      </c>
      <c r="J153" s="331" t="s">
        <v>1026</v>
      </c>
      <c r="K153" s="327"/>
    </row>
    <row r="154" s="1" customFormat="1" ht="15" customHeight="1">
      <c r="B154" s="304"/>
      <c r="C154" s="331" t="s">
        <v>980</v>
      </c>
      <c r="D154" s="279"/>
      <c r="E154" s="279"/>
      <c r="F154" s="332" t="s">
        <v>981</v>
      </c>
      <c r="G154" s="279"/>
      <c r="H154" s="331" t="s">
        <v>1015</v>
      </c>
      <c r="I154" s="331" t="s">
        <v>977</v>
      </c>
      <c r="J154" s="331">
        <v>50</v>
      </c>
      <c r="K154" s="327"/>
    </row>
    <row r="155" s="1" customFormat="1" ht="15" customHeight="1">
      <c r="B155" s="304"/>
      <c r="C155" s="331" t="s">
        <v>983</v>
      </c>
      <c r="D155" s="279"/>
      <c r="E155" s="279"/>
      <c r="F155" s="332" t="s">
        <v>975</v>
      </c>
      <c r="G155" s="279"/>
      <c r="H155" s="331" t="s">
        <v>1015</v>
      </c>
      <c r="I155" s="331" t="s">
        <v>985</v>
      </c>
      <c r="J155" s="331"/>
      <c r="K155" s="327"/>
    </row>
    <row r="156" s="1" customFormat="1" ht="15" customHeight="1">
      <c r="B156" s="304"/>
      <c r="C156" s="331" t="s">
        <v>994</v>
      </c>
      <c r="D156" s="279"/>
      <c r="E156" s="279"/>
      <c r="F156" s="332" t="s">
        <v>981</v>
      </c>
      <c r="G156" s="279"/>
      <c r="H156" s="331" t="s">
        <v>1015</v>
      </c>
      <c r="I156" s="331" t="s">
        <v>977</v>
      </c>
      <c r="J156" s="331">
        <v>50</v>
      </c>
      <c r="K156" s="327"/>
    </row>
    <row r="157" s="1" customFormat="1" ht="15" customHeight="1">
      <c r="B157" s="304"/>
      <c r="C157" s="331" t="s">
        <v>1002</v>
      </c>
      <c r="D157" s="279"/>
      <c r="E157" s="279"/>
      <c r="F157" s="332" t="s">
        <v>981</v>
      </c>
      <c r="G157" s="279"/>
      <c r="H157" s="331" t="s">
        <v>1015</v>
      </c>
      <c r="I157" s="331" t="s">
        <v>977</v>
      </c>
      <c r="J157" s="331">
        <v>50</v>
      </c>
      <c r="K157" s="327"/>
    </row>
    <row r="158" s="1" customFormat="1" ht="15" customHeight="1">
      <c r="B158" s="304"/>
      <c r="C158" s="331" t="s">
        <v>1000</v>
      </c>
      <c r="D158" s="279"/>
      <c r="E158" s="279"/>
      <c r="F158" s="332" t="s">
        <v>981</v>
      </c>
      <c r="G158" s="279"/>
      <c r="H158" s="331" t="s">
        <v>1015</v>
      </c>
      <c r="I158" s="331" t="s">
        <v>977</v>
      </c>
      <c r="J158" s="331">
        <v>50</v>
      </c>
      <c r="K158" s="327"/>
    </row>
    <row r="159" s="1" customFormat="1" ht="15" customHeight="1">
      <c r="B159" s="304"/>
      <c r="C159" s="331" t="s">
        <v>98</v>
      </c>
      <c r="D159" s="279"/>
      <c r="E159" s="279"/>
      <c r="F159" s="332" t="s">
        <v>975</v>
      </c>
      <c r="G159" s="279"/>
      <c r="H159" s="331" t="s">
        <v>1037</v>
      </c>
      <c r="I159" s="331" t="s">
        <v>977</v>
      </c>
      <c r="J159" s="331" t="s">
        <v>1038</v>
      </c>
      <c r="K159" s="327"/>
    </row>
    <row r="160" s="1" customFormat="1" ht="15" customHeight="1">
      <c r="B160" s="304"/>
      <c r="C160" s="331" t="s">
        <v>1039</v>
      </c>
      <c r="D160" s="279"/>
      <c r="E160" s="279"/>
      <c r="F160" s="332" t="s">
        <v>975</v>
      </c>
      <c r="G160" s="279"/>
      <c r="H160" s="331" t="s">
        <v>1040</v>
      </c>
      <c r="I160" s="331" t="s">
        <v>1010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1041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969</v>
      </c>
      <c r="D166" s="294"/>
      <c r="E166" s="294"/>
      <c r="F166" s="294" t="s">
        <v>970</v>
      </c>
      <c r="G166" s="336"/>
      <c r="H166" s="337" t="s">
        <v>59</v>
      </c>
      <c r="I166" s="337" t="s">
        <v>62</v>
      </c>
      <c r="J166" s="294" t="s">
        <v>971</v>
      </c>
      <c r="K166" s="271"/>
    </row>
    <row r="167" s="1" customFormat="1" ht="17.25" customHeight="1">
      <c r="B167" s="272"/>
      <c r="C167" s="296" t="s">
        <v>972</v>
      </c>
      <c r="D167" s="296"/>
      <c r="E167" s="296"/>
      <c r="F167" s="297" t="s">
        <v>973</v>
      </c>
      <c r="G167" s="338"/>
      <c r="H167" s="339"/>
      <c r="I167" s="339"/>
      <c r="J167" s="296" t="s">
        <v>974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978</v>
      </c>
      <c r="D169" s="279"/>
      <c r="E169" s="279"/>
      <c r="F169" s="302" t="s">
        <v>975</v>
      </c>
      <c r="G169" s="279"/>
      <c r="H169" s="279" t="s">
        <v>1015</v>
      </c>
      <c r="I169" s="279" t="s">
        <v>977</v>
      </c>
      <c r="J169" s="279">
        <v>120</v>
      </c>
      <c r="K169" s="327"/>
    </row>
    <row r="170" s="1" customFormat="1" ht="15" customHeight="1">
      <c r="B170" s="304"/>
      <c r="C170" s="279" t="s">
        <v>1024</v>
      </c>
      <c r="D170" s="279"/>
      <c r="E170" s="279"/>
      <c r="F170" s="302" t="s">
        <v>975</v>
      </c>
      <c r="G170" s="279"/>
      <c r="H170" s="279" t="s">
        <v>1025</v>
      </c>
      <c r="I170" s="279" t="s">
        <v>977</v>
      </c>
      <c r="J170" s="279" t="s">
        <v>1026</v>
      </c>
      <c r="K170" s="327"/>
    </row>
    <row r="171" s="1" customFormat="1" ht="15" customHeight="1">
      <c r="B171" s="304"/>
      <c r="C171" s="279" t="s">
        <v>923</v>
      </c>
      <c r="D171" s="279"/>
      <c r="E171" s="279"/>
      <c r="F171" s="302" t="s">
        <v>975</v>
      </c>
      <c r="G171" s="279"/>
      <c r="H171" s="279" t="s">
        <v>1042</v>
      </c>
      <c r="I171" s="279" t="s">
        <v>977</v>
      </c>
      <c r="J171" s="279" t="s">
        <v>1026</v>
      </c>
      <c r="K171" s="327"/>
    </row>
    <row r="172" s="1" customFormat="1" ht="15" customHeight="1">
      <c r="B172" s="304"/>
      <c r="C172" s="279" t="s">
        <v>980</v>
      </c>
      <c r="D172" s="279"/>
      <c r="E172" s="279"/>
      <c r="F172" s="302" t="s">
        <v>981</v>
      </c>
      <c r="G172" s="279"/>
      <c r="H172" s="279" t="s">
        <v>1042</v>
      </c>
      <c r="I172" s="279" t="s">
        <v>977</v>
      </c>
      <c r="J172" s="279">
        <v>50</v>
      </c>
      <c r="K172" s="327"/>
    </row>
    <row r="173" s="1" customFormat="1" ht="15" customHeight="1">
      <c r="B173" s="304"/>
      <c r="C173" s="279" t="s">
        <v>983</v>
      </c>
      <c r="D173" s="279"/>
      <c r="E173" s="279"/>
      <c r="F173" s="302" t="s">
        <v>975</v>
      </c>
      <c r="G173" s="279"/>
      <c r="H173" s="279" t="s">
        <v>1042</v>
      </c>
      <c r="I173" s="279" t="s">
        <v>985</v>
      </c>
      <c r="J173" s="279"/>
      <c r="K173" s="327"/>
    </row>
    <row r="174" s="1" customFormat="1" ht="15" customHeight="1">
      <c r="B174" s="304"/>
      <c r="C174" s="279" t="s">
        <v>994</v>
      </c>
      <c r="D174" s="279"/>
      <c r="E174" s="279"/>
      <c r="F174" s="302" t="s">
        <v>981</v>
      </c>
      <c r="G174" s="279"/>
      <c r="H174" s="279" t="s">
        <v>1042</v>
      </c>
      <c r="I174" s="279" t="s">
        <v>977</v>
      </c>
      <c r="J174" s="279">
        <v>50</v>
      </c>
      <c r="K174" s="327"/>
    </row>
    <row r="175" s="1" customFormat="1" ht="15" customHeight="1">
      <c r="B175" s="304"/>
      <c r="C175" s="279" t="s">
        <v>1002</v>
      </c>
      <c r="D175" s="279"/>
      <c r="E175" s="279"/>
      <c r="F175" s="302" t="s">
        <v>981</v>
      </c>
      <c r="G175" s="279"/>
      <c r="H175" s="279" t="s">
        <v>1042</v>
      </c>
      <c r="I175" s="279" t="s">
        <v>977</v>
      </c>
      <c r="J175" s="279">
        <v>50</v>
      </c>
      <c r="K175" s="327"/>
    </row>
    <row r="176" s="1" customFormat="1" ht="15" customHeight="1">
      <c r="B176" s="304"/>
      <c r="C176" s="279" t="s">
        <v>1000</v>
      </c>
      <c r="D176" s="279"/>
      <c r="E176" s="279"/>
      <c r="F176" s="302" t="s">
        <v>981</v>
      </c>
      <c r="G176" s="279"/>
      <c r="H176" s="279" t="s">
        <v>1042</v>
      </c>
      <c r="I176" s="279" t="s">
        <v>977</v>
      </c>
      <c r="J176" s="279">
        <v>50</v>
      </c>
      <c r="K176" s="327"/>
    </row>
    <row r="177" s="1" customFormat="1" ht="15" customHeight="1">
      <c r="B177" s="304"/>
      <c r="C177" s="279" t="s">
        <v>116</v>
      </c>
      <c r="D177" s="279"/>
      <c r="E177" s="279"/>
      <c r="F177" s="302" t="s">
        <v>975</v>
      </c>
      <c r="G177" s="279"/>
      <c r="H177" s="279" t="s">
        <v>1043</v>
      </c>
      <c r="I177" s="279" t="s">
        <v>1044</v>
      </c>
      <c r="J177" s="279"/>
      <c r="K177" s="327"/>
    </row>
    <row r="178" s="1" customFormat="1" ht="15" customHeight="1">
      <c r="B178" s="304"/>
      <c r="C178" s="279" t="s">
        <v>62</v>
      </c>
      <c r="D178" s="279"/>
      <c r="E178" s="279"/>
      <c r="F178" s="302" t="s">
        <v>975</v>
      </c>
      <c r="G178" s="279"/>
      <c r="H178" s="279" t="s">
        <v>1045</v>
      </c>
      <c r="I178" s="279" t="s">
        <v>1046</v>
      </c>
      <c r="J178" s="279">
        <v>1</v>
      </c>
      <c r="K178" s="327"/>
    </row>
    <row r="179" s="1" customFormat="1" ht="15" customHeight="1">
      <c r="B179" s="304"/>
      <c r="C179" s="279" t="s">
        <v>58</v>
      </c>
      <c r="D179" s="279"/>
      <c r="E179" s="279"/>
      <c r="F179" s="302" t="s">
        <v>975</v>
      </c>
      <c r="G179" s="279"/>
      <c r="H179" s="279" t="s">
        <v>1047</v>
      </c>
      <c r="I179" s="279" t="s">
        <v>977</v>
      </c>
      <c r="J179" s="279">
        <v>20</v>
      </c>
      <c r="K179" s="327"/>
    </row>
    <row r="180" s="1" customFormat="1" ht="15" customHeight="1">
      <c r="B180" s="304"/>
      <c r="C180" s="279" t="s">
        <v>59</v>
      </c>
      <c r="D180" s="279"/>
      <c r="E180" s="279"/>
      <c r="F180" s="302" t="s">
        <v>975</v>
      </c>
      <c r="G180" s="279"/>
      <c r="H180" s="279" t="s">
        <v>1048</v>
      </c>
      <c r="I180" s="279" t="s">
        <v>977</v>
      </c>
      <c r="J180" s="279">
        <v>255</v>
      </c>
      <c r="K180" s="327"/>
    </row>
    <row r="181" s="1" customFormat="1" ht="15" customHeight="1">
      <c r="B181" s="304"/>
      <c r="C181" s="279" t="s">
        <v>117</v>
      </c>
      <c r="D181" s="279"/>
      <c r="E181" s="279"/>
      <c r="F181" s="302" t="s">
        <v>975</v>
      </c>
      <c r="G181" s="279"/>
      <c r="H181" s="279" t="s">
        <v>939</v>
      </c>
      <c r="I181" s="279" t="s">
        <v>977</v>
      </c>
      <c r="J181" s="279">
        <v>10</v>
      </c>
      <c r="K181" s="327"/>
    </row>
    <row r="182" s="1" customFormat="1" ht="15" customHeight="1">
      <c r="B182" s="304"/>
      <c r="C182" s="279" t="s">
        <v>118</v>
      </c>
      <c r="D182" s="279"/>
      <c r="E182" s="279"/>
      <c r="F182" s="302" t="s">
        <v>975</v>
      </c>
      <c r="G182" s="279"/>
      <c r="H182" s="279" t="s">
        <v>1049</v>
      </c>
      <c r="I182" s="279" t="s">
        <v>1010</v>
      </c>
      <c r="J182" s="279"/>
      <c r="K182" s="327"/>
    </row>
    <row r="183" s="1" customFormat="1" ht="15" customHeight="1">
      <c r="B183" s="304"/>
      <c r="C183" s="279" t="s">
        <v>1050</v>
      </c>
      <c r="D183" s="279"/>
      <c r="E183" s="279"/>
      <c r="F183" s="302" t="s">
        <v>975</v>
      </c>
      <c r="G183" s="279"/>
      <c r="H183" s="279" t="s">
        <v>1051</v>
      </c>
      <c r="I183" s="279" t="s">
        <v>1010</v>
      </c>
      <c r="J183" s="279"/>
      <c r="K183" s="327"/>
    </row>
    <row r="184" s="1" customFormat="1" ht="15" customHeight="1">
      <c r="B184" s="304"/>
      <c r="C184" s="279" t="s">
        <v>1039</v>
      </c>
      <c r="D184" s="279"/>
      <c r="E184" s="279"/>
      <c r="F184" s="302" t="s">
        <v>975</v>
      </c>
      <c r="G184" s="279"/>
      <c r="H184" s="279" t="s">
        <v>1052</v>
      </c>
      <c r="I184" s="279" t="s">
        <v>1010</v>
      </c>
      <c r="J184" s="279"/>
      <c r="K184" s="327"/>
    </row>
    <row r="185" s="1" customFormat="1" ht="15" customHeight="1">
      <c r="B185" s="304"/>
      <c r="C185" s="279" t="s">
        <v>120</v>
      </c>
      <c r="D185" s="279"/>
      <c r="E185" s="279"/>
      <c r="F185" s="302" t="s">
        <v>981</v>
      </c>
      <c r="G185" s="279"/>
      <c r="H185" s="279" t="s">
        <v>1053</v>
      </c>
      <c r="I185" s="279" t="s">
        <v>977</v>
      </c>
      <c r="J185" s="279">
        <v>50</v>
      </c>
      <c r="K185" s="327"/>
    </row>
    <row r="186" s="1" customFormat="1" ht="15" customHeight="1">
      <c r="B186" s="304"/>
      <c r="C186" s="279" t="s">
        <v>1054</v>
      </c>
      <c r="D186" s="279"/>
      <c r="E186" s="279"/>
      <c r="F186" s="302" t="s">
        <v>981</v>
      </c>
      <c r="G186" s="279"/>
      <c r="H186" s="279" t="s">
        <v>1055</v>
      </c>
      <c r="I186" s="279" t="s">
        <v>1056</v>
      </c>
      <c r="J186" s="279"/>
      <c r="K186" s="327"/>
    </row>
    <row r="187" s="1" customFormat="1" ht="15" customHeight="1">
      <c r="B187" s="304"/>
      <c r="C187" s="279" t="s">
        <v>1057</v>
      </c>
      <c r="D187" s="279"/>
      <c r="E187" s="279"/>
      <c r="F187" s="302" t="s">
        <v>981</v>
      </c>
      <c r="G187" s="279"/>
      <c r="H187" s="279" t="s">
        <v>1058</v>
      </c>
      <c r="I187" s="279" t="s">
        <v>1056</v>
      </c>
      <c r="J187" s="279"/>
      <c r="K187" s="327"/>
    </row>
    <row r="188" s="1" customFormat="1" ht="15" customHeight="1">
      <c r="B188" s="304"/>
      <c r="C188" s="279" t="s">
        <v>1059</v>
      </c>
      <c r="D188" s="279"/>
      <c r="E188" s="279"/>
      <c r="F188" s="302" t="s">
        <v>981</v>
      </c>
      <c r="G188" s="279"/>
      <c r="H188" s="279" t="s">
        <v>1060</v>
      </c>
      <c r="I188" s="279" t="s">
        <v>1056</v>
      </c>
      <c r="J188" s="279"/>
      <c r="K188" s="327"/>
    </row>
    <row r="189" s="1" customFormat="1" ht="15" customHeight="1">
      <c r="B189" s="304"/>
      <c r="C189" s="340" t="s">
        <v>1061</v>
      </c>
      <c r="D189" s="279"/>
      <c r="E189" s="279"/>
      <c r="F189" s="302" t="s">
        <v>981</v>
      </c>
      <c r="G189" s="279"/>
      <c r="H189" s="279" t="s">
        <v>1062</v>
      </c>
      <c r="I189" s="279" t="s">
        <v>1063</v>
      </c>
      <c r="J189" s="341" t="s">
        <v>1064</v>
      </c>
      <c r="K189" s="327"/>
    </row>
    <row r="190" s="16" customFormat="1" ht="15" customHeight="1">
      <c r="B190" s="342"/>
      <c r="C190" s="343" t="s">
        <v>1065</v>
      </c>
      <c r="D190" s="344"/>
      <c r="E190" s="344"/>
      <c r="F190" s="345" t="s">
        <v>981</v>
      </c>
      <c r="G190" s="344"/>
      <c r="H190" s="344" t="s">
        <v>1066</v>
      </c>
      <c r="I190" s="344" t="s">
        <v>1063</v>
      </c>
      <c r="J190" s="346" t="s">
        <v>1064</v>
      </c>
      <c r="K190" s="347"/>
    </row>
    <row r="191" s="1" customFormat="1" ht="15" customHeight="1">
      <c r="B191" s="304"/>
      <c r="C191" s="340" t="s">
        <v>47</v>
      </c>
      <c r="D191" s="279"/>
      <c r="E191" s="279"/>
      <c r="F191" s="302" t="s">
        <v>975</v>
      </c>
      <c r="G191" s="279"/>
      <c r="H191" s="276" t="s">
        <v>1067</v>
      </c>
      <c r="I191" s="279" t="s">
        <v>1068</v>
      </c>
      <c r="J191" s="279"/>
      <c r="K191" s="327"/>
    </row>
    <row r="192" s="1" customFormat="1" ht="15" customHeight="1">
      <c r="B192" s="304"/>
      <c r="C192" s="340" t="s">
        <v>1069</v>
      </c>
      <c r="D192" s="279"/>
      <c r="E192" s="279"/>
      <c r="F192" s="302" t="s">
        <v>975</v>
      </c>
      <c r="G192" s="279"/>
      <c r="H192" s="279" t="s">
        <v>1070</v>
      </c>
      <c r="I192" s="279" t="s">
        <v>1010</v>
      </c>
      <c r="J192" s="279"/>
      <c r="K192" s="327"/>
    </row>
    <row r="193" s="1" customFormat="1" ht="15" customHeight="1">
      <c r="B193" s="304"/>
      <c r="C193" s="340" t="s">
        <v>1071</v>
      </c>
      <c r="D193" s="279"/>
      <c r="E193" s="279"/>
      <c r="F193" s="302" t="s">
        <v>975</v>
      </c>
      <c r="G193" s="279"/>
      <c r="H193" s="279" t="s">
        <v>1072</v>
      </c>
      <c r="I193" s="279" t="s">
        <v>1010</v>
      </c>
      <c r="J193" s="279"/>
      <c r="K193" s="327"/>
    </row>
    <row r="194" s="1" customFormat="1" ht="15" customHeight="1">
      <c r="B194" s="304"/>
      <c r="C194" s="340" t="s">
        <v>1073</v>
      </c>
      <c r="D194" s="279"/>
      <c r="E194" s="279"/>
      <c r="F194" s="302" t="s">
        <v>981</v>
      </c>
      <c r="G194" s="279"/>
      <c r="H194" s="279" t="s">
        <v>1074</v>
      </c>
      <c r="I194" s="279" t="s">
        <v>1010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1075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1076</v>
      </c>
      <c r="D201" s="349"/>
      <c r="E201" s="349"/>
      <c r="F201" s="349" t="s">
        <v>1077</v>
      </c>
      <c r="G201" s="350"/>
      <c r="H201" s="349" t="s">
        <v>1078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1068</v>
      </c>
      <c r="D203" s="279"/>
      <c r="E203" s="279"/>
      <c r="F203" s="302" t="s">
        <v>48</v>
      </c>
      <c r="G203" s="279"/>
      <c r="H203" s="279" t="s">
        <v>1079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49</v>
      </c>
      <c r="G204" s="279"/>
      <c r="H204" s="279" t="s">
        <v>1080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52</v>
      </c>
      <c r="G205" s="279"/>
      <c r="H205" s="279" t="s">
        <v>1081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50</v>
      </c>
      <c r="G206" s="279"/>
      <c r="H206" s="279" t="s">
        <v>1082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51</v>
      </c>
      <c r="G207" s="279"/>
      <c r="H207" s="279" t="s">
        <v>1083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1022</v>
      </c>
      <c r="D209" s="279"/>
      <c r="E209" s="279"/>
      <c r="F209" s="302" t="s">
        <v>84</v>
      </c>
      <c r="G209" s="279"/>
      <c r="H209" s="279" t="s">
        <v>1084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917</v>
      </c>
      <c r="G210" s="279"/>
      <c r="H210" s="279" t="s">
        <v>918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915</v>
      </c>
      <c r="G211" s="279"/>
      <c r="H211" s="279" t="s">
        <v>1085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919</v>
      </c>
      <c r="G212" s="340"/>
      <c r="H212" s="331" t="s">
        <v>920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921</v>
      </c>
      <c r="G213" s="340"/>
      <c r="H213" s="331" t="s">
        <v>1086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1046</v>
      </c>
      <c r="D215" s="279"/>
      <c r="E215" s="279"/>
      <c r="F215" s="302">
        <v>1</v>
      </c>
      <c r="G215" s="340"/>
      <c r="H215" s="331" t="s">
        <v>1087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1088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1089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1090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Stolička</dc:creator>
  <cp:lastModifiedBy>Jaroslav Stolička</cp:lastModifiedBy>
  <dcterms:created xsi:type="dcterms:W3CDTF">2024-12-20T15:41:17Z</dcterms:created>
  <dcterms:modified xsi:type="dcterms:W3CDTF">2024-12-20T15:41:20Z</dcterms:modified>
</cp:coreProperties>
</file>