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235" activeTab="0"/>
  </bookViews>
  <sheets>
    <sheet name="Výkaz výměr - polož. rozpočet" sheetId="1" r:id="rId1"/>
    <sheet name="VV - aula 132 - rozvody 230V" sheetId="2" r:id="rId2"/>
    <sheet name="REKAPITULACE" sheetId="3" r:id="rId3"/>
  </sheets>
  <definedNames/>
  <calcPr fullCalcOnLoad="1"/>
</workbook>
</file>

<file path=xl/sharedStrings.xml><?xml version="1.0" encoding="utf-8"?>
<sst xmlns="http://schemas.openxmlformats.org/spreadsheetml/2006/main" count="325" uniqueCount="221">
  <si>
    <t>Instalační materiál, kabeláž, lišty, hmožděnky, vruty, šrouby, atd..</t>
  </si>
  <si>
    <t>Cena celkem Kč bez DPH</t>
  </si>
  <si>
    <t>DPH</t>
  </si>
  <si>
    <t>Cena celkem Kč vč. DPH</t>
  </si>
  <si>
    <t>mobilní videokonference</t>
  </si>
  <si>
    <t>mobilní konferenční systém</t>
  </si>
  <si>
    <t>místnost 225,331,430, 542</t>
  </si>
  <si>
    <t>místnost 425 videokonference</t>
  </si>
  <si>
    <t>místnost 207,307, 208,307, 238,320,325,428, 311, 425, 506, 539,540</t>
  </si>
  <si>
    <t>interaktivní tabule +mobilní interaktivní tabule</t>
  </si>
  <si>
    <t>Kč bez DPH</t>
  </si>
  <si>
    <t>Celková cena Kč bez DPH</t>
  </si>
  <si>
    <t>Kč vč. DPH</t>
  </si>
  <si>
    <t>CAT6 FTP LSOH-Stíněný kabel CAT6. Nejvyšší podporovaný protokol  - 1000BaseT, 1000BaseTX. Stínění - fólie kolem všech 4 párů. Šířka pásma - 250 MHz. Jednotlivé páry odděleny plastovým křížem.</t>
  </si>
  <si>
    <t>Aula 132</t>
  </si>
  <si>
    <t>Laboratoř pro skupinové rozhodování 408</t>
  </si>
  <si>
    <t>Přednáškový sál 131</t>
  </si>
  <si>
    <t>místnost 207,307,208,308,238,320,325,428,311,425,506,539,540</t>
  </si>
  <si>
    <t>Číslo položky</t>
  </si>
  <si>
    <t>Popis, požadované minimální technické parametry</t>
  </si>
  <si>
    <t>Jednotková cena / Kč bez DPH</t>
  </si>
  <si>
    <t>Množství</t>
  </si>
  <si>
    <t>Cena celkem / Kč bez DPH</t>
  </si>
  <si>
    <t>nabízené zboží - přesné označení a typ, relevantní parametry</t>
  </si>
  <si>
    <t>interaktivní tabule + mobilní interaktivní tabule</t>
  </si>
  <si>
    <t>Instalace, nastavení, zprovoznění, proškolení obsluhy, doprava</t>
  </si>
  <si>
    <t>Laboratoř pro SR 408</t>
  </si>
  <si>
    <t>CAT6 FTP LSOH-Stíněný kabel CAT6. Nejvyšší podporovaný protokol  - 1000BaseT, 1000BaseTX. Stínění - fólie kolem všech 4 párů. Šířka pásma - 250 MHz. Jednotlivé páry odděleny plastovým křížem. Určeno pro vedení AV signálů v datovém protokolu pro TP.</t>
  </si>
  <si>
    <t>Aula 132 - třetí projektor, inovace audiotechniky</t>
  </si>
  <si>
    <t>LCD projektor , nativní rozlišení 1920 x 1200, formát 16:10, min. světelný výkon 7500 ANSI Lumenů, možnost výměny objektivů, dodávka vč. stand. objektivu,  dvou lampový systém, motorizované nastavení objektivu, min. životnost lampy v eco režimu 2500 hod., HW horizontální i vertikální lensshift, 1x5BNC, 2xVGA vstup, 1x HDMI vstup, 1xRJ45, ovládání a administrace přes LAN, ovládání přes RS-232,  záruka min. 3 roky , funkce Remote desktop – přihlášení ke vzdálené ploše PC projektorem, spouštění souborů (JPEG, BMP, GIF, PNG, MPEG2, WMV9, MP4, PPT, PDF) ve sdílené LAN síti.</t>
  </si>
  <si>
    <t>Přednáškový sál 131 - inovace videotechniky</t>
  </si>
  <si>
    <t>8x8 matrix se 4x HDMI a 4xELR (HDBaseT) výstupy s přenosem HDMI a Power až na 100 m minimálně. Součástí jsou 4 ELR-POL přijímače. Podpora DVI-D zdrojů a displejů. Matice je podporavota 1080p FullHD. LPMC 7.1 audio, Dolby trueHD, Dolby digital, 3DTV podpora, EDID management. Ovládání přes IR, RS-232, IP.</t>
  </si>
  <si>
    <t>Programování, konfigurace a zprovoznění aplikace pro emulaci dodávaného dotykového panelu a kontroléru.</t>
  </si>
  <si>
    <t>SW pro přípravu interaktivních cvičení, musí být plně kompatibilní (umožňuje otevřít soubor, spustit všechny aktivity, animace a widgety, uložit v původním formátu) se soubory s příponou notebook. Autorský nástroj musí být kompatibilní s operačními systémy Windows, Mac OS, Linux, iOS, prostředí musí být v českém jazyce, SW musí být plně kompatibilní se SW interaktivního  panelu a vizualizéru, software plně kompatibilní se stávajícím softwarem na škole SMART Notebookem, záruka min. 5 let.</t>
  </si>
  <si>
    <t>Rozpočet</t>
  </si>
  <si>
    <t>rozvody 230V</t>
  </si>
  <si>
    <t>číslo pol.</t>
  </si>
  <si>
    <t>položka</t>
  </si>
  <si>
    <t>označení obecné</t>
  </si>
  <si>
    <t>Počet</t>
  </si>
  <si>
    <t>MJ</t>
  </si>
  <si>
    <t>Celkem</t>
  </si>
  <si>
    <t>specifikace</t>
  </si>
  <si>
    <t>silový kabel</t>
  </si>
  <si>
    <t>m</t>
  </si>
  <si>
    <t>CYKY-J 5x6</t>
  </si>
  <si>
    <t>ovládací kabel</t>
  </si>
  <si>
    <t>JYTY-O 7x1</t>
  </si>
  <si>
    <t>JYTY- J 19x1</t>
  </si>
  <si>
    <t>laněný vodič</t>
  </si>
  <si>
    <t>H07V-K 10 zž</t>
  </si>
  <si>
    <t>H07V-K 16 zž</t>
  </si>
  <si>
    <t>zásuvka dvojitá</t>
  </si>
  <si>
    <t>2P+PE, 230V/16A</t>
  </si>
  <si>
    <t>ks</t>
  </si>
  <si>
    <t>zásuvka do žlabu</t>
  </si>
  <si>
    <t>2P+PE, 230V, profil 45, bílá</t>
  </si>
  <si>
    <t>2P+PE, 230V, profil 45, karmínová</t>
  </si>
  <si>
    <t>zásuvkový panel</t>
  </si>
  <si>
    <t>zásuvky RACK 19"</t>
  </si>
  <si>
    <t>19" rozvodný panel 230V/16A,  8x zásuvka, přepěťová ochrana</t>
  </si>
  <si>
    <t>připojení PL1 - 3, ZA4</t>
  </si>
  <si>
    <t>svorková krabice 68</t>
  </si>
  <si>
    <t>kpl</t>
  </si>
  <si>
    <t>připojení ZA1 - ZA4</t>
  </si>
  <si>
    <t>sestavená krabice</t>
  </si>
  <si>
    <t>ostatní instalační materiál</t>
  </si>
  <si>
    <t>svorky, krabice, ůchytky kabelů, cemvinové podložky pod krabice...</t>
  </si>
  <si>
    <t>elektroinstalační kanál</t>
  </si>
  <si>
    <t>parapetní dutý dvojitý</t>
  </si>
  <si>
    <t>pro zásuvky "profil 45" 230V v režii (pod oknem a v prostoru pro videorežii, spodní část vyhrazena pro slaboproud)</t>
  </si>
  <si>
    <t>zbývající lišty v režii</t>
  </si>
  <si>
    <t>příslušenství EK - rohy, ukončení</t>
  </si>
  <si>
    <t>upevňovací materiál</t>
  </si>
  <si>
    <t>drátěný žlab + 2 spojky</t>
  </si>
  <si>
    <t>trasy v podkroví</t>
  </si>
  <si>
    <t>úchyty žlabu ke konstrukci</t>
  </si>
  <si>
    <t>rozvaděč RAV, vč spínače v ovl.</t>
  </si>
  <si>
    <t>viz výkres</t>
  </si>
  <si>
    <t>část elektro</t>
  </si>
  <si>
    <t xml:space="preserve">elektronický modul </t>
  </si>
  <si>
    <t>ovládání roletových motorů</t>
  </si>
  <si>
    <t>panel žaluziových spínačů</t>
  </si>
  <si>
    <t>7x dvojité tl. 1/0 s blokováním, krabice</t>
  </si>
  <si>
    <t>spínače pro místní ovládání žaluzií a pláten (panel OZP), stávající panel je nutné upravit zejména dle ČSN 33 2312.</t>
  </si>
  <si>
    <t>slouží pro vyplnění položky č. 101 v listu Výkaz výměr AV</t>
  </si>
  <si>
    <t>doprava, intalace, práce</t>
  </si>
  <si>
    <t>Jedn. cena bez DPH</t>
  </si>
  <si>
    <t>pro spínané okruhy</t>
  </si>
  <si>
    <t>pro trvalé okruhy</t>
  </si>
  <si>
    <t>atyp - instalační krabice s pomocnými relé, varistory a svorkami pro žaluziové motory, viz detail ve výkresové části</t>
  </si>
  <si>
    <t>parapetní dutý dvojitý 140x60</t>
  </si>
  <si>
    <t>poznámka</t>
  </si>
  <si>
    <t>drátěný žlab 60x100</t>
  </si>
  <si>
    <t>drátěný žlab 60x60</t>
  </si>
  <si>
    <t>včetně spojek</t>
  </si>
  <si>
    <t>pro projektory, subwoofer, odposlechové monitory…</t>
  </si>
  <si>
    <t>zásuvka dvojitá včetně krabice, montáž na nehořlavý podklad, přepěťová ochrana</t>
  </si>
  <si>
    <t xml:space="preserve">(potlačení vypínacích přepěťových špiček motoru, 2ks pro každý motor) </t>
  </si>
  <si>
    <t>připojovací bod, instalační krabice vč. svorek a přepěťových ochran D</t>
  </si>
  <si>
    <t>elektronický modul pro ovládání stávajících roletových motorů, montáž na DIN lištu</t>
  </si>
  <si>
    <t>jen část elektrotechnická, vč. spínače (klíčku) v ovládací skříni auly,  bez elektronických modulů</t>
  </si>
  <si>
    <t>montáž na DIN lištu</t>
  </si>
  <si>
    <t>Zhotovitel je povinen se seznámit s kompletní projektovou dokumentací a reálným stavem natolik, aby jeho nabídka byla kompletní.</t>
  </si>
  <si>
    <t>N2XH-J 5x1.5</t>
  </si>
  <si>
    <t>N2XH-J 3x2.5</t>
  </si>
  <si>
    <t>N2XH-J 7x2.5</t>
  </si>
  <si>
    <t>Stropní držák projektoru, držák musí umožňovat vést kabeláž vnitřkem tyče držáku, ne po obvodu, barva bílá.</t>
  </si>
  <si>
    <t>Miniaturní zesilovač min. 2x15W, nastavení basů a výšek, symetrický a nesymetrický vstup, říditelná hlasitost, zesilovač bude umístěn na stropním držáku projektoru, úroveň hlasitosti musí jít ovládat přes dálkový ovladač projektoru.</t>
  </si>
  <si>
    <t>2 pásmová reprosoustava ,  30W, 90 dB, 70 Hz - 20 kHz, vč. U držáku, bílá.</t>
  </si>
  <si>
    <t>Elektrické roletové plátno 240x240 cm, možnost upevnění na strop či zeď, upevňovací elementy posuvné po délce tubusu vpravo a vlevo, povrch plátna matně bílý, vč. držáku na uchycení ke stěně.</t>
  </si>
  <si>
    <t>Řídící systém, 6 programovatelných podsvícených tlačítek, otočný ovládač s LED indikátorem nastavení úrovně, systém lze vzdáleně nastavovat prostřednictvím webu, 1xRS232, 1xIR, 2xI/O, 1xLAN, vč. instalační krabice pro uchycení do sádrokartonu.</t>
  </si>
  <si>
    <t>Interaktivní dotykový panel o min. velikosti 18", snímání dotyku musí být založeno na technologii kamer (DViT), - Bezbateriové, bezúdržbové pero, rozlišení monitoru 1366x768, kontrast min. 580:1, jas min. 180cd/m2, rám monitoru obsahuje podsvícená tlačítka pro výběr barvy popisovače, mazací houbičky, pravé a levé tlačítko myši,   kalibraci dotyku, polohovatelný stojan monitoru, vstupní a výstupní konektory DVI-I, USB porty,  součástí dodávky musí být autorský software plně kompatibilní se stávajícím softwarem na škole SMART Notebookem.</t>
  </si>
  <si>
    <t>Stolní vizualizér s funkcí 3D smíšené reality, rozlišení snímacího prvku min. 5 Mpx, snímková frekvence - 30 sn/s, min. 8x optický zoom a 10x digitální zoom, automatické a ruční nastavení jasu, min. snímaná plocha – až 400x300mm, flexibilní rameno pro snímání z různých úhlů, LED osvětlení, výstupní konektory – VGA, DVI-I, USB, vestavěný mikrofon pro nahrání zvuku při záznamu videa, interní paměť , slot pro paměťovou kartu, obsahuje sw 3D nástroje a nástroje sníšené reality pro zobrazení a manipulaci s 3D objekty, ovládání vizualizéru je možné z prostředí autorského SW od stejného výrobce jako interaktivní panel nebo z tlačítek na těle vizualizéru, záruka min. 5 let.</t>
  </si>
  <si>
    <t>Instalace, nastavení, zprovoznění, doprava.</t>
  </si>
  <si>
    <t>Konfigurace, programování řídícího systému.</t>
  </si>
  <si>
    <t>Kabel HDMI+ Ethernet Channel (HEC), podpora 3D, HDCP, CEC, Full HD (1080i/p), HD ready (720i/p), SDTV (480i/p). OFC (bezkyslíkatá měď). 2x stíněný. Přen.rychlost 4,95 Gbps. Průměr min. 9,5 mm, délka 10 m, , nebo kabel lepších parametrů.</t>
  </si>
  <si>
    <t>VGA kabel pro přenos ID bitů / VESA DDC a +5V napájení přes pin 9. Útlum db/100m: 18,6/100 MHz, 28,2/200MHz, 45,9/400MHz , nebo kabel lepších parametrů, délka 10 m.</t>
  </si>
  <si>
    <t>Přípojné místo VGA +HDMI+audio.</t>
  </si>
  <si>
    <t>Aktivní a pasivní reprosoustava, min. 2x15W, 2x vstup cinch, min. 10m kabel pro pas. repro, kabelové dálkové ovládání, držáky na zeď.</t>
  </si>
  <si>
    <t>Pylonová tabule křídlová, 200x120x100, keramická magnetická tabule, pro popis fixem, plastové rohy, odkládací lišta.</t>
  </si>
  <si>
    <t>Změna umístění stávajícího elektrického plátna, úprava držáku.</t>
  </si>
  <si>
    <t>LCD projektor s ultrakrátkou projekcí (max. 40 cm projekční vzdálenost k interaktivní tabuli), nativní rozlišení 1280x800, formát 16:10, min. světelný vákon 3300 ANSI Lumenů, min. životnost lampy v eco režimu 6000 hod., 1xVGA vstup, 2x HDMI vstup, 1xRJ45, audio vstup a výstup, integrovaný reproduktor a min. výkonu 10W, ovládání a administrace přes LAN, ovládání přes RS-232, záruka min. 3 roky na projektor a 3 roky na lampu.</t>
  </si>
  <si>
    <t>Nástěnný držák projektoru.</t>
  </si>
  <si>
    <t>Mobilní stojan na interaktivní tabuli a projektor, pojízdný  na kolečkách.</t>
  </si>
  <si>
    <t>Interaktivní tabule, velikost tabule minimálně 200x130 (šířka x výška), připojení přes USB, Ovládání musí být možné dotykem prstu, popisovače nebo jiného předmětu, ovládání musí být zcela nezávislé na dodávaných popisovačích, Snímací technologie musí pracovat na principu čtyř kamer a musí umožnit rozpoznání min. čtyř současných dotyků a ovládání gesty, Snímací technologie musí dále rozpoznat dotyk prstem, popisovačem a mazací houbičkou a automaticky těmto dotykům přiřadit různou funkci = prst pro ovládání, popisovač pro psaní, houbička pro mazání, atd., Povrch musí být magnetický a umožnit psaní popisovači na vodní bázi bez poškození povrchu. Povrch nesmí obsahovat žádnou technologii, popisovače musí být bezdrátové,  bezbateriové a mechanicky odolné, Součástí tabule musí být aktivní lišta pro dva popisovače. Výběr požadované barvy popisovače musí být pouhým stiskem tlačítka příslušné barvy, formát tabule 16:10, záruka min. 5 let, interaktivní tabule plně kompatibilní se softwarem SMART Notebook.</t>
  </si>
  <si>
    <t>Ozvučení musí mít vstup USB a stereo audio pro připojení zvuku z počítače, ovládací panel musí obsahovat ovladač hlasitosti a  vstupy USB pro připojení dalších zařízení. Ozvučení musí být dvoupásmové a výkon musí být min. 15W, reproduktory musí být od stejného výrobce jako interaktivní tabule.</t>
  </si>
  <si>
    <t>Instalační materiál, kabeláž.</t>
  </si>
  <si>
    <t>Kabel HDMI+ Ethernet Channel (HEC), podpora 3D, HDCP, CEC, Full HD (1080i/p), HD ready (720i/p), SDTV (480i/p). OFC (bezkyslíkatá měď). 2x stíněný. Přen.rychlost 4,95 Gbps. Průměr min. 9,5 mm, délka 10 m, nebo kabel lepších parametrů.</t>
  </si>
  <si>
    <t>Videokonferenční systém s  rozlišením až 1080p60. Sada musí obsahovat HD PTZ kameru  (10 optický zoom), připojení přes HDMI, DualStream min. 1080p pro oba kanály, výstup pro dva monitory min 1080p, zařízení musí podporovat nejnovější standard H.264 a musí být plně kompatibilní se standardem H.261, H.263, H.263+, H.264 a H.239, • externí propojení  - min. 1x symetrický výstup a 1x symetrický vstup  , 1x HD kamera vstup, 2x HDMI výstup, 1x DVI-I vstup, 1x linkový vstup ( L+R), 1x linkový výstup, 1x MicPod vstup, možnost připojení audiokonferenčního modulu s integrovaným reproduktorem a integrovaným dotykovým ovládáním, HD přenos pod 1Mbps, přednostní výměna v případě reklamace, nové verze software zdarma a telefonická podpora v době záruky.</t>
  </si>
  <si>
    <t>Videokonferenční systém s  rozlišením ( 1080p30/720p60) . Sada musí obsahovat HD PTZ kameru  (10 optický zoom), připojení přes HDMI, DualStream min. 1080p pro oba kanály, výstup pro dva monitory min 1080p, 2x osobní audio konferenenční modul MicPod, zařízení musí podporovat  nejnovější standard H.264 a musí být plně kompatibilní se standardem H.261, H.263, H.263+, H.264 a H.239,  musí umožňovat hovor mezi čtyřmii video účastníky a jedním audio účastníkem v reálném čase, 1x HD kamera vstup, 1x HDMI vstup a výstup, 1x DVI-I vstup a výstup, 1x Phone vstup, 2x linkový vstup ( L+R), 1x linkový výstup, 1x MicPod vstup, 1x integrovany tel.hybrid, možnost připojení audiokonferenčního modulu s integrovaným reproduktorem a integrovaným dotykovým ovládáním, přednostní výměna v případě reklamace, nové verze software zdarma a telefonická podpora v době záruky.</t>
  </si>
  <si>
    <t>Zobrazovač o velikosti 50", rozlišení Full HD 1920x1080, min. jas 350 cd/m2, min. kontrastní poměr 5000:1, poměr obrazu 16:9, max. doba odezvy 6,5 ms, spotřeba do 90W, systém zavěšení VESA, min. životnost displeje 50000 hod., zabudované reproduktory, HDMI In, DVi-D In, Audio In, VGA In, RS-232, LAN.</t>
  </si>
  <si>
    <t>Instalace, nastavení, zprovoznění, proškolení obsluhy, doprava.</t>
  </si>
  <si>
    <t>Mobilní konferenční systém, 12 mobilních účastnických systémových jednotek vč. jedné nadřazené,  jediné centrální a řídící zařízení (pokud je anténa, tak integrovaná ve výstupní jednotce – snadná manipulace),  správa a nastavení systému přes webové rozhraní, vč. dohledu nad jednotkami a nad stavem akumulátorů (nezatíženo operačním systémem),  přenos na 2,4 a 5 GHz (samotná 2,4 GHz je přetížena),  šifrování přenosu 128 bitovým klíčem,  možnosti nastavení max. počtu aktivních mikrofonů a varianty diskusních módů,  účastnické jednotky se zabudovaným reproduktorem, odnímatelným mikrofonem, tlačítky pro řízení diskuse, výstupem pro individuální záznam a dalším výstupem pro sluchátka,  mikrofony s délkou cca 50 cm,  výdrž provozu bez nabití min. 16 hod. / doba nabíjení max. 6 hod.,  technologie odolná rušení mobilními telefony a vzniku elektroakustické zpětné vazby,  transportní a nabíjecí box pro všechny jednotky vč. centrály.</t>
  </si>
  <si>
    <t>Konfigurace, nastavení, programování (zprovoznění stávajících AV prvku a jejich integrace do řídícího systému).</t>
  </si>
  <si>
    <t>Instalační materiál.</t>
  </si>
  <si>
    <t>Instalace, doprava.</t>
  </si>
  <si>
    <t>Extender (set) pro přenos HDMI 1.3 v rozlišení 1080p/60 ( 1920x1200),  dosah vzdálenosti až do 100 m minimálně. Min. šířka pásma 225 MHz. 3DTV podpora. Vestavěný IR blaster pro možnost ovládat zdroj signálu ze vzdáleného místa. HDCP kompatabilní při použití obou napájecích zdrojů.</t>
  </si>
  <si>
    <t>Scaler-VGA Audio to HDMI Scaler. Video vstup 1x PC SVGA až HD-15 type, 15-pin. Audio vstup: 1x3,5mm Mini-Stereo Jack. Audio/Video výstup: 1xHDMI Type "A", 19-pin. Audio výstup: 1x3,5mm Mini-Stereo Jack.</t>
  </si>
  <si>
    <t>Převodník, který HDMI signál (video+embedovaný zvuk) převede na HDMI a de-embedovaný zvuk ve formě 8-mi kanálového LPCM výstupu.  Bitstream je vyveden na digitálním optickém konektoru. Kompatibilní s HDMI 1.3. DVI 1.1, a HDCP 1.1.</t>
  </si>
  <si>
    <t>DVD rekordér  s digitálním i analogovým tunerem, nahrává a přehrává: HDD, DVD-RAM / DVD-R/-RW, DVD+R/+RW, DVD-R dvouvrstvé, DVD+R dvouvrstvé, vestavěný 250GB pevný disk, nahrávání za 1 sekundu (pouze na HDD a DVD-RAM), FR - flexibilní datový tok dle volné kapacity disku, 2x větší rozlišení při LP režimu (500 řádků),  Progressive Scan - PAL/NTSC,  DV in, HDMI výstup - konverze na 1080p.</t>
  </si>
  <si>
    <t>Interaktivní dotykový panel o min. velikosti 18", snímání dotyku musí být založeno na technologii kamer (DViT), - Bezbateriové, bezúdržbové pero, rozlišení monitoru 1366x768, kontrast min. 580:1, jas min. 180cd/m2, rám monitoru obsahuje podsvícená tlačítka pro výběr barvy popisovače, mazací houbičky, pravé a levé tlačítko myši,   kalibraci dotyku, polohovatelný stojan monitoru, vstupní a výstupní konektory DVI-I, USB porty,  součástí dodávky musí být autorský software plně kompatibilní se stávajícím softwarem na škole SMART Notebook.</t>
  </si>
  <si>
    <t>Mixážní systém, min. 4 mikrofonní vstupy, min. 6 linkových vstupů, 6-tý vstup s možností nastavení priority, HF a LF ekvalizace všech vstupů, 1 stereo a 1 mono výstup,  RS 232, Phantom pro mic. +15V, záruka 3 roky, možnost uchycení do racku.</t>
  </si>
  <si>
    <t>Koncový zesilovač  2x_215/350/550W - 8/4/2Ω, integrovaný procesor - pásmová propusť, limitér, módy zesilovače, čelní LCD displej, 20Hz - 20 kHz,  LED indikátory signálu a stavu,  symetrické XLR a jack 6,3 vstupy, nesymetrické cinch vstupy, preamp. výstupy  jack 6,3, výstupy Speakon a šroubovací svorky, uchycení pro rack.</t>
  </si>
  <si>
    <t>Dvoupásmová reprosoustava min.  175W / 8 Ω, 92 dB, 60Hz - 16kHz, dodávka vč. kloubového držáku na zeď.</t>
  </si>
  <si>
    <t>Tříkanálová jednotka pro potlačení elektromagnetického rušení pro napětí do 275V, 3 RC odrušovací členy pro spínání motorů.</t>
  </si>
  <si>
    <t>Převodník RS-232/485, automatický poloduplexní provoz, indikace směru přenosu,napájení z jednotek.</t>
  </si>
  <si>
    <t>Zobrazovač o velikosti 42", rozlišení Full HD 1920x1080, min. jas 350 cd/m2, min. kontrastní poměr 5000:1, poměr obrazu 16:9, max. doba odezvy 9,5 ms, spotřeba do 70W, systém zavěšení VESA, min. životnost displeje 50000 hod., zabudované reproduktory, HDMI In, DVi-D In, Audio In, VGA In, RS-232, LAN, z důvodu omezenéh oprostoru, nesmí být zobrazovač širší než 96 cm, včetně vertikálního výklopného držáku na sloup.</t>
  </si>
  <si>
    <t>Úprava konstrukce pracoviště obsluhy.</t>
  </si>
  <si>
    <t>19" palcový rozvadeč stojanový 15U.</t>
  </si>
  <si>
    <t>Příslušenství, poličky, vykrývací plechy.</t>
  </si>
  <si>
    <t>Další příslušenství (cable managament, rozvod 230VAC, matice, šrouby) - sada.</t>
  </si>
  <si>
    <t>Kabel HDMI+ Ethernet Channel (HEC), podpora 3D, HDCP, CEC, Full HD (1080i/p), HD ready (720i/p), SDTV (480i/p). OFC (bezkyslíkatá měď). 2x stíněný. Přen.rychlost 4,95 Gbps. Průměr min. 9,5 mm, délka 2 m, , nebo kabel lepších parametrů.</t>
  </si>
  <si>
    <t>Kabel HDMI+ Ethernet Channel (HEC), podpora 3D, HDCP, CEC, Full HD (1080i/p), HD ready (720i/p), SDTV (480i/p). OFC (bezkyslíkatá měď). 2x stíněný. Přen.rychlost 4,95 Gbps. Průměr min. 9,5 mm, délka 3 m, , nebo kabel lepších parametrů.</t>
  </si>
  <si>
    <t>Ostatní kabeláž a konektory potřebné pro plně funkční zprovoznění veškerých technologií (230V kabeláž, Av kabeláž, konektory, šrouby, lišty, atd.).</t>
  </si>
  <si>
    <t>Instalace, nastavení, doprava.</t>
  </si>
  <si>
    <t>Konfigurace a programování řídícího systému, provazba na Av technologie.</t>
  </si>
  <si>
    <t>Elektrické roletové plátno 400x300 cm, možnost upevnění na strop či zeď,  povrch plátna matně bílý, vč. držáku na uchycení ke stěně nebo na strop - atyp.</t>
  </si>
  <si>
    <t>Elektrické roletové plátno 500x400 cm, možnost upevnění na strop či zeď,  povrch plátna matně bílý, vč. držáku na uchycení ke stěně nebo na strop - atyp.</t>
  </si>
  <si>
    <t>8x8 matrix s 4x HDMI a 4xELR (HDBaseT) výstupy s přenosem HDMI a Power až na 100 m minimálně. Součástí jsou 4 ELR-POL přijímače. Podpora DVI-D zdrojů a displejů. Matice musí podporovat 1080p FullHD. LPMC 7.1 audio, Dolby trueHD, Dolby digital, 3DTV podpora, EDID management. Ovládání přes IR, RS-232, IP.</t>
  </si>
  <si>
    <r>
      <t>Převodník (Deembeder), který HDMI signál (video+embedovaný zvuk) převede na HDMI a de-embedovaný zvuk ve formě 2-kanálového analogového výstupu.</t>
    </r>
    <r>
      <rPr>
        <sz val="11"/>
        <color indexed="22"/>
        <rFont val="Calibri"/>
        <family val="2"/>
      </rPr>
      <t xml:space="preserve"> </t>
    </r>
    <r>
      <rPr>
        <sz val="11"/>
        <rFont val="Calibri"/>
        <family val="2"/>
      </rPr>
      <t>Kompatibilní s HDMI 1.3. DVI 1.1, a HDCP 1.1.</t>
    </r>
  </si>
  <si>
    <r>
      <rPr>
        <sz val="11"/>
        <rFont val="Calibri"/>
        <family val="2"/>
      </rPr>
      <t xml:space="preserve">Kontrolér k sadě řs: 1x vstup DMX512, 1x výstup DMX512, vnitřní RAM min. 64 </t>
    </r>
    <r>
      <rPr>
        <sz val="11"/>
        <color indexed="8"/>
        <rFont val="Calibri"/>
        <family val="2"/>
      </rPr>
      <t>MB, intermí flash paměť 256MB, LAN 10/100, webový server a administrace webových stránek pro nastavení.</t>
    </r>
  </si>
  <si>
    <r>
      <rPr>
        <sz val="11"/>
        <rFont val="Calibri"/>
        <family val="2"/>
      </rPr>
      <t>Interface 8 beznapěťových v</t>
    </r>
    <r>
      <rPr>
        <sz val="11"/>
        <color indexed="8"/>
        <rFont val="Calibri"/>
        <family val="2"/>
      </rPr>
      <t>stupů, komunikační systém shodný s navrženým řídícím systém, montáž na DIN lištu.</t>
    </r>
  </si>
  <si>
    <r>
      <t xml:space="preserve">Šestikanálové </t>
    </r>
    <r>
      <rPr>
        <sz val="11"/>
        <rFont val="Calibri"/>
        <family val="2"/>
      </rPr>
      <t>relé k řs</t>
    </r>
    <r>
      <rPr>
        <sz val="11"/>
        <color indexed="8"/>
        <rFont val="Calibri"/>
        <family val="2"/>
      </rPr>
      <t>: jednotka pro spínání zátěží do 10A, 6 nezávislých bezpotenciálových přepínacích výstupů, řízení po sběrnici PEXbus a externími tlačítky, testovací tlačítka na čelním panelu, programovatelné parametry pro každé relé (odezva na vstup, zpožděné zapnutí/vypnutí, paměť, sekvence pro ovládání motorů), indikace napájení a stavu relé,</t>
    </r>
    <r>
      <rPr>
        <sz val="11"/>
        <rFont val="Calibri"/>
        <family val="2"/>
      </rPr>
      <t xml:space="preserve"> montáž na DIN lištu.</t>
    </r>
  </si>
  <si>
    <t>Konvertor k ovládání stmívatelných předřadníků zářivek po sběrnici DALI ze sběrnice DMX512, řízení min. dvou skupin externími tlačítky, testovací tlačítka na čelním panelu, montáž na DIN lištu.</t>
  </si>
  <si>
    <t>Převodník RS-422/485 na RS 232 s galvanickým oddělením, automatický poloduplexní provoz, indikace směru přenosu, napájení z jednotek (24Vdc).</t>
  </si>
  <si>
    <t>Úprava konstrukce pracoviště obsluhy, zdvojená podlaha až pod rack.</t>
  </si>
  <si>
    <r>
      <t>19" palcový rozvadeč stojanový</t>
    </r>
    <r>
      <rPr>
        <sz val="11"/>
        <rFont val="Calibri"/>
        <family val="2"/>
      </rPr>
      <t xml:space="preserve"> 45U š600xh800.</t>
    </r>
  </si>
  <si>
    <r>
      <t>Rozvody 230VAC dle projektu "aula FM VSE - rekonstrukce technologie AV" - nutno vyplnit samostatný list "</t>
    </r>
    <r>
      <rPr>
        <b/>
        <sz val="11"/>
        <color indexed="8"/>
        <rFont val="Calibri"/>
        <family val="2"/>
      </rPr>
      <t>VV - aula 132 - rozvody 230V</t>
    </r>
    <r>
      <rPr>
        <sz val="11"/>
        <color indexed="8"/>
        <rFont val="Calibri"/>
        <family val="2"/>
      </rPr>
      <t>".</t>
    </r>
  </si>
  <si>
    <t>Cat 5e stíněný (FTP) - pro vedení ovládacích datových signálů RS-232/422/485, DMX 512 a LAN.</t>
  </si>
  <si>
    <r>
      <t xml:space="preserve">Kabel HDMI+ Ethernet Channel (HEC), podpora 3D, HDCP, CEC, Full HD (1080i/p), HD ready (720i/p), SDTV (480i/p). OFC (bezkyslíkatá měď). 2x stíněný. Přen.rychlost 4,95 Gbps, </t>
    </r>
    <r>
      <rPr>
        <b/>
        <sz val="11"/>
        <rFont val="Calibri"/>
        <family val="2"/>
      </rPr>
      <t>délka 0.6m</t>
    </r>
    <r>
      <rPr>
        <sz val="11"/>
        <rFont val="Calibri"/>
        <family val="2"/>
      </rPr>
      <t>, , nebo kabel lepších parametrů.</t>
    </r>
  </si>
  <si>
    <t>Ostatní kabeláž a konektory potřebné pro plně funkční zprovoznění veškerých technologií dle projektu "aula FM VSE - rekonstrukce technologie AV" (230V kabeláž, AV kabeláž, cable management, konektory, šrouby, matice, lišty, atd.).</t>
  </si>
  <si>
    <t>Instalace, nastavení, integrace stávající AV techniky do řídícího systému a vzájemné propojení s dodávanou AV technikou.</t>
  </si>
  <si>
    <t>Konfigurace a programování řídícího systému, provazba na Av technologie, programování režie, zaškolení obsluhy.</t>
  </si>
  <si>
    <t>Upevnění 3 ks projektorů a 3 ks elektrických pláten ve výškách, obtížná manipulace.</t>
  </si>
  <si>
    <t>Kabel HDMI+ Ethernet Channel (HEC), podpora 3D, HDCP, CEC, Full HD (1080i/p), HD ready (720i/p), SDTV (480i/p). OFC (bezkyslíkatá měď). 2x stíněný. Přen.rychlost 4,95 Gbps. Průměr min. 9,5 mm, délka 3 m, nebo kabel lepších parametrů.</t>
  </si>
  <si>
    <t>Kabel HDMI+ Ethernet Channel (HEC), podpora 3D, HDCP, CEC, Full HD (1080i/p), HD ready (720i/p), SDTV (480i/p). OFC (bezkyslíkatá měď). 2x stíněný. Přen.rychlost 4,95 Gbps. Průměr min. 9,5 mm, délka 1m, nebo kabel lepších parametrů.</t>
  </si>
  <si>
    <t>LCD projektor , nativní rozlišení 1280x800, formát 16:10, min. světelný výkon 6700ANSI Lumenů, možnost výměny objektivů, dodávka vč. stand. objektivu, min. životnost lampy v eco režimu 4000 hod., HW horizontální i vertikální lensshift, 1x5BNC,  1xVGA vstup, 1x HDMI vstup, 1xRJ45, audio vstup a výstup,  ovládání a administrace přes LAN, ovládání přes RS-232,  záruka min. 3 roky , funkce Remote desktop – přihlášení ke vzdálené ploše PC projektorem, spouštění souborů (JPEG, BMP, GIF, PNG, MPEG2, WMV9, MP4, PPT, PDF) ve sdílené LAN síti. Včetně stropního držáku, držák musí umožňovat vést kabeláž vnitřkem tyče držáku, ne po obvodu, barva bílá.</t>
  </si>
  <si>
    <t>Mixážní matice s DSP, min. 12 vstupů/ 8 výstupů, vstupy s automatickou eliminací ozvěny (AEC), min. 48 sběrnic, min. 12 kontrolních vstupů, 6 logických výstupů, indikační LED pro každý kanál, ethernet,  nastavení, kontrola, monitoring přes sw.</t>
  </si>
  <si>
    <t>Přepojovací pole 2x 24 Jack 6,3 TRS s pájecími přívody vzadu, 1U.</t>
  </si>
  <si>
    <t>8-kanálový transformátorový galvanický izolátor 1:1,  oddělení zemnění vstupního signálu od výstupního,  vstupy na předním panelu Jack TRS, výstupy transformátorů rovněž na předním panelu Jack TRS, vstupy i výstupy XLR na zadním panelu, 19" skříňka 1U, 10Hz - 50kHz, +/-0.5dB@+4dBu, THD &lt; 0.1% @ 100Hz, +24dBu.</t>
  </si>
  <si>
    <t>Dvoukanálový kvalitní a spolehlivý koncový zesilovač pro trvalé profesionální instalace, výkon 2x 500W do 8 ohmů, symetrické vstupy, ext. ovládání ON/OFF pomocí kontaktu do 24Vdc / 1A, či tranzistorem optočlenu s otevřeným kolektorem do 25V/0.05A.</t>
  </si>
  <si>
    <t>Jednotka monitorování audiomodulace, 12 vstupů v rozsahu modulačních napětí od 1V do 100V, diferenciální plovoucí vstupy, jemné nastavení citlivosti víceotáčkovým trimrem, elektronické přepínání poslechu tlačítky s indikací, LED stupnice, vestavěný zesilovač 4W/8ohm, regulace hlasitosti na čelním panelu.</t>
  </si>
  <si>
    <t>Dvoupásmová reprosoustava s ozvučnicí Planar Waveguide (fyzický posun kmitačky LF měniče na rovinu HF měniče z důvodu lepšího vyrovnání fázové charakteristiky), osazení  12" PW+1.4"CD, 800W AES, 102dB@1W/1m, 8 ohm, 55Hz-19kHz -10dB, 90°x60°.</t>
  </si>
  <si>
    <t>Držák reprosoustav / atyp., montáž na stávající konzoly.</t>
  </si>
  <si>
    <t>Aktivní subwoofwer 15", 1500W, SPL 131 dB, 44Hz - 90Hz.</t>
  </si>
  <si>
    <t>Kabel stíněný multipárový audio - 8 párů.</t>
  </si>
  <si>
    <t>Kabel stíněný multipárový audio - 32 párů.</t>
  </si>
  <si>
    <t>Kabel stíněný audio - 1 pár.</t>
  </si>
  <si>
    <t>Kabel silový YSLY OZ 4x4.</t>
  </si>
  <si>
    <t>Modulární multikonektor, 6 pozic (připojení signál. vedení ke katedře).</t>
  </si>
  <si>
    <t>Instalace, konfigurace, ostatní materiál, montáž, zaškolení, doprava.</t>
  </si>
  <si>
    <t>LCD projektor , nativní rozlišení 1920 x 1200, formát 16:10, min. světelný výkon 7500 ANSI Lumenů, možnost výměny objektivů, dodávka vč. stand. objektivu,  dvou lampový systém, motorizované nastavení objektivu, min. životnost lampy v eco režimu 2500 hod., HW horizontální i vertikální lensshift, 1x5BNC, 2xVGA vstup, 1x HDMI vstup, 1xRJ45, ovládání a administrace přes LAN, ovládání přes RS-232,  záruka min. 3 roky , funkce Remote desktop – přihlášení ke vzdálené ploše PC projektorem, spouštění souborů (JPEG, BMP, GIF, PNG, MPEG2, WMV9, MP4, PPT, PDF) ve sdílené LAN síti.  Včetne stropního držáku, držák musí umožňovat vést kabeláž vnitřkem tyče držáku, ne po obvodu, barva bílá.</t>
  </si>
  <si>
    <t>Převodník (Deembeder), který HDMI signál (video+embedovaný zvuk) převede na HDMI a de-embedovaný zvuk ve formě 2-kanálového analogového výstupu. Kompatibilní s HDMI 1.3. DVI 1.1, a HDCP 1.1.</t>
  </si>
  <si>
    <t>Ostatní kabeláž, materiál a konektory potřebné pro plně funkční zprovoznění veškerých technologií (230V kabeláž, Av kabeláž, konektory, šrouby, lišty, redukce, atd.).</t>
  </si>
  <si>
    <t>Instalace, konfigurace, nastavení, doprava.</t>
  </si>
  <si>
    <t>Konfigurace a programování řídícího systému, provazba na AV technologie.</t>
  </si>
  <si>
    <t>Úprava pracoviště obsluhy.</t>
  </si>
  <si>
    <t>Aplikace pro emulaci dodávaného dotykového panelu a kontroléru řídícího systému. Kompatibilní s operačním systémem Android.</t>
  </si>
  <si>
    <t>VGA kabel pro přenos ID bitů / VESA DDC a +5V napájení přes pin 9. Útlum db/100m: 18,6/100 MHz, 28,2/200MHz, 45,9/400MHz , nebo kabel lepších parametrů, délka 15 m.</t>
  </si>
  <si>
    <t>Kabel HDMI+ Ethernet Channel (HEC), podpora 3D, HDCP, CEC, Full HD (1080i/p), HD ready (720i/p), SDTV (480i/p). OFC (bezkyslíkatá měď). 2x stíněný. Přen.rychlost 4,95 Gbps. Průměr min. 9,5 mm, délka 15 m, nebo kabel lepších parametrů</t>
  </si>
  <si>
    <t>Kabel HDMI+ Ethernet Channel (HEC), podpora 3D, HDCP, CEC, Full HD (1080i/p), HD ready (720i/p), SDTV (480i/p). OFC (bezkyslíkatá měď). 2x stíněný. Přen.rychlost 4,95 Gbps. Průměr min. 9,5 mm, délka 15 m, nebo kabel lepších parametrů.</t>
  </si>
  <si>
    <t>VGA kabel pro přenos ID bitů / VESA DDC a +5V napájení přes pin 9. Útlum db/100m: 18,6/100 MHz, 28,2/200MHz, 45,9/400MHz, nebo kabel lepších parametrů, délka 15 m.</t>
  </si>
  <si>
    <t>Jednotka pro řízení elektronických předřadníků zářivek, možnost rozdělení 64 stmívatelných předřadníků zářivek na jedné sběrnici až na 15 nezávislých skupin, kompatibilní s předřadníky DALI firem Philips, Osram, Tridonic, Helvar a pod..., řízení všech skupin po sběrnici PEXbus a dvou z nich i externími tlačítky, testovací tlačítka na čelním panelu, programovatelné parametry (odezva na vstupy, min., max. hodnota výstupního napětí, rychlost stmívání), indikace výstupní úrovně, a zkratované sběrnice k zářivkám.</t>
  </si>
  <si>
    <t>Celkem bez DPH</t>
  </si>
  <si>
    <t>Výkaz výměr pro "aula FM VSE J. Hradec rekonstrukce technologie AV" - rozvody 230V</t>
  </si>
  <si>
    <t>Celková cena Kč vč. DPH</t>
  </si>
  <si>
    <t>www odkaz</t>
  </si>
  <si>
    <t>REKAPITULACE ROZPOČTU</t>
  </si>
  <si>
    <t>Teleskopický mobilní stojan na zobrazovač pro velikosti 50"- nastavitelná výška od 1,2 do 1,8 m. Integrovaný cablemanagement, stojan musí být na kolečkách, součástí polička na videokonferenci a polička na kameru videokonference.</t>
  </si>
  <si>
    <t>Sada řídicího systému skládající se z drátového stolního dotykového panelu, kontroléru, napájecích adaptérů a příslušenství. Technické parametry panelu: úhlopříčka min. 7" 16:9, rozlišení min. 800x480, 32-bitové barvy, vestavěné reproduktory, mikrofon a kamera, světelný a pohybový senzor, ovládací tlačítko na čelním rámečku, IP komunikace, možnost napájení přes PoE nebo přiloženým síťovým adaptérem, naklápěcí stolní stojan, provedení v masivním hliníkovém šasi. Technické parametry kontroléru: min. 16MB RAM, 6x RS232, 8x IR, 8x IO, 4x relé, LAN,  programování v jazyce XPL2 (škola již používá v jiných prostorách a požaduje plnou kompatibilitu), vestavěný webový server.</t>
  </si>
  <si>
    <t>Pylonový pojezd (ne pružinový)pro interaktivní tabuli a ultrakrátký projektor. Po stranách pojezdu bílá křídla. Výška pylonu 250 cm, rozsah pojezdu interaktivní tabule 2 m. Pylonový pojezd bude přichycen ke zdi a podlaze učebny.</t>
  </si>
  <si>
    <t>Záklopné přípojné místo, zapuštěné do stolu, 5x230V.</t>
  </si>
  <si>
    <t>Záklopné přípojné místo, zapuštěné do stolu, 3x230V, 2xCAT5, 1xHDMI.</t>
  </si>
  <si>
    <t>Sada řídicího systému skládající se z bezdrátového dotykového panelu, kontroléru, napájecích adaptérů a příslušenství. Technické parametry panelu: min. úhlopříčka 7" 16:9, min. rozlišení 800x480, 32-bitové barvy, vestavěné reproduktory, mikrofon a kamera, světelný a pohybový senzor, ovládací tlačítko na čelním rámečku, IP komunikace přes WiFi 802.11b/g, zabezpečení WiFi standardy WPA2, EAP-TLS, EAP-TTLS a PEAP, možnost napájení přes PoE nebo přiloženým síťovým adaptérem, stolní dobíjecí držák musí být součástí balení, provedení v masivním hliníkovém šasi. Technické parametry kontroléru:  min. 16MB RAM, 6x RS232, 8x IR, 8x IO, 4x relé, LAN,  programování v jazyce XPL2 (škola již používá v jiných prostorách a požaduje plnou kompatibilitu), vestavěný webový server.</t>
  </si>
  <si>
    <t>Šestikanálová relé jednotka pro spínání zátěží do 10A, 6 nezávislých bezpotenciálových přepínacích výstupů, řízení po sběrnici PEXbus a externími tlačítky, testovací tlačítka na čelním panelu, programovatelné parametry pro každé relé (odezva na vstup, zpožděné zapnutí/vypnutí, paměť, sekvence pro ovládání motorů), indikace napájení a stavu relé.</t>
  </si>
  <si>
    <t>LCD projektor, nativní rozlišení 1280x800, formát 16:10, min. světelný výkon 3100 ANSI Lumenů, min. životnost lampy v eco režimu 8000 hod., 2xVGA vstup, 1x HDMI vstup, 1xRJ45, audio vstup a výstup, integrovaný reproduktor a min. výkonu 10W, ovládání a administrace přes LAN, ovládání přes RS-232, záruka min. 3 roky na projektor a 3 roky na lampu.</t>
  </si>
  <si>
    <t>Pevné rámové plátno o minimální šíři 450 cm, formát 16:10, pevné rámové plátno musí být bez okrajů.</t>
  </si>
  <si>
    <t>LCD projektor , nativní rozlišení 1280x800, formát 16:10, min. světelný výkon 4000 ANSI Lumenů, min. životnost lampy v eco režimu 6000 hod., 1xVGA vstup, 2x HDMI vstup, 1xRJ45, audio vstup a výstup, integrovaný reproduktor a min. výkonu 16W, ovládání a administrace přes LAN, ovládání přes RS-232,  záruka min. 3 roky na projektor a 3 roky na lampu, funkce Remote desktop – přihlášení ke vzdálené ploše PC projektorem, spouštění souborů (JPEG, BMP, GIF, PNG, MPEG2, WMV9, MP4, PPT, PDF) ve sdílené LAN síti.</t>
  </si>
  <si>
    <t>8x8 HDMI maticový přepínač. Podpora HDTV 1080p/60, 1920x1200, přenosová rychlost 6.75 Gbps, podpora 3DTV, matice musí kontinuálně verifikovat HDCP kompatibilitu pro rychlé a spolehlivé přepínání vstupů a výstupů, automatický managing EDID komunikace mezi propojenými zařízeními, automatický color bit Depht management na základě EDID displeje, automatická equalizace délky kabelu na vstupech do 30 m pro 1920x1200/8bit color, automatická obnova signálu na výstupu – obnovuje a přetváří časování signálu (reclocking) na každém výstupu, což umožňuje přenos signálu delšími HDMI kabely, matice musí poskytovat schopnost oddělit (de-embedovat) audio signál od příslušného HDMI videosignálu a tak umožnit distribuci audio a video signálu z jednoho zdroje separátně do různých míst určení, matice musí umožňovat uložit až 32 nejfrekventovanějších In/Out konfigurací, které mohou být vyvolávány z předního panelu, pomocí Ethernetového rozhraní nebo ze sériového řízení, bečnostní uzamčení předního panelu – zabraňuje neoprávněnému použití předních ovládacích tlačítek v nezabezpečeném prostředí, ovládání tlačítky, RS-232, RS-422, Ethernet, ethernet monitoring – umožňuje aktivně sledovat a spravovat  maticový přepínač přes LAN, WAN nebo internet pomocí standardních protokolů TCP/IP ( vzdálená správa).</t>
  </si>
  <si>
    <t>Příloha č. 2 - Výkaz výměr - položkový rozpočet včetně technické specifikace</t>
  </si>
</sst>
</file>

<file path=xl/styles.xml><?xml version="1.0" encoding="utf-8"?>
<styleSheet xmlns="http://schemas.openxmlformats.org/spreadsheetml/2006/main">
  <numFmts count="2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2]\ #\ ##,000_);[Red]\([$€-2]\ #\ ##,000\)"/>
    <numFmt numFmtId="168" formatCode="#,##0\ _K_č"/>
    <numFmt numFmtId="169" formatCode="#,##0\ &quot;Kč&quot;"/>
    <numFmt numFmtId="170" formatCode="#,##0_ ;[Red]\-#,##0\ "/>
    <numFmt numFmtId="171" formatCode="#,##0&quot; F&quot;_);[Red]\(#,##0&quot; F&quot;\)"/>
    <numFmt numFmtId="172" formatCode="_(&quot;$&quot;* #,##0.00_);_(&quot;$&quot;* \(#,##0.00\);_(&quot;$&quot;* &quot;-&quot;??_);_(@_)"/>
    <numFmt numFmtId="173" formatCode="_-* #,##0_-;\-* #,##0_-;_-* &quot;-&quot;_-;_-@_-"/>
    <numFmt numFmtId="174" formatCode="_-* #,##0.00_-;\-* #,##0.00_-;_-* &quot;-&quot;??_-;_-@_-"/>
    <numFmt numFmtId="175" formatCode="_-[$€-2]\ * #,##0.00_-;\-[$€-2]\ * #,##0.00_-;_-[$€-2]\ * &quot;-&quot;??_-"/>
    <numFmt numFmtId="176" formatCode="_-&quot;£&quot;* #,##0_-;\-&quot;£&quot;* #,##0_-;_-&quot;£&quot;* &quot;-&quot;_-;_-@_-"/>
    <numFmt numFmtId="177" formatCode="_-&quot;£&quot;* #,##0.00_-;\-&quot;£&quot;* #,##0.00_-;_-&quot;£&quot;* &quot;-&quot;??_-;_-@_-"/>
    <numFmt numFmtId="178" formatCode="#,##0&quot; Kč&quot;"/>
    <numFmt numFmtId="179" formatCode="#,##0.00\ &quot;Kč&quot;"/>
    <numFmt numFmtId="180" formatCode="#,##0.00\ _K_č"/>
    <numFmt numFmtId="181" formatCode="[$¥€-2]\ #\ ##,000_);[Red]\([$€-2]\ #\ ##,000\)"/>
  </numFmts>
  <fonts count="53">
    <font>
      <sz val="11"/>
      <color indexed="8"/>
      <name val="Calibri"/>
      <family val="2"/>
    </font>
    <font>
      <sz val="10"/>
      <name val="Arial"/>
      <family val="0"/>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name val="Calibri"/>
      <family val="2"/>
    </font>
    <font>
      <sz val="10"/>
      <name val="Arial CE"/>
      <family val="0"/>
    </font>
    <font>
      <sz val="8"/>
      <color indexed="8"/>
      <name val=".HelveticaLightTTEE"/>
      <family val="2"/>
    </font>
    <font>
      <u val="single"/>
      <sz val="10"/>
      <color indexed="12"/>
      <name val="Arial CE"/>
      <family val="0"/>
    </font>
    <font>
      <b/>
      <sz val="10"/>
      <color indexed="8"/>
      <name val=".HelveticaLightTTEE"/>
      <family val="0"/>
    </font>
    <font>
      <b/>
      <sz val="10"/>
      <name val="Times New Roman CE"/>
      <family val="0"/>
    </font>
    <font>
      <sz val="10"/>
      <name val="Helv"/>
      <family val="0"/>
    </font>
    <font>
      <sz val="10"/>
      <name val="MS Sans Serif"/>
      <family val="2"/>
    </font>
    <font>
      <u val="single"/>
      <sz val="10"/>
      <color indexed="12"/>
      <name val="Arial"/>
      <family val="2"/>
    </font>
    <font>
      <b/>
      <i/>
      <u val="single"/>
      <sz val="12"/>
      <name val="Arial CE"/>
      <family val="2"/>
    </font>
    <font>
      <b/>
      <sz val="24"/>
      <name val="Arial"/>
      <family val="2"/>
    </font>
    <font>
      <b/>
      <sz val="20"/>
      <name val="Arial CE"/>
      <family val="2"/>
    </font>
    <font>
      <b/>
      <sz val="16"/>
      <color indexed="9"/>
      <name val="Arial CE"/>
      <family val="2"/>
    </font>
    <font>
      <sz val="9"/>
      <name val="Arial CE"/>
      <family val="2"/>
    </font>
    <font>
      <sz val="10"/>
      <color indexed="8"/>
      <name val="Calibri"/>
      <family val="2"/>
    </font>
    <font>
      <sz val="14"/>
      <name val="Stamp"/>
      <family val="0"/>
    </font>
    <font>
      <b/>
      <sz val="10"/>
      <name val="Arial Narrow CE"/>
      <family val="2"/>
    </font>
    <font>
      <i/>
      <sz val="10"/>
      <color indexed="10"/>
      <name val="Arial CE"/>
      <family val="2"/>
    </font>
    <font>
      <b/>
      <sz val="11"/>
      <name val="Arial CE"/>
      <family val="2"/>
    </font>
    <font>
      <sz val="11"/>
      <color indexed="22"/>
      <name val="Calibri"/>
      <family val="2"/>
    </font>
    <font>
      <u val="single"/>
      <sz val="10"/>
      <color indexed="36"/>
      <name val="Arial CE"/>
      <family val="0"/>
    </font>
    <font>
      <b/>
      <sz val="11"/>
      <name val="Calibri"/>
      <family val="2"/>
    </font>
    <font>
      <b/>
      <sz val="12"/>
      <name val="Arial CE"/>
      <family val="2"/>
    </font>
    <font>
      <b/>
      <sz val="10"/>
      <name val="Arial CE"/>
      <family val="2"/>
    </font>
    <font>
      <sz val="10"/>
      <color indexed="22"/>
      <name val="Arial CE"/>
      <family val="2"/>
    </font>
    <font>
      <b/>
      <sz val="9"/>
      <name val="Arial CE"/>
      <family val="2"/>
    </font>
    <font>
      <i/>
      <sz val="10"/>
      <name val="Arial CE"/>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6"/>
      <name val="Arial CE"/>
      <family val="0"/>
    </font>
    <font>
      <b/>
      <sz val="14"/>
      <color indexed="8"/>
      <name val="Calibri"/>
      <family val="2"/>
    </font>
    <font>
      <sz val="10"/>
      <color indexed="10"/>
      <name val="Arial CE"/>
      <family val="0"/>
    </font>
    <font>
      <sz val="10"/>
      <color rgb="FFFF0000"/>
      <name val="Arial CE"/>
      <family val="0"/>
    </font>
  </fonts>
  <fills count="54">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27"/>
        <bgColor indexed="64"/>
      </patternFill>
    </fill>
    <fill>
      <patternFill patternType="solid">
        <fgColor indexed="45"/>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42"/>
        <bgColor indexed="64"/>
      </patternFill>
    </fill>
    <fill>
      <patternFill patternType="solid">
        <fgColor indexed="9"/>
        <bgColor indexed="64"/>
      </patternFill>
    </fill>
    <fill>
      <patternFill patternType="solid">
        <fgColor indexed="46"/>
        <bgColor indexed="64"/>
      </patternFill>
    </fill>
    <fill>
      <patternFill patternType="solid">
        <fgColor indexed="46"/>
        <bgColor indexed="64"/>
      </patternFill>
    </fill>
    <fill>
      <patternFill patternType="solid">
        <fgColor indexed="2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44"/>
        <bgColor indexed="64"/>
      </patternFill>
    </fill>
    <fill>
      <patternFill patternType="solid">
        <fgColor indexed="29"/>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indexed="22"/>
        <bgColor indexed="64"/>
      </patternFill>
    </fill>
    <fill>
      <patternFill patternType="solid">
        <fgColor indexed="43"/>
        <bgColor indexed="64"/>
      </patternFill>
    </fill>
    <fill>
      <patternFill patternType="solid">
        <fgColor indexed="51"/>
        <bgColor indexed="64"/>
      </patternFill>
    </fill>
    <fill>
      <patternFill patternType="solid">
        <fgColor indexed="51"/>
        <bgColor indexed="64"/>
      </patternFill>
    </fill>
    <fill>
      <patternFill patternType="solid">
        <fgColor indexed="30"/>
        <bgColor indexed="64"/>
      </patternFill>
    </fill>
    <fill>
      <patternFill patternType="solid">
        <fgColor indexed="30"/>
        <bgColor indexed="64"/>
      </patternFill>
    </fill>
    <fill>
      <patternFill patternType="solid">
        <fgColor indexed="20"/>
        <bgColor indexed="64"/>
      </patternFill>
    </fill>
    <fill>
      <patternFill patternType="solid">
        <fgColor indexed="36"/>
        <bgColor indexed="64"/>
      </patternFill>
    </fill>
    <fill>
      <patternFill patternType="solid">
        <fgColor indexed="49"/>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indexed="57"/>
        <bgColor indexed="64"/>
      </patternFill>
    </fill>
    <fill>
      <patternFill patternType="lightGray">
        <fgColor indexed="22"/>
        <bgColor indexed="22"/>
      </patternFill>
    </fill>
    <fill>
      <patternFill patternType="solid">
        <fgColor indexed="55"/>
        <bgColor indexed="64"/>
      </patternFill>
    </fill>
    <fill>
      <patternFill patternType="solid">
        <fgColor indexed="55"/>
        <bgColor indexed="64"/>
      </patternFill>
    </fill>
    <fill>
      <patternFill patternType="solid">
        <fgColor indexed="13"/>
        <bgColor indexed="64"/>
      </patternFill>
    </fill>
    <fill>
      <patternFill patternType="solid">
        <fgColor indexed="8"/>
        <bgColor indexed="64"/>
      </patternFill>
    </fill>
    <fill>
      <patternFill patternType="gray0625"/>
    </fill>
    <fill>
      <patternFill patternType="solid">
        <fgColor indexed="43"/>
        <bgColor indexed="64"/>
      </patternFill>
    </fill>
    <fill>
      <patternFill patternType="solid">
        <fgColor indexed="26"/>
        <bgColor indexed="64"/>
      </patternFill>
    </fill>
    <fill>
      <patternFill patternType="solid">
        <fgColor indexed="58"/>
        <bgColor indexed="64"/>
      </patternFill>
    </fill>
    <fill>
      <patternFill patternType="solid">
        <fgColor indexed="22"/>
        <bgColor indexed="64"/>
      </patternFill>
    </fill>
    <fill>
      <patternFill patternType="solid">
        <fgColor indexed="62"/>
        <bgColor indexed="64"/>
      </patternFill>
    </fill>
    <fill>
      <patternFill patternType="solid">
        <fgColor indexed="62"/>
        <bgColor indexed="64"/>
      </patternFill>
    </fill>
    <fill>
      <patternFill patternType="solid">
        <fgColor indexed="10"/>
        <bgColor indexed="64"/>
      </patternFill>
    </fill>
    <fill>
      <patternFill patternType="solid">
        <fgColor indexed="10"/>
        <bgColor indexed="64"/>
      </patternFill>
    </fill>
    <fill>
      <patternFill patternType="solid">
        <fgColor indexed="53"/>
        <bgColor indexed="64"/>
      </patternFill>
    </fill>
    <fill>
      <patternFill patternType="solid">
        <fgColor indexed="57"/>
        <bgColor indexed="64"/>
      </patternFill>
    </fill>
    <fill>
      <patternFill patternType="solid">
        <fgColor indexed="53"/>
        <bgColor indexed="64"/>
      </patternFill>
    </fill>
    <fill>
      <patternFill patternType="solid">
        <fgColor indexed="50"/>
        <bgColor indexed="64"/>
      </patternFill>
    </fill>
    <fill>
      <patternFill patternType="solid">
        <fgColor theme="0" tint="-0.1499900072813034"/>
        <bgColor indexed="64"/>
      </patternFill>
    </fill>
  </fills>
  <borders count="31">
    <border>
      <left/>
      <right/>
      <top/>
      <bottom/>
      <diagonal/>
    </border>
    <border>
      <left>
        <color indexed="63"/>
      </left>
      <right>
        <color indexed="63"/>
      </right>
      <top style="thin">
        <color indexed="62"/>
      </top>
      <bottom style="double">
        <color indexed="62"/>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right/>
      <top/>
      <bottom style="hair"/>
    </border>
    <border>
      <left style="thin"/>
      <right style="thin"/>
      <top style="thin"/>
      <bottom style="thin"/>
    </border>
    <border>
      <left/>
      <right/>
      <top/>
      <bottom style="thin"/>
    </border>
    <border>
      <left>
        <color indexed="63"/>
      </left>
      <right>
        <color indexed="63"/>
      </right>
      <top>
        <color indexed="63"/>
      </top>
      <bottom style="thick">
        <color indexed="6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thick">
        <color indexed="44"/>
      </bottom>
    </border>
    <border>
      <left>
        <color indexed="63"/>
      </left>
      <right>
        <color indexed="63"/>
      </right>
      <top>
        <color indexed="63"/>
      </top>
      <bottom style="medium">
        <color indexed="30"/>
      </bottom>
    </border>
    <border>
      <left>
        <color indexed="63"/>
      </left>
      <right>
        <color indexed="63"/>
      </right>
      <top>
        <color indexed="63"/>
      </top>
      <bottom style="medium">
        <color indexed="44"/>
      </bottom>
    </border>
    <border>
      <left/>
      <right/>
      <top style="thick"/>
      <bottom style="thick"/>
    </border>
    <border>
      <left/>
      <right/>
      <top style="thick">
        <color indexed="8"/>
      </top>
      <bottom style="thick">
        <color indexed="8"/>
      </bottom>
    </border>
    <border>
      <left/>
      <right/>
      <top style="hair"/>
      <bottom style="hair"/>
    </border>
    <border>
      <left/>
      <right/>
      <top style="thin"/>
      <bottom style="thin"/>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style="medium"/>
      <bottom style="mediu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right style="thin"/>
      <top style="thin"/>
      <bottom style="double"/>
    </border>
    <border>
      <left style="medium"/>
      <right>
        <color indexed="63"/>
      </right>
      <top style="medium"/>
      <bottom style="medium"/>
    </border>
    <border>
      <left style="medium"/>
      <right style="medium"/>
      <top style="medium"/>
      <bottom style="medium"/>
    </border>
    <border>
      <left/>
      <right/>
      <top>
        <color indexed="63"/>
      </top>
      <bottom style="medium"/>
    </border>
    <border>
      <left style="medium">
        <color theme="9" tint="-0.24997000396251678"/>
      </left>
      <right style="medium">
        <color theme="9" tint="-0.24997000396251678"/>
      </right>
      <top style="medium">
        <color theme="9" tint="-0.24997000396251678"/>
      </top>
      <bottom>
        <color indexed="63"/>
      </bottom>
    </border>
    <border>
      <left style="medium">
        <color theme="9" tint="-0.24997000396251678"/>
      </left>
      <right style="medium">
        <color theme="9" tint="-0.24997000396251678"/>
      </right>
      <top>
        <color indexed="63"/>
      </top>
      <bottom>
        <color indexed="63"/>
      </bottom>
    </border>
    <border>
      <left style="medium">
        <color theme="9" tint="-0.24997000396251678"/>
      </left>
      <right style="medium">
        <color theme="9" tint="-0.24997000396251678"/>
      </right>
      <top>
        <color indexed="63"/>
      </top>
      <bottom style="medium">
        <color theme="9" tint="-0.24997000396251678"/>
      </bottom>
    </border>
    <border>
      <left style="medium">
        <color theme="9" tint="-0.24997000396251678"/>
      </left>
      <right style="medium">
        <color theme="9" tint="-0.24997000396251678"/>
      </right>
      <top style="medium">
        <color theme="9" tint="-0.24997000396251678"/>
      </top>
      <bottom style="medium">
        <color theme="9" tint="-0.24997000396251678"/>
      </bottom>
    </border>
    <border>
      <left>
        <color indexed="63"/>
      </left>
      <right>
        <color indexed="63"/>
      </right>
      <top style="double"/>
      <bottom>
        <color indexed="63"/>
      </bottom>
    </border>
  </borders>
  <cellStyleXfs count="1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0" borderId="0">
      <alignment/>
      <protection/>
    </xf>
    <xf numFmtId="0" fontId="24"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15" borderId="0" applyNumberFormat="0" applyBorder="0" applyAlignment="0" applyProtection="0"/>
    <xf numFmtId="0" fontId="0" fillId="7" borderId="0" applyNumberFormat="0" applyBorder="0" applyAlignment="0" applyProtection="0"/>
    <xf numFmtId="0" fontId="0" fillId="9"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7"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23"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3"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3" fillId="0" borderId="1" applyNumberFormat="0" applyFill="0" applyAlignment="0" applyProtection="0"/>
    <xf numFmtId="0" fontId="3" fillId="0" borderId="1" applyNumberFormat="0" applyFill="0" applyAlignment="0" applyProtection="0"/>
    <xf numFmtId="0" fontId="3" fillId="0" borderId="2" applyNumberFormat="0" applyFill="0" applyAlignment="0" applyProtection="0"/>
    <xf numFmtId="170" fontId="25" fillId="0" borderId="0" applyFont="0" applyFill="0" applyBorder="0" applyAlignment="0" applyProtection="0"/>
    <xf numFmtId="43" fontId="1" fillId="0" borderId="0" applyFont="0" applyFill="0" applyBorder="0" applyAlignment="0" applyProtection="0"/>
    <xf numFmtId="171" fontId="25" fillId="0" borderId="0" applyFont="0" applyFill="0" applyBorder="0" applyAlignment="0" applyProtection="0"/>
    <xf numFmtId="172" fontId="1" fillId="0" borderId="0" applyFont="0" applyFill="0" applyBorder="0" applyAlignment="0" applyProtection="0"/>
    <xf numFmtId="43" fontId="1" fillId="0" borderId="0" applyFill="0" applyBorder="0" applyAlignment="0" applyProtection="0"/>
    <xf numFmtId="178" fontId="0" fillId="0" borderId="0" applyFill="0" applyBorder="0" applyAlignment="0" applyProtection="0"/>
    <xf numFmtId="41" fontId="1" fillId="0" borderId="0" applyFill="0" applyBorder="0" applyAlignment="0" applyProtection="0"/>
    <xf numFmtId="173" fontId="1" fillId="0" borderId="0" applyFont="0" applyFill="0" applyBorder="0" applyAlignment="0" applyProtection="0"/>
    <xf numFmtId="174" fontId="1" fillId="0" borderId="0" applyFont="0" applyFill="0" applyBorder="0" applyAlignment="0" applyProtection="0"/>
    <xf numFmtId="175" fontId="1" fillId="0" borderId="0" applyFont="0" applyFill="0" applyBorder="0" applyAlignment="0" applyProtection="0"/>
    <xf numFmtId="0" fontId="21" fillId="0" borderId="0" applyNumberFormat="0" applyFill="0" applyBorder="0" applyAlignment="0" applyProtection="0"/>
    <xf numFmtId="0" fontId="26" fillId="0" borderId="0" applyNumberFormat="0" applyFill="0" applyBorder="0" applyAlignment="0" applyProtection="0"/>
    <xf numFmtId="0" fontId="21" fillId="0" borderId="0" applyNumberFormat="0" applyFill="0" applyBorder="0" applyAlignment="0" applyProtection="0"/>
    <xf numFmtId="0" fontId="4" fillId="5" borderId="0" applyNumberFormat="0" applyBorder="0" applyAlignment="0" applyProtection="0"/>
    <xf numFmtId="0" fontId="4" fillId="6" borderId="0" applyNumberFormat="0" applyBorder="0" applyAlignment="0" applyProtection="0"/>
    <xf numFmtId="0" fontId="27" fillId="35" borderId="0" applyNumberFormat="0" applyBorder="0" applyAlignment="0" applyProtection="0"/>
    <xf numFmtId="0" fontId="5" fillId="36" borderId="3" applyNumberFormat="0" applyAlignment="0" applyProtection="0"/>
    <xf numFmtId="0" fontId="5" fillId="37" borderId="3" applyNumberFormat="0" applyAlignment="0" applyProtection="0"/>
    <xf numFmtId="0" fontId="20" fillId="0" borderId="4" applyNumberFormat="0" applyFont="0" applyFill="0" applyAlignment="0" applyProtection="0"/>
    <xf numFmtId="44" fontId="1" fillId="0" borderId="0" applyFill="0" applyBorder="0" applyAlignment="0" applyProtection="0"/>
    <xf numFmtId="42" fontId="1" fillId="0" borderId="0" applyFill="0" applyBorder="0" applyAlignment="0" applyProtection="0"/>
    <xf numFmtId="49" fontId="19" fillId="0" borderId="5" applyNumberFormat="0">
      <alignment vertical="center" wrapText="1"/>
      <protection/>
    </xf>
    <xf numFmtId="49" fontId="22" fillId="0" borderId="6" applyNumberFormat="0">
      <alignment horizontal="left" vertical="center"/>
      <protection/>
    </xf>
    <xf numFmtId="0" fontId="6" fillId="0" borderId="7" applyNumberFormat="0" applyFill="0" applyAlignment="0" applyProtection="0"/>
    <xf numFmtId="0" fontId="6" fillId="0" borderId="7" applyNumberFormat="0" applyFill="0" applyAlignment="0" applyProtection="0"/>
    <xf numFmtId="0" fontId="45" fillId="0" borderId="8"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46" fillId="0" borderId="10" applyNumberFormat="0" applyFill="0" applyAlignment="0" applyProtection="0"/>
    <xf numFmtId="0" fontId="8" fillId="0" borderId="11" applyNumberFormat="0" applyFill="0" applyAlignment="0" applyProtection="0"/>
    <xf numFmtId="0" fontId="8" fillId="0" borderId="11" applyNumberFormat="0" applyFill="0" applyAlignment="0" applyProtection="0"/>
    <xf numFmtId="0" fontId="47" fillId="0" borderId="12" applyNumberFormat="0" applyFill="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47" fillId="0" borderId="0" applyNumberFormat="0" applyFill="0" applyBorder="0" applyAlignment="0" applyProtection="0"/>
    <xf numFmtId="49" fontId="28" fillId="33" borderId="13" applyNumberFormat="0" applyFont="0" applyAlignment="0">
      <protection/>
    </xf>
    <xf numFmtId="0" fontId="0" fillId="32" borderId="14" applyNumberFormat="0" applyAlignment="0">
      <protection/>
    </xf>
    <xf numFmtId="49" fontId="29" fillId="38" borderId="15" applyNumberFormat="0" applyAlignment="0">
      <protection/>
    </xf>
    <xf numFmtId="49" fontId="30" fillId="39" borderId="0" applyNumberFormat="0" applyAlignment="0">
      <protection/>
    </xf>
    <xf numFmtId="0" fontId="9" fillId="0" borderId="0" applyNumberFormat="0" applyFill="0" applyBorder="0" applyAlignment="0" applyProtection="0"/>
    <xf numFmtId="0" fontId="9" fillId="0" borderId="0" applyNumberFormat="0" applyFill="0" applyBorder="0" applyAlignment="0" applyProtection="0"/>
    <xf numFmtId="0" fontId="48" fillId="0" borderId="0" applyNumberFormat="0" applyFill="0" applyBorder="0" applyAlignment="0" applyProtection="0"/>
    <xf numFmtId="0" fontId="23" fillId="40" borderId="16" applyNumberFormat="0">
      <alignment/>
      <protection/>
    </xf>
    <xf numFmtId="0" fontId="10" fillId="41" borderId="0" applyNumberFormat="0" applyBorder="0" applyAlignment="0" applyProtection="0"/>
    <xf numFmtId="0" fontId="10" fillId="23" borderId="0" applyNumberFormat="0" applyBorder="0" applyAlignment="0" applyProtection="0"/>
    <xf numFmtId="0" fontId="31" fillId="0" borderId="0">
      <alignment/>
      <protection/>
    </xf>
    <xf numFmtId="0" fontId="25" fillId="0" borderId="0">
      <alignment/>
      <protection/>
    </xf>
    <xf numFmtId="0" fontId="32" fillId="0" borderId="0">
      <alignment/>
      <protection/>
    </xf>
    <xf numFmtId="0" fontId="32" fillId="0" borderId="0">
      <alignment/>
      <protection/>
    </xf>
    <xf numFmtId="0" fontId="32" fillId="0" borderId="0">
      <alignment/>
      <protection/>
    </xf>
    <xf numFmtId="0" fontId="0" fillId="0" borderId="0">
      <alignment/>
      <protection/>
    </xf>
    <xf numFmtId="0" fontId="19" fillId="0" borderId="0">
      <alignment/>
      <protection/>
    </xf>
    <xf numFmtId="0" fontId="19" fillId="0" borderId="0">
      <alignment/>
      <protection/>
    </xf>
    <xf numFmtId="0" fontId="19" fillId="0" borderId="0">
      <alignment/>
      <protection/>
    </xf>
    <xf numFmtId="0" fontId="1" fillId="0" borderId="0">
      <alignment/>
      <protection/>
    </xf>
    <xf numFmtId="0" fontId="1" fillId="0" borderId="0">
      <alignment/>
      <protection/>
    </xf>
    <xf numFmtId="0" fontId="19" fillId="0" borderId="0">
      <alignment/>
      <protection/>
    </xf>
    <xf numFmtId="0" fontId="1" fillId="0" borderId="0">
      <alignment/>
      <protection/>
    </xf>
    <xf numFmtId="0" fontId="32" fillId="0" borderId="0">
      <alignment/>
      <protection/>
    </xf>
    <xf numFmtId="0" fontId="32" fillId="0" borderId="0">
      <alignment/>
      <protection/>
    </xf>
    <xf numFmtId="0" fontId="32" fillId="0" borderId="0">
      <alignment/>
      <protection/>
    </xf>
    <xf numFmtId="0" fontId="1" fillId="0" borderId="0" applyProtection="0">
      <alignment/>
    </xf>
    <xf numFmtId="0" fontId="1" fillId="0" borderId="0">
      <alignment/>
      <protection/>
    </xf>
    <xf numFmtId="0" fontId="19" fillId="0" borderId="0">
      <alignment/>
      <protection/>
    </xf>
    <xf numFmtId="0" fontId="19" fillId="0" borderId="0">
      <alignment/>
      <protection/>
    </xf>
    <xf numFmtId="0" fontId="33" fillId="0" borderId="0" applyNumberFormat="0" applyFill="0" applyBorder="0" applyAlignment="0" applyProtection="0"/>
    <xf numFmtId="0" fontId="34" fillId="0" borderId="0" applyFill="0" applyBorder="0" applyProtection="0">
      <alignment horizontal="left"/>
    </xf>
    <xf numFmtId="49" fontId="35" fillId="0" borderId="0" applyNumberFormat="0">
      <alignment horizontal="left" vertical="center"/>
      <protection/>
    </xf>
    <xf numFmtId="0" fontId="38" fillId="0" borderId="0" applyNumberFormat="0" applyFill="0" applyBorder="0" applyAlignment="0" applyProtection="0"/>
    <xf numFmtId="0" fontId="0" fillId="42" borderId="17" applyNumberFormat="0" applyAlignment="0" applyProtection="0"/>
    <xf numFmtId="0" fontId="0" fillId="13" borderId="17" applyNumberFormat="0" applyFont="0" applyAlignment="0" applyProtection="0"/>
    <xf numFmtId="0" fontId="19" fillId="13" borderId="17" applyNumberFormat="0" applyFont="0" applyAlignment="0" applyProtection="0"/>
    <xf numFmtId="9" fontId="1" fillId="0" borderId="0" applyFont="0" applyFill="0" applyBorder="0" applyAlignment="0" applyProtection="0"/>
    <xf numFmtId="9" fontId="1" fillId="0" borderId="0" applyFill="0" applyBorder="0" applyAlignment="0" applyProtection="0"/>
    <xf numFmtId="0" fontId="11" fillId="0" borderId="18" applyNumberFormat="0" applyFill="0" applyAlignment="0" applyProtection="0"/>
    <xf numFmtId="0" fontId="11" fillId="0" borderId="18" applyNumberFormat="0" applyFill="0" applyAlignment="0" applyProtection="0"/>
    <xf numFmtId="0" fontId="12" fillId="8" borderId="0" applyNumberFormat="0" applyBorder="0" applyAlignment="0" applyProtection="0"/>
    <xf numFmtId="0" fontId="12" fillId="9" borderId="0" applyNumberFormat="0" applyBorder="0" applyAlignment="0" applyProtection="0"/>
    <xf numFmtId="0" fontId="1" fillId="43" borderId="0">
      <alignment/>
      <protection/>
    </xf>
    <xf numFmtId="0" fontId="24" fillId="0" borderId="0">
      <alignment/>
      <protection/>
    </xf>
    <xf numFmtId="0" fontId="13" fillId="0" borderId="0" applyNumberFormat="0" applyFill="0" applyBorder="0" applyAlignment="0" applyProtection="0"/>
    <xf numFmtId="0" fontId="13" fillId="0" borderId="0" applyNumberFormat="0" applyFill="0" applyBorder="0" applyAlignment="0" applyProtection="0"/>
    <xf numFmtId="0" fontId="28" fillId="33" borderId="19">
      <alignment vertical="center"/>
      <protection/>
    </xf>
    <xf numFmtId="0" fontId="14" fillId="15" borderId="20" applyNumberFormat="0" applyAlignment="0" applyProtection="0"/>
    <xf numFmtId="0" fontId="14" fillId="7" borderId="20" applyNumberFormat="0" applyAlignment="0" applyProtection="0"/>
    <xf numFmtId="0" fontId="15" fillId="44" borderId="20" applyNumberFormat="0" applyAlignment="0" applyProtection="0"/>
    <xf numFmtId="0" fontId="15" fillId="22" borderId="20" applyNumberFormat="0" applyAlignment="0" applyProtection="0"/>
    <xf numFmtId="0" fontId="16" fillId="44" borderId="21" applyNumberFormat="0" applyAlignment="0" applyProtection="0"/>
    <xf numFmtId="0" fontId="16" fillId="22" borderId="21"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176" fontId="1" fillId="0" borderId="0" applyFont="0" applyFill="0" applyBorder="0" applyAlignment="0" applyProtection="0"/>
    <xf numFmtId="177" fontId="1" fillId="0" borderId="0" applyFont="0" applyFill="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31"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6" borderId="0" applyNumberFormat="0" applyBorder="0" applyAlignment="0" applyProtection="0"/>
    <xf numFmtId="0" fontId="2" fillId="51" borderId="0" applyNumberFormat="0" applyBorder="0" applyAlignment="0" applyProtection="0"/>
    <xf numFmtId="0" fontId="2" fillId="49" borderId="0" applyNumberFormat="0" applyBorder="0" applyAlignment="0" applyProtection="0"/>
    <xf numFmtId="0" fontId="2" fillId="34" borderId="0" applyNumberFormat="0" applyBorder="0" applyAlignment="0" applyProtection="0"/>
  </cellStyleXfs>
  <cellXfs count="71">
    <xf numFmtId="0" fontId="0" fillId="0" borderId="0" xfId="0" applyAlignment="1">
      <alignment/>
    </xf>
    <xf numFmtId="0" fontId="0" fillId="0" borderId="0" xfId="0" applyAlignment="1">
      <alignment wrapText="1"/>
    </xf>
    <xf numFmtId="0" fontId="0" fillId="0" borderId="5" xfId="0" applyBorder="1" applyAlignment="1">
      <alignment wrapText="1"/>
    </xf>
    <xf numFmtId="0" fontId="0" fillId="0" borderId="5" xfId="0" applyBorder="1" applyAlignment="1">
      <alignment/>
    </xf>
    <xf numFmtId="0" fontId="3" fillId="34" borderId="5" xfId="0" applyFont="1" applyFill="1" applyBorder="1" applyAlignment="1">
      <alignment wrapText="1"/>
    </xf>
    <xf numFmtId="0" fontId="3" fillId="34" borderId="5" xfId="0" applyFont="1" applyFill="1" applyBorder="1" applyAlignment="1">
      <alignment/>
    </xf>
    <xf numFmtId="0" fontId="0" fillId="0" borderId="5" xfId="0" applyBorder="1" applyAlignment="1">
      <alignment vertical="top" wrapText="1"/>
    </xf>
    <xf numFmtId="0" fontId="18" fillId="0" borderId="5" xfId="0" applyFont="1" applyBorder="1" applyAlignment="1">
      <alignment wrapText="1"/>
    </xf>
    <xf numFmtId="0" fontId="0" fillId="0" borderId="5" xfId="0" applyFont="1" applyBorder="1" applyAlignment="1">
      <alignment wrapText="1"/>
    </xf>
    <xf numFmtId="0" fontId="13" fillId="0" borderId="5" xfId="0" applyFont="1" applyBorder="1" applyAlignment="1">
      <alignment wrapText="1"/>
    </xf>
    <xf numFmtId="0" fontId="18" fillId="0" borderId="5" xfId="0" applyFont="1" applyBorder="1" applyAlignment="1">
      <alignment wrapText="1"/>
    </xf>
    <xf numFmtId="0" fontId="18" fillId="0" borderId="5" xfId="0" applyFont="1" applyBorder="1" applyAlignment="1">
      <alignment/>
    </xf>
    <xf numFmtId="0" fontId="36" fillId="0" borderId="22" xfId="0" applyFont="1" applyFill="1" applyBorder="1" applyAlignment="1">
      <alignment horizontal="center" vertical="center" wrapText="1" shrinkToFit="1"/>
    </xf>
    <xf numFmtId="0" fontId="36" fillId="0" borderId="22" xfId="0" applyFont="1" applyFill="1" applyBorder="1" applyAlignment="1">
      <alignment horizontal="center" vertical="center" shrinkToFit="1"/>
    </xf>
    <xf numFmtId="0" fontId="36" fillId="0" borderId="22" xfId="0" applyFont="1" applyFill="1" applyBorder="1" applyAlignment="1">
      <alignment horizontal="center" vertical="center"/>
    </xf>
    <xf numFmtId="168" fontId="36" fillId="52" borderId="22" xfId="0" applyNumberFormat="1" applyFont="1" applyFill="1" applyBorder="1" applyAlignment="1">
      <alignment horizontal="center" vertical="center" wrapText="1" shrinkToFit="1"/>
    </xf>
    <xf numFmtId="168" fontId="36" fillId="0" borderId="22" xfId="0" applyNumberFormat="1" applyFont="1" applyFill="1" applyBorder="1" applyAlignment="1">
      <alignment horizontal="center" vertical="center" wrapText="1"/>
    </xf>
    <xf numFmtId="0" fontId="19" fillId="52" borderId="22" xfId="0" applyFont="1" applyFill="1" applyBorder="1" applyAlignment="1">
      <alignment horizontal="center" vertical="center" wrapText="1"/>
    </xf>
    <xf numFmtId="0" fontId="0" fillId="0" borderId="0" xfId="0" applyAlignment="1">
      <alignment horizontal="left" wrapText="1"/>
    </xf>
    <xf numFmtId="0" fontId="18" fillId="0" borderId="5" xfId="134" applyFont="1" applyBorder="1" applyAlignment="1">
      <alignment wrapText="1"/>
      <protection/>
    </xf>
    <xf numFmtId="0" fontId="0" fillId="53" borderId="0" xfId="0" applyFill="1" applyAlignment="1">
      <alignment horizontal="left" wrapText="1"/>
    </xf>
    <xf numFmtId="0" fontId="0" fillId="53" borderId="0" xfId="0" applyFill="1" applyAlignment="1">
      <alignment/>
    </xf>
    <xf numFmtId="0" fontId="0" fillId="53" borderId="0" xfId="0" applyFill="1" applyAlignment="1">
      <alignment wrapText="1"/>
    </xf>
    <xf numFmtId="0" fontId="0" fillId="0" borderId="5" xfId="0" applyBorder="1" applyAlignment="1">
      <alignment horizontal="center" vertical="center"/>
    </xf>
    <xf numFmtId="0" fontId="0" fillId="0" borderId="5" xfId="0" applyBorder="1" applyAlignment="1" applyProtection="1">
      <alignment/>
      <protection locked="0"/>
    </xf>
    <xf numFmtId="0" fontId="0" fillId="0" borderId="5" xfId="0" applyBorder="1" applyAlignment="1" applyProtection="1">
      <alignment horizontal="left" wrapText="1"/>
      <protection locked="0"/>
    </xf>
    <xf numFmtId="0" fontId="0" fillId="0" borderId="5" xfId="0" applyBorder="1" applyAlignment="1" applyProtection="1">
      <alignment wrapText="1"/>
      <protection locked="0"/>
    </xf>
    <xf numFmtId="20" fontId="0" fillId="0" borderId="5" xfId="0" applyNumberFormat="1" applyBorder="1" applyAlignment="1" applyProtection="1">
      <alignment horizontal="left" wrapText="1"/>
      <protection locked="0"/>
    </xf>
    <xf numFmtId="0" fontId="41" fillId="0" borderId="0" xfId="0" applyFont="1" applyAlignment="1">
      <alignment horizontal="center" wrapText="1"/>
    </xf>
    <xf numFmtId="180" fontId="41" fillId="0" borderId="0" xfId="0" applyNumberFormat="1" applyFont="1" applyAlignment="1">
      <alignment horizontal="center" wrapText="1"/>
    </xf>
    <xf numFmtId="0" fontId="19" fillId="0" borderId="0" xfId="0" applyFont="1" applyAlignment="1">
      <alignment horizontal="center" wrapText="1"/>
    </xf>
    <xf numFmtId="180" fontId="19" fillId="0" borderId="0" xfId="0" applyNumberFormat="1" applyFont="1" applyAlignment="1">
      <alignment horizontal="center" wrapText="1"/>
    </xf>
    <xf numFmtId="179" fontId="43" fillId="0" borderId="0" xfId="0" applyNumberFormat="1" applyFont="1" applyAlignment="1">
      <alignment horizontal="center" wrapText="1"/>
    </xf>
    <xf numFmtId="0" fontId="41" fillId="0" borderId="23" xfId="0" applyFont="1" applyBorder="1" applyAlignment="1">
      <alignment wrapText="1"/>
    </xf>
    <xf numFmtId="0" fontId="41" fillId="0" borderId="19" xfId="0" applyFont="1" applyBorder="1" applyAlignment="1">
      <alignment wrapText="1"/>
    </xf>
    <xf numFmtId="0" fontId="41" fillId="0" borderId="19" xfId="0" applyFont="1" applyBorder="1" applyAlignment="1">
      <alignment horizontal="center" wrapText="1"/>
    </xf>
    <xf numFmtId="0" fontId="41" fillId="0" borderId="0" xfId="0" applyFont="1" applyAlignment="1">
      <alignment wrapText="1"/>
    </xf>
    <xf numFmtId="0" fontId="44" fillId="0" borderId="0" xfId="0" applyFont="1" applyAlignment="1">
      <alignment wrapText="1"/>
    </xf>
    <xf numFmtId="0" fontId="42" fillId="0" borderId="0" xfId="0" applyFont="1" applyAlignment="1">
      <alignment wrapText="1"/>
    </xf>
    <xf numFmtId="180" fontId="0" fillId="0" borderId="0" xfId="0" applyNumberFormat="1" applyAlignment="1">
      <alignment horizontal="center" wrapText="1"/>
    </xf>
    <xf numFmtId="0" fontId="0" fillId="0" borderId="0" xfId="0" applyAlignment="1">
      <alignment horizontal="center" wrapText="1"/>
    </xf>
    <xf numFmtId="0" fontId="19" fillId="0" borderId="0" xfId="0" applyFont="1" applyAlignment="1">
      <alignment wrapText="1"/>
    </xf>
    <xf numFmtId="179" fontId="31" fillId="0" borderId="0" xfId="0" applyNumberFormat="1" applyFont="1" applyAlignment="1">
      <alignment horizontal="center" wrapText="1"/>
    </xf>
    <xf numFmtId="0" fontId="31" fillId="0" borderId="0" xfId="0" applyFont="1" applyAlignment="1">
      <alignment horizontal="center" wrapText="1"/>
    </xf>
    <xf numFmtId="0" fontId="31" fillId="0" borderId="6" xfId="0" applyFont="1" applyBorder="1" applyAlignment="1">
      <alignment horizontal="center" wrapText="1"/>
    </xf>
    <xf numFmtId="0" fontId="31" fillId="0" borderId="6" xfId="0" applyFont="1" applyBorder="1" applyAlignment="1">
      <alignment wrapText="1"/>
    </xf>
    <xf numFmtId="0" fontId="0" fillId="0" borderId="6" xfId="0" applyBorder="1" applyAlignment="1">
      <alignment wrapText="1"/>
    </xf>
    <xf numFmtId="180" fontId="0" fillId="22" borderId="0" xfId="0" applyNumberFormat="1" applyFill="1" applyAlignment="1">
      <alignment horizontal="center" wrapText="1"/>
    </xf>
    <xf numFmtId="0" fontId="0" fillId="22" borderId="0" xfId="0" applyFill="1" applyAlignment="1">
      <alignment horizontal="center" wrapText="1"/>
    </xf>
    <xf numFmtId="0" fontId="40" fillId="22" borderId="0" xfId="0" applyFont="1" applyFill="1" applyAlignment="1">
      <alignment wrapText="1"/>
    </xf>
    <xf numFmtId="0" fontId="52" fillId="0" borderId="0" xfId="0" applyFont="1" applyAlignment="1">
      <alignment/>
    </xf>
    <xf numFmtId="180" fontId="0" fillId="0" borderId="0" xfId="0" applyNumberFormat="1" applyAlignment="1">
      <alignment horizontal="center"/>
    </xf>
    <xf numFmtId="0" fontId="0" fillId="0" borderId="0" xfId="0" applyAlignment="1">
      <alignment horizontal="center"/>
    </xf>
    <xf numFmtId="180" fontId="49" fillId="0" borderId="0" xfId="0" applyNumberFormat="1" applyFont="1" applyAlignment="1">
      <alignment horizontal="center"/>
    </xf>
    <xf numFmtId="0" fontId="49" fillId="0" borderId="0" xfId="0" applyFont="1" applyAlignment="1">
      <alignment horizontal="center"/>
    </xf>
    <xf numFmtId="0" fontId="49" fillId="0" borderId="0" xfId="0" applyFont="1" applyAlignment="1">
      <alignment/>
    </xf>
    <xf numFmtId="0" fontId="0" fillId="0" borderId="5" xfId="0" applyBorder="1" applyAlignment="1" applyProtection="1">
      <alignment/>
      <protection/>
    </xf>
    <xf numFmtId="179" fontId="41" fillId="0" borderId="24" xfId="0" applyNumberFormat="1" applyFont="1" applyBorder="1" applyAlignment="1">
      <alignment horizontal="center" wrapText="1"/>
    </xf>
    <xf numFmtId="180" fontId="41" fillId="0" borderId="25" xfId="0" applyNumberFormat="1" applyFont="1" applyBorder="1" applyAlignment="1">
      <alignment horizontal="center" wrapText="1"/>
    </xf>
    <xf numFmtId="180" fontId="0" fillId="0" borderId="26" xfId="0" applyNumberFormat="1" applyBorder="1" applyAlignment="1" applyProtection="1">
      <alignment horizontal="center" wrapText="1"/>
      <protection locked="0"/>
    </xf>
    <xf numFmtId="180" fontId="0" fillId="0" borderId="27" xfId="0" applyNumberFormat="1" applyBorder="1" applyAlignment="1" applyProtection="1">
      <alignment horizontal="center" wrapText="1"/>
      <protection locked="0"/>
    </xf>
    <xf numFmtId="180" fontId="0" fillId="0" borderId="28" xfId="0" applyNumberFormat="1" applyBorder="1" applyAlignment="1" applyProtection="1">
      <alignment horizontal="center" wrapText="1"/>
      <protection locked="0"/>
    </xf>
    <xf numFmtId="168" fontId="43" fillId="52" borderId="29" xfId="0" applyNumberFormat="1" applyFont="1" applyFill="1" applyBorder="1" applyAlignment="1">
      <alignment horizontal="center" vertical="center" wrapText="1" shrinkToFit="1"/>
    </xf>
    <xf numFmtId="0" fontId="0" fillId="0" borderId="5" xfId="0" applyBorder="1" applyAlignment="1">
      <alignment horizontal="center"/>
    </xf>
    <xf numFmtId="0" fontId="3" fillId="0" borderId="5" xfId="0" applyFont="1" applyBorder="1" applyAlignment="1">
      <alignment/>
    </xf>
    <xf numFmtId="0" fontId="0" fillId="53" borderId="5" xfId="0" applyFill="1" applyBorder="1" applyAlignment="1">
      <alignment wrapText="1"/>
    </xf>
    <xf numFmtId="0" fontId="9" fillId="0" borderId="6" xfId="110" applyBorder="1" applyAlignment="1">
      <alignment horizontal="center" vertical="center" wrapText="1"/>
    </xf>
    <xf numFmtId="0" fontId="3" fillId="25" borderId="0" xfId="0" applyFont="1" applyFill="1" applyAlignment="1">
      <alignment horizontal="center"/>
    </xf>
    <xf numFmtId="0" fontId="3" fillId="25" borderId="30" xfId="0" applyFont="1" applyFill="1" applyBorder="1" applyAlignment="1">
      <alignment horizontal="center"/>
    </xf>
    <xf numFmtId="0" fontId="3" fillId="25" borderId="6" xfId="0" applyFont="1" applyFill="1" applyBorder="1" applyAlignment="1">
      <alignment horizontal="center"/>
    </xf>
    <xf numFmtId="0" fontId="50" fillId="0" borderId="0" xfId="0" applyFont="1" applyAlignment="1">
      <alignment horizontal="center"/>
    </xf>
  </cellXfs>
  <cellStyles count="168">
    <cellStyle name="Normal" xfId="0"/>
    <cellStyle name="_Ceník CBC - 03,2007" xfId="15"/>
    <cellStyle name="_Ceník CBC - 03,2007_zesilovače" xfId="16"/>
    <cellStyle name="20 % – Zvýraznění1" xfId="17"/>
    <cellStyle name="20 % – Zvýraznění1 2" xfId="18"/>
    <cellStyle name="20 % – Zvýraznění1 3" xfId="19"/>
    <cellStyle name="20 % – Zvýraznění2" xfId="20"/>
    <cellStyle name="20 % – Zvýraznění2 2" xfId="21"/>
    <cellStyle name="20 % – Zvýraznění2 3" xfId="22"/>
    <cellStyle name="20 % – Zvýraznění3" xfId="23"/>
    <cellStyle name="20 % – Zvýraznění3 2" xfId="24"/>
    <cellStyle name="20 % – Zvýraznění3 3" xfId="25"/>
    <cellStyle name="20 % – Zvýraznění4" xfId="26"/>
    <cellStyle name="20 % – Zvýraznění4 2" xfId="27"/>
    <cellStyle name="20 % – Zvýraznění4 3" xfId="28"/>
    <cellStyle name="20 % – Zvýraznění5" xfId="29"/>
    <cellStyle name="20 % – Zvýraznění5 2" xfId="30"/>
    <cellStyle name="20 % – Zvýraznění5 3" xfId="31"/>
    <cellStyle name="20 % – Zvýraznění6" xfId="32"/>
    <cellStyle name="20 % – Zvýraznění6 2" xfId="33"/>
    <cellStyle name="20 % – Zvýraznění6 3" xfId="34"/>
    <cellStyle name="40 % – Zvýraznění1" xfId="35"/>
    <cellStyle name="40 % – Zvýraznění1 2" xfId="36"/>
    <cellStyle name="40 % – Zvýraznění2" xfId="37"/>
    <cellStyle name="40 % – Zvýraznění2 2" xfId="38"/>
    <cellStyle name="40 % – Zvýraznění2 3" xfId="39"/>
    <cellStyle name="40 % – Zvýraznění3" xfId="40"/>
    <cellStyle name="40 % – Zvýraznění3 2" xfId="41"/>
    <cellStyle name="40 % – Zvýraznění3 3" xfId="42"/>
    <cellStyle name="40 % – Zvýraznění4" xfId="43"/>
    <cellStyle name="40 % – Zvýraznění4 2" xfId="44"/>
    <cellStyle name="40 % – Zvýraznění4 3" xfId="45"/>
    <cellStyle name="40 % – Zvýraznění5" xfId="46"/>
    <cellStyle name="40 % – Zvýraznění5 2" xfId="47"/>
    <cellStyle name="40 % – Zvýraznění6" xfId="48"/>
    <cellStyle name="40 % – Zvýraznění6 2" xfId="49"/>
    <cellStyle name="40 % – Zvýraznění6 3" xfId="50"/>
    <cellStyle name="60 % – Zvýraznění1" xfId="51"/>
    <cellStyle name="60 % – Zvýraznění1 2" xfId="52"/>
    <cellStyle name="60 % – Zvýraznění1 3" xfId="53"/>
    <cellStyle name="60 % – Zvýraznění2" xfId="54"/>
    <cellStyle name="60 % – Zvýraznění2 2" xfId="55"/>
    <cellStyle name="60 % – Zvýraznění2 3" xfId="56"/>
    <cellStyle name="60 % – Zvýraznění3" xfId="57"/>
    <cellStyle name="60 % – Zvýraznění3 2" xfId="58"/>
    <cellStyle name="60 % – Zvýraznění3 3" xfId="59"/>
    <cellStyle name="60 % – Zvýraznění4" xfId="60"/>
    <cellStyle name="60 % – Zvýraznění4 2" xfId="61"/>
    <cellStyle name="60 % – Zvýraznění4 3" xfId="62"/>
    <cellStyle name="60 % – Zvýraznění5" xfId="63"/>
    <cellStyle name="60 % – Zvýraznění5 2" xfId="64"/>
    <cellStyle name="60 % – Zvýraznění6" xfId="65"/>
    <cellStyle name="60 % – Zvýraznění6 2" xfId="66"/>
    <cellStyle name="60 % – Zvýraznění6 3" xfId="67"/>
    <cellStyle name="Celkem" xfId="68"/>
    <cellStyle name="Celkem 2" xfId="69"/>
    <cellStyle name="Celkem 3" xfId="70"/>
    <cellStyle name="Comma [0]_laroux" xfId="71"/>
    <cellStyle name="Comma_laroux" xfId="72"/>
    <cellStyle name="Currency [0]_laroux" xfId="73"/>
    <cellStyle name="Currency_laroux" xfId="74"/>
    <cellStyle name="Comma" xfId="75"/>
    <cellStyle name="čárky 2" xfId="76"/>
    <cellStyle name="Comma [0]" xfId="77"/>
    <cellStyle name="Dezimal [0]_Compiling Utility Macros" xfId="78"/>
    <cellStyle name="Dezimal_Compiling Utility Macros" xfId="79"/>
    <cellStyle name="Euro" xfId="80"/>
    <cellStyle name="Hyperlink" xfId="81"/>
    <cellStyle name="Hypertextový odkaz 2" xfId="82"/>
    <cellStyle name="Hypertextový odkaz 3" xfId="83"/>
    <cellStyle name="Chybně" xfId="84"/>
    <cellStyle name="Chybně 2" xfId="85"/>
    <cellStyle name="KAPITOLA" xfId="86"/>
    <cellStyle name="Kontrolní buňka" xfId="87"/>
    <cellStyle name="Kontrolní buňka 2" xfId="88"/>
    <cellStyle name="lehký dolní okraj" xfId="89"/>
    <cellStyle name="Currency" xfId="90"/>
    <cellStyle name="Currency [0]" xfId="91"/>
    <cellStyle name="MřížkaNormální" xfId="92"/>
    <cellStyle name="nadpis" xfId="93"/>
    <cellStyle name="Nadpis 1" xfId="94"/>
    <cellStyle name="Nadpis 1 2" xfId="95"/>
    <cellStyle name="Nadpis 1 3" xfId="96"/>
    <cellStyle name="Nadpis 2" xfId="97"/>
    <cellStyle name="Nadpis 2 2" xfId="98"/>
    <cellStyle name="Nadpis 2 3" xfId="99"/>
    <cellStyle name="Nadpis 3" xfId="100"/>
    <cellStyle name="Nadpis 3 2" xfId="101"/>
    <cellStyle name="Nadpis 3 3" xfId="102"/>
    <cellStyle name="Nadpis 4" xfId="103"/>
    <cellStyle name="Nadpis 4 2" xfId="104"/>
    <cellStyle name="Nadpis 4 3" xfId="105"/>
    <cellStyle name="Nadpis1" xfId="106"/>
    <cellStyle name="Nadpis1 1" xfId="107"/>
    <cellStyle name="Nadpis2" xfId="108"/>
    <cellStyle name="Nadpis3" xfId="109"/>
    <cellStyle name="Název" xfId="110"/>
    <cellStyle name="Název 2" xfId="111"/>
    <cellStyle name="Název 3" xfId="112"/>
    <cellStyle name="Název skupiny" xfId="113"/>
    <cellStyle name="Neutrální" xfId="114"/>
    <cellStyle name="Neutrální 2" xfId="115"/>
    <cellStyle name="Normal_0201axi2" xfId="116"/>
    <cellStyle name="Normale_NEWAY-£" xfId="117"/>
    <cellStyle name="normální 10" xfId="118"/>
    <cellStyle name="normální 10 2" xfId="119"/>
    <cellStyle name="normální 11" xfId="120"/>
    <cellStyle name="normální 12" xfId="121"/>
    <cellStyle name="Normální 13" xfId="122"/>
    <cellStyle name="Normální 14" xfId="123"/>
    <cellStyle name="Normální 15" xfId="124"/>
    <cellStyle name="normální 2" xfId="125"/>
    <cellStyle name="normální 2 2" xfId="126"/>
    <cellStyle name="normální 3" xfId="127"/>
    <cellStyle name="normální 4" xfId="128"/>
    <cellStyle name="normální 5" xfId="129"/>
    <cellStyle name="normální 6" xfId="130"/>
    <cellStyle name="normální 7" xfId="131"/>
    <cellStyle name="normální 8" xfId="132"/>
    <cellStyle name="normální 9" xfId="133"/>
    <cellStyle name="normální_Výkaz výměr AV III. etapa" xfId="134"/>
    <cellStyle name="Normalny_Pr1taa2000A" xfId="135"/>
    <cellStyle name="ODDIL" xfId="136"/>
    <cellStyle name="POLOŽKA" xfId="137"/>
    <cellStyle name="PopisSystému" xfId="138"/>
    <cellStyle name="Followed Hyperlink" xfId="139"/>
    <cellStyle name="Poznámka" xfId="140"/>
    <cellStyle name="Poznámka 2" xfId="141"/>
    <cellStyle name="Poznámka 3" xfId="142"/>
    <cellStyle name="procent 2" xfId="143"/>
    <cellStyle name="Percent" xfId="144"/>
    <cellStyle name="Propojená buňka" xfId="145"/>
    <cellStyle name="Propojená buňka 2" xfId="146"/>
    <cellStyle name="Správně" xfId="147"/>
    <cellStyle name="Správně 2" xfId="148"/>
    <cellStyle name="Standard_Anpassen der Amortisation" xfId="149"/>
    <cellStyle name="Styl 1" xfId="150"/>
    <cellStyle name="Text upozornění" xfId="151"/>
    <cellStyle name="Text upozornění 2" xfId="152"/>
    <cellStyle name="TYP ŘÁDKU_1" xfId="153"/>
    <cellStyle name="Vstup" xfId="154"/>
    <cellStyle name="Vstup 2" xfId="155"/>
    <cellStyle name="Výpočet" xfId="156"/>
    <cellStyle name="Výpočet 2" xfId="157"/>
    <cellStyle name="Výstup" xfId="158"/>
    <cellStyle name="Výstup 2" xfId="159"/>
    <cellStyle name="Vysvětlující text" xfId="160"/>
    <cellStyle name="Vysvětlující text 2" xfId="161"/>
    <cellStyle name="Währung [0]_Compiling Utility Macros" xfId="162"/>
    <cellStyle name="Währung_Compiling Utility Macros" xfId="163"/>
    <cellStyle name="Zvýraznění 1" xfId="164"/>
    <cellStyle name="Zvýraznění 1 2" xfId="165"/>
    <cellStyle name="Zvýraznění 1 3" xfId="166"/>
    <cellStyle name="Zvýraznění 2" xfId="167"/>
    <cellStyle name="Zvýraznění 2 2" xfId="168"/>
    <cellStyle name="Zvýraznění 2 3" xfId="169"/>
    <cellStyle name="Zvýraznění 3" xfId="170"/>
    <cellStyle name="Zvýraznění 3 2" xfId="171"/>
    <cellStyle name="Zvýraznění 3 3" xfId="172"/>
    <cellStyle name="Zvýraznění 4" xfId="173"/>
    <cellStyle name="Zvýraznění 4 2" xfId="174"/>
    <cellStyle name="Zvýraznění 4 3" xfId="175"/>
    <cellStyle name="Zvýraznění 5" xfId="176"/>
    <cellStyle name="Zvýraznění 5 2" xfId="177"/>
    <cellStyle name="Zvýraznění 5 3" xfId="178"/>
    <cellStyle name="Zvýraznění 6" xfId="179"/>
    <cellStyle name="Zvýraznění 6 2" xfId="180"/>
    <cellStyle name="Zvýraznění 6 3" xfId="1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197"/>
  <sheetViews>
    <sheetView tabSelected="1" view="pageBreakPreview" zoomScaleSheetLayoutView="100" zoomScalePageLayoutView="50" workbookViewId="0" topLeftCell="A1">
      <selection activeCell="A1" sqref="A1:G1"/>
    </sheetView>
  </sheetViews>
  <sheetFormatPr defaultColWidth="9.140625" defaultRowHeight="15"/>
  <cols>
    <col min="1" max="1" width="8.57421875" style="0" customWidth="1"/>
    <col min="2" max="2" width="75.7109375" style="1" customWidth="1"/>
    <col min="3" max="3" width="10.28125" style="0" bestFit="1" customWidth="1"/>
    <col min="4" max="4" width="14.140625" style="0" customWidth="1"/>
    <col min="5" max="5" width="15.8515625" style="0" customWidth="1"/>
    <col min="6" max="6" width="53.140625" style="18" bestFit="1" customWidth="1"/>
    <col min="7" max="7" width="45.28125" style="0" customWidth="1"/>
  </cols>
  <sheetData>
    <row r="1" spans="1:7" ht="38.25" customHeight="1">
      <c r="A1" s="66" t="s">
        <v>220</v>
      </c>
      <c r="B1" s="66"/>
      <c r="C1" s="66"/>
      <c r="D1" s="66"/>
      <c r="E1" s="66"/>
      <c r="F1" s="66"/>
      <c r="G1" s="66"/>
    </row>
    <row r="2" spans="1:7" ht="45.75" thickBot="1">
      <c r="A2" s="12" t="s">
        <v>18</v>
      </c>
      <c r="B2" s="13" t="s">
        <v>19</v>
      </c>
      <c r="C2" s="14" t="s">
        <v>21</v>
      </c>
      <c r="D2" s="15" t="s">
        <v>20</v>
      </c>
      <c r="E2" s="16" t="s">
        <v>22</v>
      </c>
      <c r="F2" s="17" t="s">
        <v>23</v>
      </c>
      <c r="G2" s="17" t="s">
        <v>207</v>
      </c>
    </row>
    <row r="3" spans="1:7" ht="15.75" thickTop="1">
      <c r="A3" s="68" t="s">
        <v>6</v>
      </c>
      <c r="B3" s="68"/>
      <c r="C3" s="68"/>
      <c r="D3" s="68"/>
      <c r="E3" s="68"/>
      <c r="F3" s="68"/>
      <c r="G3" s="68"/>
    </row>
    <row r="4" spans="1:7" ht="75">
      <c r="A4" s="23">
        <v>1</v>
      </c>
      <c r="B4" s="2" t="s">
        <v>216</v>
      </c>
      <c r="C4" s="3">
        <v>4</v>
      </c>
      <c r="D4" s="24"/>
      <c r="E4" s="3">
        <f>D4*C4</f>
        <v>0</v>
      </c>
      <c r="F4" s="25"/>
      <c r="G4" s="24"/>
    </row>
    <row r="5" spans="1:7" ht="30">
      <c r="A5" s="23">
        <f>A4+1</f>
        <v>2</v>
      </c>
      <c r="B5" s="2" t="s">
        <v>107</v>
      </c>
      <c r="C5" s="3">
        <v>4</v>
      </c>
      <c r="D5" s="24"/>
      <c r="E5" s="3">
        <f>D5*C5</f>
        <v>0</v>
      </c>
      <c r="F5" s="20"/>
      <c r="G5" s="65"/>
    </row>
    <row r="6" spans="1:7" ht="45">
      <c r="A6" s="23">
        <f aca="true" t="shared" si="0" ref="A6:A17">A5+1</f>
        <v>3</v>
      </c>
      <c r="B6" s="2" t="s">
        <v>108</v>
      </c>
      <c r="C6" s="3">
        <v>4</v>
      </c>
      <c r="D6" s="24"/>
      <c r="E6" s="3">
        <f aca="true" t="shared" si="1" ref="E6:E17">D6*C6</f>
        <v>0</v>
      </c>
      <c r="F6" s="25"/>
      <c r="G6" s="24"/>
    </row>
    <row r="7" spans="1:7" ht="15">
      <c r="A7" s="23">
        <f t="shared" si="0"/>
        <v>4</v>
      </c>
      <c r="B7" s="2" t="s">
        <v>109</v>
      </c>
      <c r="C7" s="3">
        <v>8</v>
      </c>
      <c r="D7" s="24"/>
      <c r="E7" s="3">
        <f t="shared" si="1"/>
        <v>0</v>
      </c>
      <c r="F7" s="25"/>
      <c r="G7" s="24"/>
    </row>
    <row r="8" spans="1:7" ht="45">
      <c r="A8" s="23">
        <f t="shared" si="0"/>
        <v>5</v>
      </c>
      <c r="B8" s="2" t="s">
        <v>110</v>
      </c>
      <c r="C8" s="3">
        <v>4</v>
      </c>
      <c r="D8" s="24"/>
      <c r="E8" s="3">
        <f t="shared" si="1"/>
        <v>0</v>
      </c>
      <c r="F8" s="25"/>
      <c r="G8" s="24"/>
    </row>
    <row r="9" spans="1:7" ht="60">
      <c r="A9" s="23">
        <f t="shared" si="0"/>
        <v>6</v>
      </c>
      <c r="B9" s="2" t="s">
        <v>111</v>
      </c>
      <c r="C9" s="3">
        <v>4</v>
      </c>
      <c r="D9" s="24"/>
      <c r="E9" s="3">
        <f t="shared" si="1"/>
        <v>0</v>
      </c>
      <c r="F9" s="25"/>
      <c r="G9" s="24"/>
    </row>
    <row r="10" spans="1:7" ht="105">
      <c r="A10" s="23">
        <f t="shared" si="0"/>
        <v>7</v>
      </c>
      <c r="B10" s="2" t="s">
        <v>112</v>
      </c>
      <c r="C10" s="3">
        <v>3</v>
      </c>
      <c r="D10" s="24"/>
      <c r="E10" s="3">
        <f t="shared" si="1"/>
        <v>0</v>
      </c>
      <c r="F10" s="25"/>
      <c r="G10" s="24"/>
    </row>
    <row r="11" spans="1:7" ht="135">
      <c r="A11" s="23">
        <f t="shared" si="0"/>
        <v>8</v>
      </c>
      <c r="B11" s="2" t="s">
        <v>113</v>
      </c>
      <c r="C11" s="3">
        <v>1</v>
      </c>
      <c r="D11" s="24"/>
      <c r="E11" s="3">
        <f t="shared" si="1"/>
        <v>0</v>
      </c>
      <c r="F11" s="25"/>
      <c r="G11" s="24"/>
    </row>
    <row r="12" spans="1:7" ht="15">
      <c r="A12" s="23">
        <f t="shared" si="0"/>
        <v>9</v>
      </c>
      <c r="B12" s="2" t="s">
        <v>114</v>
      </c>
      <c r="C12" s="3">
        <v>4</v>
      </c>
      <c r="D12" s="24"/>
      <c r="E12" s="3">
        <f t="shared" si="1"/>
        <v>0</v>
      </c>
      <c r="F12" s="20"/>
      <c r="G12" s="21"/>
    </row>
    <row r="13" spans="1:7" ht="15">
      <c r="A13" s="23">
        <f t="shared" si="0"/>
        <v>10</v>
      </c>
      <c r="B13" s="2" t="s">
        <v>115</v>
      </c>
      <c r="C13" s="3">
        <v>4</v>
      </c>
      <c r="D13" s="24"/>
      <c r="E13" s="3">
        <f t="shared" si="1"/>
        <v>0</v>
      </c>
      <c r="F13" s="20"/>
      <c r="G13" s="21"/>
    </row>
    <row r="14" spans="1:7" ht="15">
      <c r="A14" s="23">
        <f t="shared" si="0"/>
        <v>11</v>
      </c>
      <c r="B14" s="2" t="s">
        <v>0</v>
      </c>
      <c r="C14" s="3">
        <v>4</v>
      </c>
      <c r="D14" s="24"/>
      <c r="E14" s="3">
        <f t="shared" si="1"/>
        <v>0</v>
      </c>
      <c r="F14" s="20"/>
      <c r="G14" s="21"/>
    </row>
    <row r="15" spans="1:7" ht="45.75" customHeight="1">
      <c r="A15" s="23">
        <f t="shared" si="0"/>
        <v>12</v>
      </c>
      <c r="B15" s="2" t="s">
        <v>201</v>
      </c>
      <c r="C15" s="3">
        <v>4</v>
      </c>
      <c r="D15" s="24"/>
      <c r="E15" s="3">
        <f t="shared" si="1"/>
        <v>0</v>
      </c>
      <c r="F15" s="25"/>
      <c r="G15" s="24"/>
    </row>
    <row r="16" spans="1:7" ht="28.5" customHeight="1">
      <c r="A16" s="23">
        <f t="shared" si="0"/>
        <v>13</v>
      </c>
      <c r="B16" s="2" t="s">
        <v>202</v>
      </c>
      <c r="C16" s="3">
        <v>4</v>
      </c>
      <c r="D16" s="24"/>
      <c r="E16" s="3">
        <f t="shared" si="1"/>
        <v>0</v>
      </c>
      <c r="F16" s="20"/>
      <c r="G16" s="21"/>
    </row>
    <row r="17" spans="1:7" ht="15">
      <c r="A17" s="23">
        <f t="shared" si="0"/>
        <v>14</v>
      </c>
      <c r="B17" s="2" t="s">
        <v>118</v>
      </c>
      <c r="C17" s="3">
        <v>4</v>
      </c>
      <c r="D17" s="24"/>
      <c r="E17" s="3">
        <f t="shared" si="1"/>
        <v>0</v>
      </c>
      <c r="F17" s="22"/>
      <c r="G17" s="21"/>
    </row>
    <row r="18" spans="2:6" ht="15">
      <c r="B18" s="4" t="s">
        <v>1</v>
      </c>
      <c r="C18" s="5"/>
      <c r="D18" s="5"/>
      <c r="E18" s="5">
        <f>SUM(E4:E17)</f>
        <v>0</v>
      </c>
      <c r="F18" s="1"/>
    </row>
    <row r="19" spans="2:6" ht="15">
      <c r="B19" s="4" t="s">
        <v>2</v>
      </c>
      <c r="C19" s="5"/>
      <c r="D19" s="5"/>
      <c r="E19" s="5">
        <f>SUM(E20)-E18</f>
        <v>0</v>
      </c>
      <c r="F19" s="1"/>
    </row>
    <row r="20" spans="2:6" ht="15">
      <c r="B20" s="4" t="s">
        <v>3</v>
      </c>
      <c r="C20" s="5"/>
      <c r="D20" s="5"/>
      <c r="E20" s="5">
        <f>SUM(E18)*1.21</f>
        <v>0</v>
      </c>
      <c r="F20" s="1"/>
    </row>
    <row r="22" spans="1:7" ht="15">
      <c r="A22" s="67" t="s">
        <v>17</v>
      </c>
      <c r="B22" s="67"/>
      <c r="C22" s="67"/>
      <c r="D22" s="67"/>
      <c r="E22" s="67"/>
      <c r="F22" s="67"/>
      <c r="G22" s="67"/>
    </row>
    <row r="23" spans="1:7" ht="75">
      <c r="A23" s="23">
        <f>1+A17</f>
        <v>15</v>
      </c>
      <c r="B23" s="2" t="s">
        <v>216</v>
      </c>
      <c r="C23" s="3">
        <v>12</v>
      </c>
      <c r="D23" s="24"/>
      <c r="E23" s="3">
        <f aca="true" t="shared" si="2" ref="E23:E34">D23*C23</f>
        <v>0</v>
      </c>
      <c r="F23" s="26"/>
      <c r="G23" s="24"/>
    </row>
    <row r="24" spans="1:7" ht="30">
      <c r="A24" s="23">
        <f aca="true" t="shared" si="3" ref="A24:A34">A23+1</f>
        <v>16</v>
      </c>
      <c r="B24" s="2" t="s">
        <v>107</v>
      </c>
      <c r="C24" s="3">
        <v>12</v>
      </c>
      <c r="D24" s="24"/>
      <c r="E24" s="3">
        <f t="shared" si="2"/>
        <v>0</v>
      </c>
      <c r="F24" s="22"/>
      <c r="G24" s="21"/>
    </row>
    <row r="25" spans="1:7" ht="30">
      <c r="A25" s="23">
        <f t="shared" si="3"/>
        <v>17</v>
      </c>
      <c r="B25" s="2" t="s">
        <v>120</v>
      </c>
      <c r="C25" s="3">
        <v>9</v>
      </c>
      <c r="D25" s="24"/>
      <c r="E25" s="3">
        <f t="shared" si="2"/>
        <v>0</v>
      </c>
      <c r="F25" s="26"/>
      <c r="G25" s="24"/>
    </row>
    <row r="26" spans="1:7" ht="30">
      <c r="A26" s="23">
        <f t="shared" si="3"/>
        <v>18</v>
      </c>
      <c r="B26" s="2" t="s">
        <v>119</v>
      </c>
      <c r="C26" s="3">
        <v>12</v>
      </c>
      <c r="D26" s="24"/>
      <c r="E26" s="3">
        <f t="shared" si="2"/>
        <v>0</v>
      </c>
      <c r="F26" s="26"/>
      <c r="G26" s="24"/>
    </row>
    <row r="27" spans="1:7" ht="45">
      <c r="A27" s="23">
        <f t="shared" si="3"/>
        <v>19</v>
      </c>
      <c r="B27" s="2" t="s">
        <v>110</v>
      </c>
      <c r="C27" s="3">
        <v>8</v>
      </c>
      <c r="D27" s="24"/>
      <c r="E27" s="3">
        <f t="shared" si="2"/>
        <v>0</v>
      </c>
      <c r="F27" s="26"/>
      <c r="G27" s="24"/>
    </row>
    <row r="28" spans="1:7" ht="15">
      <c r="A28" s="23">
        <f t="shared" si="3"/>
        <v>20</v>
      </c>
      <c r="B28" s="2" t="s">
        <v>121</v>
      </c>
      <c r="C28" s="3">
        <v>3</v>
      </c>
      <c r="D28" s="24"/>
      <c r="E28" s="3">
        <f t="shared" si="2"/>
        <v>0</v>
      </c>
      <c r="F28" s="22"/>
      <c r="G28" s="21"/>
    </row>
    <row r="29" spans="1:7" ht="105">
      <c r="A29" s="23">
        <f t="shared" si="3"/>
        <v>21</v>
      </c>
      <c r="B29" s="2" t="s">
        <v>112</v>
      </c>
      <c r="C29" s="3">
        <v>2</v>
      </c>
      <c r="D29" s="24"/>
      <c r="E29" s="3">
        <f t="shared" si="2"/>
        <v>0</v>
      </c>
      <c r="F29" s="26"/>
      <c r="G29" s="24"/>
    </row>
    <row r="30" spans="1:7" ht="15">
      <c r="A30" s="23">
        <f t="shared" si="3"/>
        <v>22</v>
      </c>
      <c r="B30" s="2" t="s">
        <v>114</v>
      </c>
      <c r="C30" s="3">
        <v>12</v>
      </c>
      <c r="D30" s="24"/>
      <c r="E30" s="3">
        <f t="shared" si="2"/>
        <v>0</v>
      </c>
      <c r="F30" s="22"/>
      <c r="G30" s="21"/>
    </row>
    <row r="31" spans="1:7" ht="15">
      <c r="A31" s="23">
        <f t="shared" si="3"/>
        <v>23</v>
      </c>
      <c r="B31" s="2" t="s">
        <v>0</v>
      </c>
      <c r="C31" s="3">
        <v>12</v>
      </c>
      <c r="D31" s="24"/>
      <c r="E31" s="3">
        <f t="shared" si="2"/>
        <v>0</v>
      </c>
      <c r="F31" s="22"/>
      <c r="G31" s="21"/>
    </row>
    <row r="32" spans="1:7" ht="45.75" customHeight="1">
      <c r="A32" s="23">
        <f t="shared" si="3"/>
        <v>24</v>
      </c>
      <c r="B32" s="2" t="s">
        <v>200</v>
      </c>
      <c r="C32" s="3">
        <v>12</v>
      </c>
      <c r="D32" s="24"/>
      <c r="E32" s="3">
        <f t="shared" si="2"/>
        <v>0</v>
      </c>
      <c r="F32" s="25"/>
      <c r="G32" s="24"/>
    </row>
    <row r="33" spans="1:7" ht="32.25" customHeight="1">
      <c r="A33" s="23">
        <f t="shared" si="3"/>
        <v>25</v>
      </c>
      <c r="B33" s="2" t="s">
        <v>199</v>
      </c>
      <c r="C33" s="3">
        <v>12</v>
      </c>
      <c r="D33" s="24"/>
      <c r="E33" s="3">
        <f t="shared" si="2"/>
        <v>0</v>
      </c>
      <c r="F33" s="22"/>
      <c r="G33" s="21"/>
    </row>
    <row r="34" spans="1:7" ht="15">
      <c r="A34" s="23">
        <f t="shared" si="3"/>
        <v>26</v>
      </c>
      <c r="B34" s="2" t="s">
        <v>118</v>
      </c>
      <c r="C34" s="3">
        <v>12</v>
      </c>
      <c r="D34" s="24"/>
      <c r="E34" s="3">
        <f t="shared" si="2"/>
        <v>0</v>
      </c>
      <c r="F34" s="22"/>
      <c r="G34" s="21"/>
    </row>
    <row r="35" spans="2:6" ht="15">
      <c r="B35" s="4" t="s">
        <v>1</v>
      </c>
      <c r="C35" s="5"/>
      <c r="D35" s="5"/>
      <c r="E35" s="5">
        <f>SUM(E23:E34)</f>
        <v>0</v>
      </c>
      <c r="F35" s="1"/>
    </row>
    <row r="36" spans="2:6" ht="15">
      <c r="B36" s="4" t="s">
        <v>2</v>
      </c>
      <c r="C36" s="5"/>
      <c r="D36" s="5"/>
      <c r="E36" s="5">
        <f>SUM(E37)-E35</f>
        <v>0</v>
      </c>
      <c r="F36" s="1"/>
    </row>
    <row r="37" spans="2:6" ht="15">
      <c r="B37" s="4" t="s">
        <v>3</v>
      </c>
      <c r="C37" s="5"/>
      <c r="D37" s="5"/>
      <c r="E37" s="5">
        <f>SUM(E35)*1.21</f>
        <v>0</v>
      </c>
      <c r="F37" s="1"/>
    </row>
    <row r="39" spans="1:7" ht="15">
      <c r="A39" s="67" t="s">
        <v>24</v>
      </c>
      <c r="B39" s="67"/>
      <c r="C39" s="67"/>
      <c r="D39" s="67"/>
      <c r="E39" s="67"/>
      <c r="F39" s="67"/>
      <c r="G39" s="67"/>
    </row>
    <row r="40" spans="1:7" ht="90">
      <c r="A40" s="23">
        <f>1+A34</f>
        <v>27</v>
      </c>
      <c r="B40" s="2" t="s">
        <v>122</v>
      </c>
      <c r="C40" s="3">
        <v>2</v>
      </c>
      <c r="D40" s="24"/>
      <c r="E40" s="3">
        <f aca="true" t="shared" si="4" ref="E40:E51">D40*C40</f>
        <v>0</v>
      </c>
      <c r="F40" s="26"/>
      <c r="G40" s="24"/>
    </row>
    <row r="41" spans="1:7" ht="15">
      <c r="A41" s="23">
        <f aca="true" t="shared" si="5" ref="A41:A51">A40+1</f>
        <v>28</v>
      </c>
      <c r="B41" s="2" t="s">
        <v>123</v>
      </c>
      <c r="C41" s="3">
        <v>1</v>
      </c>
      <c r="D41" s="24"/>
      <c r="E41" s="3">
        <f t="shared" si="4"/>
        <v>0</v>
      </c>
      <c r="F41" s="22"/>
      <c r="G41" s="21"/>
    </row>
    <row r="42" spans="1:7" ht="17.25" customHeight="1">
      <c r="A42" s="23">
        <f t="shared" si="5"/>
        <v>29</v>
      </c>
      <c r="B42" s="2" t="s">
        <v>124</v>
      </c>
      <c r="C42" s="3">
        <v>1</v>
      </c>
      <c r="D42" s="24"/>
      <c r="E42" s="3">
        <f t="shared" si="4"/>
        <v>0</v>
      </c>
      <c r="F42" s="26"/>
      <c r="G42" s="24"/>
    </row>
    <row r="43" spans="1:7" ht="195">
      <c r="A43" s="23">
        <f t="shared" si="5"/>
        <v>30</v>
      </c>
      <c r="B43" s="2" t="s">
        <v>125</v>
      </c>
      <c r="C43" s="3">
        <v>2</v>
      </c>
      <c r="D43" s="24"/>
      <c r="E43" s="3">
        <f t="shared" si="4"/>
        <v>0</v>
      </c>
      <c r="F43" s="26"/>
      <c r="G43" s="24"/>
    </row>
    <row r="44" spans="1:7" ht="91.5" customHeight="1">
      <c r="A44" s="23">
        <f t="shared" si="5"/>
        <v>31</v>
      </c>
      <c r="B44" s="2" t="s">
        <v>33</v>
      </c>
      <c r="C44" s="3">
        <v>2</v>
      </c>
      <c r="D44" s="24"/>
      <c r="E44" s="3">
        <f t="shared" si="4"/>
        <v>0</v>
      </c>
      <c r="F44" s="26"/>
      <c r="G44" s="24"/>
    </row>
    <row r="45" spans="1:7" ht="60">
      <c r="A45" s="23">
        <f t="shared" si="5"/>
        <v>32</v>
      </c>
      <c r="B45" s="2" t="s">
        <v>126</v>
      </c>
      <c r="C45" s="3">
        <v>2</v>
      </c>
      <c r="D45" s="24"/>
      <c r="E45" s="3">
        <f t="shared" si="4"/>
        <v>0</v>
      </c>
      <c r="F45" s="26"/>
      <c r="G45" s="24"/>
    </row>
    <row r="46" spans="1:7" ht="45">
      <c r="A46" s="23">
        <f t="shared" si="5"/>
        <v>33</v>
      </c>
      <c r="B46" s="2" t="s">
        <v>211</v>
      </c>
      <c r="C46" s="3">
        <v>1</v>
      </c>
      <c r="D46" s="24"/>
      <c r="E46" s="3">
        <f t="shared" si="4"/>
        <v>0</v>
      </c>
      <c r="F46" s="22"/>
      <c r="G46" s="21"/>
    </row>
    <row r="47" spans="1:7" ht="15">
      <c r="A47" s="23">
        <f t="shared" si="5"/>
        <v>34</v>
      </c>
      <c r="B47" s="2" t="s">
        <v>114</v>
      </c>
      <c r="C47" s="3">
        <v>2</v>
      </c>
      <c r="D47" s="24"/>
      <c r="E47" s="3">
        <f t="shared" si="4"/>
        <v>0</v>
      </c>
      <c r="F47" s="22"/>
      <c r="G47" s="21"/>
    </row>
    <row r="48" spans="1:7" ht="15">
      <c r="A48" s="23">
        <f t="shared" si="5"/>
        <v>35</v>
      </c>
      <c r="B48" s="2" t="s">
        <v>127</v>
      </c>
      <c r="C48" s="3">
        <v>2</v>
      </c>
      <c r="D48" s="24"/>
      <c r="E48" s="3">
        <f t="shared" si="4"/>
        <v>0</v>
      </c>
      <c r="F48" s="22"/>
      <c r="G48" s="21"/>
    </row>
    <row r="49" spans="1:7" ht="45" customHeight="1">
      <c r="A49" s="23">
        <f t="shared" si="5"/>
        <v>36</v>
      </c>
      <c r="B49" s="2" t="s">
        <v>201</v>
      </c>
      <c r="C49" s="3">
        <v>2</v>
      </c>
      <c r="D49" s="24"/>
      <c r="E49" s="3">
        <f t="shared" si="4"/>
        <v>0</v>
      </c>
      <c r="F49" s="25"/>
      <c r="G49" s="24"/>
    </row>
    <row r="50" spans="1:7" ht="31.5" customHeight="1">
      <c r="A50" s="23">
        <f t="shared" si="5"/>
        <v>37</v>
      </c>
      <c r="B50" s="2" t="s">
        <v>199</v>
      </c>
      <c r="C50" s="3">
        <v>2</v>
      </c>
      <c r="D50" s="24"/>
      <c r="E50" s="3">
        <f t="shared" si="4"/>
        <v>0</v>
      </c>
      <c r="F50" s="22"/>
      <c r="G50" s="21"/>
    </row>
    <row r="51" spans="1:7" ht="15">
      <c r="A51" s="23">
        <f t="shared" si="5"/>
        <v>38</v>
      </c>
      <c r="B51" s="2" t="s">
        <v>118</v>
      </c>
      <c r="C51" s="3">
        <v>1</v>
      </c>
      <c r="D51" s="24"/>
      <c r="E51" s="3">
        <f t="shared" si="4"/>
        <v>0</v>
      </c>
      <c r="F51" s="22"/>
      <c r="G51" s="21"/>
    </row>
    <row r="52" spans="2:6" ht="15">
      <c r="B52" s="4" t="s">
        <v>1</v>
      </c>
      <c r="C52" s="5"/>
      <c r="D52" s="5"/>
      <c r="E52" s="5">
        <f>SUM(E40:E51)</f>
        <v>0</v>
      </c>
      <c r="F52" s="1"/>
    </row>
    <row r="53" spans="2:6" ht="15">
      <c r="B53" s="4" t="s">
        <v>2</v>
      </c>
      <c r="C53" s="5"/>
      <c r="D53" s="5"/>
      <c r="E53" s="5">
        <f>SUM(E54)-E52</f>
        <v>0</v>
      </c>
      <c r="F53" s="1"/>
    </row>
    <row r="54" spans="2:6" ht="15">
      <c r="B54" s="4" t="s">
        <v>3</v>
      </c>
      <c r="C54" s="5"/>
      <c r="D54" s="5"/>
      <c r="E54" s="5">
        <f>SUM(E52)*1.21</f>
        <v>0</v>
      </c>
      <c r="F54" s="1"/>
    </row>
    <row r="56" spans="1:7" ht="15">
      <c r="A56" s="67" t="s">
        <v>7</v>
      </c>
      <c r="B56" s="67"/>
      <c r="C56" s="67"/>
      <c r="D56" s="67"/>
      <c r="E56" s="67"/>
      <c r="F56" s="67"/>
      <c r="G56" s="67"/>
    </row>
    <row r="57" spans="1:7" ht="150">
      <c r="A57" s="23">
        <f>1+A51</f>
        <v>39</v>
      </c>
      <c r="B57" s="2" t="s">
        <v>129</v>
      </c>
      <c r="C57" s="3">
        <v>1</v>
      </c>
      <c r="D57" s="24"/>
      <c r="E57" s="3">
        <f>D57*C57</f>
        <v>0</v>
      </c>
      <c r="F57" s="26"/>
      <c r="G57" s="24"/>
    </row>
    <row r="58" spans="1:7" ht="15">
      <c r="A58" s="23">
        <f>A57+1</f>
        <v>40</v>
      </c>
      <c r="B58" s="2" t="s">
        <v>25</v>
      </c>
      <c r="C58" s="3">
        <v>1</v>
      </c>
      <c r="D58" s="24"/>
      <c r="E58" s="3">
        <f>D58*C58</f>
        <v>0</v>
      </c>
      <c r="F58" s="22"/>
      <c r="G58" s="21"/>
    </row>
    <row r="59" spans="2:6" ht="15">
      <c r="B59" s="4" t="s">
        <v>1</v>
      </c>
      <c r="C59" s="5"/>
      <c r="D59" s="5"/>
      <c r="E59" s="5">
        <f>SUM(E57:E58)</f>
        <v>0</v>
      </c>
      <c r="F59" s="1"/>
    </row>
    <row r="60" spans="2:6" ht="15">
      <c r="B60" s="4" t="s">
        <v>2</v>
      </c>
      <c r="C60" s="5"/>
      <c r="D60" s="5"/>
      <c r="E60" s="5">
        <f>SUM(E61)-E59</f>
        <v>0</v>
      </c>
      <c r="F60" s="1"/>
    </row>
    <row r="61" spans="2:6" ht="15">
      <c r="B61" s="4" t="s">
        <v>3</v>
      </c>
      <c r="C61" s="5"/>
      <c r="D61" s="5"/>
      <c r="E61" s="5">
        <f>SUM(E59)*1.21</f>
        <v>0</v>
      </c>
      <c r="F61" s="1"/>
    </row>
    <row r="63" spans="1:7" ht="15">
      <c r="A63" s="67" t="s">
        <v>4</v>
      </c>
      <c r="B63" s="67"/>
      <c r="C63" s="67"/>
      <c r="D63" s="67"/>
      <c r="E63" s="67"/>
      <c r="F63" s="67"/>
      <c r="G63" s="67"/>
    </row>
    <row r="64" spans="1:7" ht="164.25" customHeight="1">
      <c r="A64" s="23">
        <f>1+A58</f>
        <v>41</v>
      </c>
      <c r="B64" s="2" t="s">
        <v>130</v>
      </c>
      <c r="C64" s="3">
        <v>1</v>
      </c>
      <c r="D64" s="24"/>
      <c r="E64" s="3">
        <f aca="true" t="shared" si="6" ref="E64:E69">D64*C64</f>
        <v>0</v>
      </c>
      <c r="F64" s="26"/>
      <c r="G64" s="24"/>
    </row>
    <row r="65" spans="1:7" ht="45">
      <c r="A65" s="23">
        <f>A64+1</f>
        <v>42</v>
      </c>
      <c r="B65" s="2" t="s">
        <v>209</v>
      </c>
      <c r="C65" s="3">
        <v>1</v>
      </c>
      <c r="D65" s="24"/>
      <c r="E65" s="3">
        <f t="shared" si="6"/>
        <v>0</v>
      </c>
      <c r="F65" s="26"/>
      <c r="G65" s="24"/>
    </row>
    <row r="66" spans="1:7" ht="60">
      <c r="A66" s="23">
        <f>A65+1</f>
        <v>43</v>
      </c>
      <c r="B66" s="2" t="s">
        <v>131</v>
      </c>
      <c r="C66" s="3">
        <v>1</v>
      </c>
      <c r="D66" s="24"/>
      <c r="E66" s="3">
        <f t="shared" si="6"/>
        <v>0</v>
      </c>
      <c r="F66" s="26"/>
      <c r="G66" s="24"/>
    </row>
    <row r="67" spans="1:7" ht="15">
      <c r="A67" s="23">
        <f>A66+1</f>
        <v>44</v>
      </c>
      <c r="B67" s="2" t="s">
        <v>132</v>
      </c>
      <c r="C67" s="3">
        <v>1</v>
      </c>
      <c r="D67" s="24"/>
      <c r="E67" s="3">
        <f t="shared" si="6"/>
        <v>0</v>
      </c>
      <c r="F67" s="22"/>
      <c r="G67" s="21"/>
    </row>
    <row r="68" spans="1:7" ht="43.5" customHeight="1">
      <c r="A68" s="23">
        <f>A67+1</f>
        <v>45</v>
      </c>
      <c r="B68" s="2" t="s">
        <v>116</v>
      </c>
      <c r="C68" s="3">
        <v>1</v>
      </c>
      <c r="D68" s="24"/>
      <c r="E68" s="3">
        <f t="shared" si="6"/>
        <v>0</v>
      </c>
      <c r="F68" s="26"/>
      <c r="G68" s="24"/>
    </row>
    <row r="69" spans="1:7" ht="31.5" customHeight="1">
      <c r="A69" s="23">
        <f>A68+1</f>
        <v>46</v>
      </c>
      <c r="B69" s="2" t="s">
        <v>117</v>
      </c>
      <c r="C69" s="3">
        <v>1</v>
      </c>
      <c r="D69" s="24"/>
      <c r="E69" s="3">
        <f t="shared" si="6"/>
        <v>0</v>
      </c>
      <c r="F69" s="22"/>
      <c r="G69" s="21"/>
    </row>
    <row r="70" spans="2:6" ht="15">
      <c r="B70" s="4" t="s">
        <v>1</v>
      </c>
      <c r="C70" s="5"/>
      <c r="D70" s="5"/>
      <c r="E70" s="5">
        <f>SUM(E64:E69)</f>
        <v>0</v>
      </c>
      <c r="F70" s="1"/>
    </row>
    <row r="71" spans="2:6" ht="15">
      <c r="B71" s="4" t="s">
        <v>2</v>
      </c>
      <c r="C71" s="5"/>
      <c r="D71" s="5"/>
      <c r="E71" s="5">
        <f>SUM(E72)-E70</f>
        <v>0</v>
      </c>
      <c r="F71" s="1"/>
    </row>
    <row r="72" spans="2:6" ht="15">
      <c r="B72" s="4" t="s">
        <v>3</v>
      </c>
      <c r="C72" s="5"/>
      <c r="D72" s="5"/>
      <c r="E72" s="5">
        <f>SUM(E70)*1.21</f>
        <v>0</v>
      </c>
      <c r="F72" s="1"/>
    </row>
    <row r="74" spans="1:7" ht="15">
      <c r="A74" s="69" t="s">
        <v>5</v>
      </c>
      <c r="B74" s="69"/>
      <c r="C74" s="69"/>
      <c r="D74" s="69"/>
      <c r="E74" s="69"/>
      <c r="F74" s="69"/>
      <c r="G74" s="69"/>
    </row>
    <row r="75" spans="1:7" ht="183" customHeight="1">
      <c r="A75" s="23">
        <f>1+A69</f>
        <v>47</v>
      </c>
      <c r="B75" s="6" t="s">
        <v>133</v>
      </c>
      <c r="C75" s="3">
        <v>1</v>
      </c>
      <c r="D75" s="24"/>
      <c r="E75" s="3">
        <f>D75*C75</f>
        <v>0</v>
      </c>
      <c r="F75" s="26"/>
      <c r="G75" s="24"/>
    </row>
    <row r="76" spans="1:7" ht="15">
      <c r="A76" s="23">
        <f>A75+1</f>
        <v>48</v>
      </c>
      <c r="B76" s="2" t="s">
        <v>132</v>
      </c>
      <c r="C76" s="3">
        <v>1</v>
      </c>
      <c r="D76" s="24"/>
      <c r="E76" s="3">
        <f>D76*C76</f>
        <v>0</v>
      </c>
      <c r="F76" s="22"/>
      <c r="G76" s="21"/>
    </row>
    <row r="77" spans="2:6" ht="15">
      <c r="B77" s="4" t="s">
        <v>1</v>
      </c>
      <c r="C77" s="5"/>
      <c r="D77" s="5"/>
      <c r="E77" s="5">
        <f>SUM(E75:E76)</f>
        <v>0</v>
      </c>
      <c r="F77" s="1"/>
    </row>
    <row r="78" spans="2:6" ht="15">
      <c r="B78" s="4" t="s">
        <v>2</v>
      </c>
      <c r="C78" s="5"/>
      <c r="D78" s="5"/>
      <c r="E78" s="5">
        <f>SUM(E79)-E77</f>
        <v>0</v>
      </c>
      <c r="F78" s="1"/>
    </row>
    <row r="79" spans="2:6" ht="15">
      <c r="B79" s="4" t="s">
        <v>3</v>
      </c>
      <c r="C79" s="5"/>
      <c r="D79" s="5"/>
      <c r="E79" s="5">
        <f>SUM(E77)*1.21</f>
        <v>0</v>
      </c>
      <c r="F79" s="1"/>
    </row>
    <row r="81" spans="1:7" ht="15">
      <c r="A81" s="67" t="s">
        <v>16</v>
      </c>
      <c r="B81" s="67"/>
      <c r="C81" s="67"/>
      <c r="D81" s="67"/>
      <c r="E81" s="67"/>
      <c r="F81" s="67"/>
      <c r="G81" s="67"/>
    </row>
    <row r="82" spans="1:7" ht="150">
      <c r="A82" s="23">
        <f>1+A76</f>
        <v>49</v>
      </c>
      <c r="B82" s="6" t="s">
        <v>214</v>
      </c>
      <c r="C82" s="3">
        <v>1</v>
      </c>
      <c r="D82" s="24"/>
      <c r="E82" s="3">
        <f>D82*C82</f>
        <v>0</v>
      </c>
      <c r="F82" s="26"/>
      <c r="G82" s="24"/>
    </row>
    <row r="83" spans="1:7" ht="30">
      <c r="A83" s="23">
        <f>A82+1</f>
        <v>50</v>
      </c>
      <c r="B83" s="2" t="s">
        <v>217</v>
      </c>
      <c r="C83" s="3">
        <v>1</v>
      </c>
      <c r="D83" s="24"/>
      <c r="E83" s="3">
        <f>D83*C83</f>
        <v>0</v>
      </c>
      <c r="F83" s="26"/>
      <c r="G83" s="24"/>
    </row>
    <row r="84" spans="1:7" ht="30">
      <c r="A84" s="23">
        <f>A83+1</f>
        <v>51</v>
      </c>
      <c r="B84" s="2" t="s">
        <v>134</v>
      </c>
      <c r="C84" s="3">
        <v>1</v>
      </c>
      <c r="D84" s="24"/>
      <c r="E84" s="3">
        <f>D84*C84</f>
        <v>0</v>
      </c>
      <c r="F84" s="22"/>
      <c r="G84" s="21"/>
    </row>
    <row r="85" spans="1:7" ht="15.75" customHeight="1">
      <c r="A85" s="23">
        <f>A84+1</f>
        <v>52</v>
      </c>
      <c r="B85" s="2" t="s">
        <v>135</v>
      </c>
      <c r="C85" s="3">
        <v>1</v>
      </c>
      <c r="D85" s="24"/>
      <c r="E85" s="3">
        <f>D85*C85</f>
        <v>0</v>
      </c>
      <c r="F85" s="22"/>
      <c r="G85" s="21"/>
    </row>
    <row r="86" spans="1:7" ht="15.75" customHeight="1">
      <c r="A86" s="23">
        <f>A85+1</f>
        <v>53</v>
      </c>
      <c r="B86" s="2" t="s">
        <v>136</v>
      </c>
      <c r="C86" s="3">
        <v>1</v>
      </c>
      <c r="D86" s="24"/>
      <c r="E86" s="3">
        <f>D86*C86</f>
        <v>0</v>
      </c>
      <c r="F86" s="22"/>
      <c r="G86" s="21"/>
    </row>
    <row r="87" spans="2:6" ht="15.75" customHeight="1">
      <c r="B87" s="4" t="s">
        <v>1</v>
      </c>
      <c r="C87" s="5"/>
      <c r="D87" s="5"/>
      <c r="E87" s="5">
        <f>SUM(E82:E86)</f>
        <v>0</v>
      </c>
      <c r="F87" s="1"/>
    </row>
    <row r="88" spans="2:6" ht="15">
      <c r="B88" s="4" t="s">
        <v>2</v>
      </c>
      <c r="C88" s="5"/>
      <c r="D88" s="5"/>
      <c r="E88" s="5">
        <f>SUM(E89)-E87</f>
        <v>0</v>
      </c>
      <c r="F88" s="1"/>
    </row>
    <row r="89" spans="2:6" ht="15">
      <c r="B89" s="4" t="s">
        <v>3</v>
      </c>
      <c r="C89" s="5"/>
      <c r="D89" s="5"/>
      <c r="E89" s="5">
        <f>SUM(E87)*1.21</f>
        <v>0</v>
      </c>
      <c r="F89" s="1"/>
    </row>
    <row r="91" spans="1:7" ht="15">
      <c r="A91" s="67" t="s">
        <v>15</v>
      </c>
      <c r="B91" s="67"/>
      <c r="C91" s="67"/>
      <c r="D91" s="67"/>
      <c r="E91" s="67"/>
      <c r="F91" s="67"/>
      <c r="G91" s="67"/>
    </row>
    <row r="92" spans="1:7" ht="105">
      <c r="A92" s="23">
        <f>1+A86</f>
        <v>54</v>
      </c>
      <c r="B92" s="6" t="s">
        <v>218</v>
      </c>
      <c r="C92" s="3">
        <v>1</v>
      </c>
      <c r="D92" s="24"/>
      <c r="E92" s="3">
        <f aca="true" t="shared" si="7" ref="E92:E121">D92*C92</f>
        <v>0</v>
      </c>
      <c r="F92" s="26"/>
      <c r="G92" s="24"/>
    </row>
    <row r="93" spans="1:7" ht="45">
      <c r="A93" s="23">
        <f aca="true" t="shared" si="8" ref="A93:A121">A92+1</f>
        <v>55</v>
      </c>
      <c r="B93" s="2" t="s">
        <v>110</v>
      </c>
      <c r="C93" s="3">
        <v>1</v>
      </c>
      <c r="D93" s="24"/>
      <c r="E93" s="3">
        <f t="shared" si="7"/>
        <v>0</v>
      </c>
      <c r="F93" s="26"/>
      <c r="G93" s="24"/>
    </row>
    <row r="94" spans="1:7" ht="254.25" customHeight="1">
      <c r="A94" s="23">
        <f t="shared" si="8"/>
        <v>56</v>
      </c>
      <c r="B94" s="2" t="s">
        <v>219</v>
      </c>
      <c r="C94" s="3">
        <v>1</v>
      </c>
      <c r="D94" s="24"/>
      <c r="E94" s="3">
        <f t="shared" si="7"/>
        <v>0</v>
      </c>
      <c r="F94" s="26"/>
      <c r="G94" s="24"/>
    </row>
    <row r="95" spans="1:7" ht="60">
      <c r="A95" s="23">
        <f t="shared" si="8"/>
        <v>57</v>
      </c>
      <c r="B95" s="2" t="s">
        <v>137</v>
      </c>
      <c r="C95" s="3">
        <v>3</v>
      </c>
      <c r="D95" s="24"/>
      <c r="E95" s="3">
        <f t="shared" si="7"/>
        <v>0</v>
      </c>
      <c r="F95" s="26"/>
      <c r="G95" s="24"/>
    </row>
    <row r="96" spans="1:7" ht="45">
      <c r="A96" s="23">
        <f t="shared" si="8"/>
        <v>58</v>
      </c>
      <c r="B96" s="2" t="s">
        <v>138</v>
      </c>
      <c r="C96" s="3">
        <v>2</v>
      </c>
      <c r="D96" s="24"/>
      <c r="E96" s="3">
        <f t="shared" si="7"/>
        <v>0</v>
      </c>
      <c r="F96" s="26"/>
      <c r="G96" s="24"/>
    </row>
    <row r="97" spans="1:7" ht="45">
      <c r="A97" s="23">
        <f t="shared" si="8"/>
        <v>59</v>
      </c>
      <c r="B97" s="2" t="s">
        <v>139</v>
      </c>
      <c r="C97" s="3">
        <v>3</v>
      </c>
      <c r="D97" s="24"/>
      <c r="E97" s="3">
        <f t="shared" si="7"/>
        <v>0</v>
      </c>
      <c r="F97" s="26"/>
      <c r="G97" s="24"/>
    </row>
    <row r="98" spans="1:7" ht="75">
      <c r="A98" s="23">
        <f t="shared" si="8"/>
        <v>60</v>
      </c>
      <c r="B98" s="2" t="s">
        <v>140</v>
      </c>
      <c r="C98" s="3">
        <v>1</v>
      </c>
      <c r="D98" s="24"/>
      <c r="E98" s="3">
        <f t="shared" si="7"/>
        <v>0</v>
      </c>
      <c r="F98" s="26"/>
      <c r="G98" s="24"/>
    </row>
    <row r="99" spans="1:7" ht="105">
      <c r="A99" s="23">
        <f t="shared" si="8"/>
        <v>61</v>
      </c>
      <c r="B99" s="2" t="s">
        <v>141</v>
      </c>
      <c r="C99" s="3">
        <v>1</v>
      </c>
      <c r="D99" s="24"/>
      <c r="E99" s="3">
        <f t="shared" si="7"/>
        <v>0</v>
      </c>
      <c r="F99" s="26"/>
      <c r="G99" s="24"/>
    </row>
    <row r="100" spans="1:7" ht="135">
      <c r="A100" s="23">
        <f t="shared" si="8"/>
        <v>62</v>
      </c>
      <c r="B100" s="2" t="s">
        <v>113</v>
      </c>
      <c r="C100" s="3">
        <v>1</v>
      </c>
      <c r="D100" s="24"/>
      <c r="E100" s="3">
        <f t="shared" si="7"/>
        <v>0</v>
      </c>
      <c r="F100" s="26"/>
      <c r="G100" s="24"/>
    </row>
    <row r="101" spans="1:7" ht="18" customHeight="1">
      <c r="A101" s="23">
        <f t="shared" si="8"/>
        <v>63</v>
      </c>
      <c r="B101" s="2" t="s">
        <v>213</v>
      </c>
      <c r="C101" s="3">
        <v>1</v>
      </c>
      <c r="D101" s="24"/>
      <c r="E101" s="3">
        <f t="shared" si="7"/>
        <v>0</v>
      </c>
      <c r="F101" s="26"/>
      <c r="G101" s="24"/>
    </row>
    <row r="102" spans="1:7" ht="15">
      <c r="A102" s="23">
        <f t="shared" si="8"/>
        <v>64</v>
      </c>
      <c r="B102" s="2" t="s">
        <v>212</v>
      </c>
      <c r="C102" s="3">
        <v>4</v>
      </c>
      <c r="D102" s="24"/>
      <c r="E102" s="3">
        <f t="shared" si="7"/>
        <v>0</v>
      </c>
      <c r="F102" s="26"/>
      <c r="G102" s="24"/>
    </row>
    <row r="103" spans="1:7" ht="45.75" customHeight="1">
      <c r="A103" s="23">
        <f t="shared" si="8"/>
        <v>65</v>
      </c>
      <c r="B103" s="2" t="s">
        <v>142</v>
      </c>
      <c r="C103" s="3">
        <v>1</v>
      </c>
      <c r="D103" s="24"/>
      <c r="E103" s="3">
        <f t="shared" si="7"/>
        <v>0</v>
      </c>
      <c r="F103" s="26"/>
      <c r="G103" s="24"/>
    </row>
    <row r="104" spans="1:7" ht="60.75" customHeight="1">
      <c r="A104" s="23">
        <f t="shared" si="8"/>
        <v>66</v>
      </c>
      <c r="B104" s="2" t="s">
        <v>143</v>
      </c>
      <c r="C104" s="3">
        <v>1</v>
      </c>
      <c r="D104" s="24"/>
      <c r="E104" s="3">
        <f t="shared" si="7"/>
        <v>0</v>
      </c>
      <c r="F104" s="26"/>
      <c r="G104" s="24"/>
    </row>
    <row r="105" spans="1:7" ht="30" customHeight="1">
      <c r="A105" s="23">
        <f t="shared" si="8"/>
        <v>67</v>
      </c>
      <c r="B105" s="2" t="s">
        <v>144</v>
      </c>
      <c r="C105" s="3">
        <v>2</v>
      </c>
      <c r="D105" s="24"/>
      <c r="E105" s="3">
        <f t="shared" si="7"/>
        <v>0</v>
      </c>
      <c r="F105" s="26"/>
      <c r="G105" s="24"/>
    </row>
    <row r="106" spans="1:7" ht="135">
      <c r="A106" s="23">
        <f t="shared" si="8"/>
        <v>68</v>
      </c>
      <c r="B106" s="2" t="s">
        <v>210</v>
      </c>
      <c r="C106" s="3">
        <v>1</v>
      </c>
      <c r="D106" s="24"/>
      <c r="E106" s="3">
        <f t="shared" si="7"/>
        <v>0</v>
      </c>
      <c r="F106" s="26"/>
      <c r="G106" s="24"/>
    </row>
    <row r="107" spans="1:7" ht="75">
      <c r="A107" s="23">
        <f t="shared" si="8"/>
        <v>69</v>
      </c>
      <c r="B107" s="2" t="s">
        <v>215</v>
      </c>
      <c r="C107" s="3">
        <v>2</v>
      </c>
      <c r="D107" s="24"/>
      <c r="E107" s="3">
        <f t="shared" si="7"/>
        <v>0</v>
      </c>
      <c r="F107" s="26"/>
      <c r="G107" s="24"/>
    </row>
    <row r="108" spans="1:7" ht="105">
      <c r="A108" s="23">
        <f t="shared" si="8"/>
        <v>70</v>
      </c>
      <c r="B108" s="2" t="s">
        <v>203</v>
      </c>
      <c r="C108" s="3">
        <v>1</v>
      </c>
      <c r="D108" s="24"/>
      <c r="E108" s="3">
        <f t="shared" si="7"/>
        <v>0</v>
      </c>
      <c r="F108" s="26"/>
      <c r="G108" s="24"/>
    </row>
    <row r="109" spans="1:7" ht="32.25" customHeight="1">
      <c r="A109" s="23">
        <f t="shared" si="8"/>
        <v>71</v>
      </c>
      <c r="B109" s="2" t="s">
        <v>145</v>
      </c>
      <c r="C109" s="3">
        <v>1</v>
      </c>
      <c r="D109" s="24"/>
      <c r="E109" s="3">
        <f t="shared" si="7"/>
        <v>0</v>
      </c>
      <c r="F109" s="26"/>
      <c r="G109" s="24"/>
    </row>
    <row r="110" spans="1:7" ht="33.75" customHeight="1">
      <c r="A110" s="23">
        <f t="shared" si="8"/>
        <v>72</v>
      </c>
      <c r="B110" s="2" t="s">
        <v>146</v>
      </c>
      <c r="C110" s="3">
        <v>1</v>
      </c>
      <c r="D110" s="24"/>
      <c r="E110" s="3">
        <f t="shared" si="7"/>
        <v>0</v>
      </c>
      <c r="F110" s="26"/>
      <c r="G110" s="24"/>
    </row>
    <row r="111" spans="1:7" ht="90">
      <c r="A111" s="23">
        <f t="shared" si="8"/>
        <v>73</v>
      </c>
      <c r="B111" s="2" t="s">
        <v>147</v>
      </c>
      <c r="C111" s="3">
        <v>1</v>
      </c>
      <c r="D111" s="24"/>
      <c r="E111" s="3">
        <f t="shared" si="7"/>
        <v>0</v>
      </c>
      <c r="F111" s="26"/>
      <c r="G111" s="24"/>
    </row>
    <row r="112" spans="1:7" ht="15">
      <c r="A112" s="23">
        <f t="shared" si="8"/>
        <v>74</v>
      </c>
      <c r="B112" s="2" t="s">
        <v>148</v>
      </c>
      <c r="C112" s="3">
        <v>1</v>
      </c>
      <c r="D112" s="24"/>
      <c r="E112" s="3">
        <f t="shared" si="7"/>
        <v>0</v>
      </c>
      <c r="F112" s="22"/>
      <c r="G112" s="21"/>
    </row>
    <row r="113" spans="1:7" ht="15">
      <c r="A113" s="23">
        <f t="shared" si="8"/>
        <v>75</v>
      </c>
      <c r="B113" s="2" t="s">
        <v>149</v>
      </c>
      <c r="C113" s="3">
        <v>1</v>
      </c>
      <c r="D113" s="24"/>
      <c r="E113" s="3">
        <f t="shared" si="7"/>
        <v>0</v>
      </c>
      <c r="F113" s="22"/>
      <c r="G113" s="21"/>
    </row>
    <row r="114" spans="1:7" ht="15">
      <c r="A114" s="23">
        <f t="shared" si="8"/>
        <v>76</v>
      </c>
      <c r="B114" s="2" t="s">
        <v>150</v>
      </c>
      <c r="C114" s="3">
        <v>1</v>
      </c>
      <c r="D114" s="24"/>
      <c r="E114" s="3">
        <f t="shared" si="7"/>
        <v>0</v>
      </c>
      <c r="F114" s="22"/>
      <c r="G114" s="21"/>
    </row>
    <row r="115" spans="1:7" ht="15">
      <c r="A115" s="23">
        <f t="shared" si="8"/>
        <v>77</v>
      </c>
      <c r="B115" s="2" t="s">
        <v>151</v>
      </c>
      <c r="C115" s="3">
        <v>1</v>
      </c>
      <c r="D115" s="24"/>
      <c r="E115" s="3">
        <f t="shared" si="7"/>
        <v>0</v>
      </c>
      <c r="F115" s="22"/>
      <c r="G115" s="21"/>
    </row>
    <row r="116" spans="1:7" ht="45">
      <c r="A116" s="23">
        <f t="shared" si="8"/>
        <v>78</v>
      </c>
      <c r="B116" s="2" t="s">
        <v>13</v>
      </c>
      <c r="C116" s="3">
        <v>300</v>
      </c>
      <c r="D116" s="24"/>
      <c r="E116" s="3">
        <f t="shared" si="7"/>
        <v>0</v>
      </c>
      <c r="F116" s="22"/>
      <c r="G116" s="21"/>
    </row>
    <row r="117" spans="1:7" ht="43.5" customHeight="1">
      <c r="A117" s="23">
        <f t="shared" si="8"/>
        <v>79</v>
      </c>
      <c r="B117" s="2" t="s">
        <v>152</v>
      </c>
      <c r="C117" s="3">
        <v>9</v>
      </c>
      <c r="D117" s="24"/>
      <c r="E117" s="3">
        <f t="shared" si="7"/>
        <v>0</v>
      </c>
      <c r="F117" s="26"/>
      <c r="G117" s="24"/>
    </row>
    <row r="118" spans="1:7" ht="48" customHeight="1">
      <c r="A118" s="23">
        <f t="shared" si="8"/>
        <v>80</v>
      </c>
      <c r="B118" s="2" t="s">
        <v>153</v>
      </c>
      <c r="C118" s="3">
        <v>2</v>
      </c>
      <c r="D118" s="24"/>
      <c r="E118" s="3">
        <f t="shared" si="7"/>
        <v>0</v>
      </c>
      <c r="F118" s="26"/>
      <c r="G118" s="24"/>
    </row>
    <row r="119" spans="1:7" ht="30">
      <c r="A119" s="23">
        <f t="shared" si="8"/>
        <v>81</v>
      </c>
      <c r="B119" s="2" t="s">
        <v>154</v>
      </c>
      <c r="C119" s="3">
        <v>1</v>
      </c>
      <c r="D119" s="24"/>
      <c r="E119" s="3">
        <f t="shared" si="7"/>
        <v>0</v>
      </c>
      <c r="F119" s="22"/>
      <c r="G119" s="21"/>
    </row>
    <row r="120" spans="1:7" ht="15.75" customHeight="1">
      <c r="A120" s="23">
        <f t="shared" si="8"/>
        <v>82</v>
      </c>
      <c r="B120" s="2" t="s">
        <v>155</v>
      </c>
      <c r="C120" s="3">
        <v>1</v>
      </c>
      <c r="D120" s="24"/>
      <c r="E120" s="3">
        <f t="shared" si="7"/>
        <v>0</v>
      </c>
      <c r="F120" s="22"/>
      <c r="G120" s="21"/>
    </row>
    <row r="121" spans="1:7" ht="15">
      <c r="A121" s="23">
        <f t="shared" si="8"/>
        <v>83</v>
      </c>
      <c r="B121" s="2" t="s">
        <v>156</v>
      </c>
      <c r="C121" s="3">
        <v>1</v>
      </c>
      <c r="D121" s="24"/>
      <c r="E121" s="3">
        <f t="shared" si="7"/>
        <v>0</v>
      </c>
      <c r="F121" s="22"/>
      <c r="G121" s="21"/>
    </row>
    <row r="122" spans="2:6" ht="15">
      <c r="B122" s="4" t="s">
        <v>1</v>
      </c>
      <c r="C122" s="5"/>
      <c r="D122" s="5"/>
      <c r="E122" s="5">
        <f>SUM(E92:E121)</f>
        <v>0</v>
      </c>
      <c r="F122" s="1"/>
    </row>
    <row r="123" spans="2:6" ht="15">
      <c r="B123" s="4" t="s">
        <v>2</v>
      </c>
      <c r="C123" s="5"/>
      <c r="D123" s="5"/>
      <c r="E123" s="5">
        <f>SUM(E124)-E122</f>
        <v>0</v>
      </c>
      <c r="F123" s="1"/>
    </row>
    <row r="124" spans="2:6" ht="15">
      <c r="B124" s="4" t="s">
        <v>3</v>
      </c>
      <c r="C124" s="5"/>
      <c r="D124" s="5"/>
      <c r="E124" s="5">
        <f>SUM(E122)*1.21</f>
        <v>0</v>
      </c>
      <c r="F124" s="1"/>
    </row>
    <row r="126" spans="1:7" ht="15">
      <c r="A126" s="67" t="s">
        <v>14</v>
      </c>
      <c r="B126" s="67"/>
      <c r="C126" s="67"/>
      <c r="D126" s="67"/>
      <c r="E126" s="67"/>
      <c r="F126" s="67"/>
      <c r="G126" s="67"/>
    </row>
    <row r="127" spans="1:7" ht="135">
      <c r="A127" s="23">
        <f>A121+1</f>
        <v>84</v>
      </c>
      <c r="B127" s="6" t="s">
        <v>177</v>
      </c>
      <c r="C127" s="3">
        <v>2</v>
      </c>
      <c r="D127" s="24"/>
      <c r="E127" s="3">
        <f aca="true" t="shared" si="9" ref="E127:E154">D127*C127</f>
        <v>0</v>
      </c>
      <c r="F127" s="26"/>
      <c r="G127" s="24"/>
    </row>
    <row r="128" spans="1:7" ht="45">
      <c r="A128" s="23">
        <f aca="true" t="shared" si="10" ref="A128:A174">A127+1</f>
        <v>85</v>
      </c>
      <c r="B128" s="6" t="str">
        <f>"Stropní držák pro projektor uvedený v položce "&amp;A160&amp;", držák musí umožňovat vést kabeláž vnitřkem tyče držáku, ne po obvodu, barva bílá, příprava pro montáž projektoru."</f>
        <v>Stropní držák pro projektor uvedený v položce 112, držák musí umožňovat vést kabeláž vnitřkem tyče držáku, ne po obvodu, barva bílá, příprava pro montáž projektoru.</v>
      </c>
      <c r="C128" s="3">
        <v>1</v>
      </c>
      <c r="D128" s="24"/>
      <c r="E128" s="3">
        <f t="shared" si="9"/>
        <v>0</v>
      </c>
      <c r="F128" s="22"/>
      <c r="G128" s="21"/>
    </row>
    <row r="129" spans="1:7" ht="30">
      <c r="A129" s="23">
        <f t="shared" si="10"/>
        <v>86</v>
      </c>
      <c r="B129" s="2" t="s">
        <v>157</v>
      </c>
      <c r="C129" s="3">
        <v>2</v>
      </c>
      <c r="D129" s="24"/>
      <c r="E129" s="3">
        <f t="shared" si="9"/>
        <v>0</v>
      </c>
      <c r="F129" s="26"/>
      <c r="G129" s="24"/>
    </row>
    <row r="130" spans="1:7" ht="30">
      <c r="A130" s="23">
        <f t="shared" si="10"/>
        <v>87</v>
      </c>
      <c r="B130" s="2" t="s">
        <v>158</v>
      </c>
      <c r="C130" s="3">
        <v>1</v>
      </c>
      <c r="D130" s="24"/>
      <c r="E130" s="3">
        <f t="shared" si="9"/>
        <v>0</v>
      </c>
      <c r="F130" s="27"/>
      <c r="G130" s="24"/>
    </row>
    <row r="131" spans="1:7" ht="60">
      <c r="A131" s="23">
        <f t="shared" si="10"/>
        <v>88</v>
      </c>
      <c r="B131" s="2" t="s">
        <v>159</v>
      </c>
      <c r="C131" s="3">
        <v>1</v>
      </c>
      <c r="D131" s="24"/>
      <c r="E131" s="3">
        <f t="shared" si="9"/>
        <v>0</v>
      </c>
      <c r="F131" s="25"/>
      <c r="G131" s="24"/>
    </row>
    <row r="132" spans="1:7" ht="60">
      <c r="A132" s="23">
        <f t="shared" si="10"/>
        <v>89</v>
      </c>
      <c r="B132" s="2" t="s">
        <v>137</v>
      </c>
      <c r="C132" s="3">
        <v>8</v>
      </c>
      <c r="D132" s="24"/>
      <c r="E132" s="3">
        <f t="shared" si="9"/>
        <v>0</v>
      </c>
      <c r="F132" s="25"/>
      <c r="G132" s="24"/>
    </row>
    <row r="133" spans="1:7" ht="45">
      <c r="A133" s="23">
        <f t="shared" si="10"/>
        <v>90</v>
      </c>
      <c r="B133" s="2" t="s">
        <v>138</v>
      </c>
      <c r="C133" s="3">
        <v>2</v>
      </c>
      <c r="D133" s="24"/>
      <c r="E133" s="3">
        <f t="shared" si="9"/>
        <v>0</v>
      </c>
      <c r="F133" s="25"/>
      <c r="G133" s="24"/>
    </row>
    <row r="134" spans="1:7" ht="45">
      <c r="A134" s="23">
        <f t="shared" si="10"/>
        <v>91</v>
      </c>
      <c r="B134" s="7" t="s">
        <v>160</v>
      </c>
      <c r="C134" s="3">
        <v>2</v>
      </c>
      <c r="D134" s="24"/>
      <c r="E134" s="3">
        <f t="shared" si="9"/>
        <v>0</v>
      </c>
      <c r="F134" s="25"/>
      <c r="G134" s="24"/>
    </row>
    <row r="135" spans="1:7" ht="150">
      <c r="A135" s="23">
        <f t="shared" si="10"/>
        <v>92</v>
      </c>
      <c r="B135" s="2" t="s">
        <v>214</v>
      </c>
      <c r="C135" s="3">
        <v>1</v>
      </c>
      <c r="D135" s="24"/>
      <c r="E135" s="3">
        <f t="shared" si="9"/>
        <v>0</v>
      </c>
      <c r="F135" s="25"/>
      <c r="G135" s="24"/>
    </row>
    <row r="136" spans="1:7" ht="45">
      <c r="A136" s="23">
        <f t="shared" si="10"/>
        <v>93</v>
      </c>
      <c r="B136" s="8" t="s">
        <v>161</v>
      </c>
      <c r="C136" s="3">
        <v>1</v>
      </c>
      <c r="D136" s="24"/>
      <c r="E136" s="3">
        <f t="shared" si="9"/>
        <v>0</v>
      </c>
      <c r="F136" s="25"/>
      <c r="G136" s="24"/>
    </row>
    <row r="137" spans="1:7" ht="30">
      <c r="A137" s="23">
        <f t="shared" si="10"/>
        <v>94</v>
      </c>
      <c r="B137" s="9" t="s">
        <v>162</v>
      </c>
      <c r="C137" s="3">
        <v>1</v>
      </c>
      <c r="D137" s="24"/>
      <c r="E137" s="3">
        <f t="shared" si="9"/>
        <v>0</v>
      </c>
      <c r="F137" s="25"/>
      <c r="G137" s="24"/>
    </row>
    <row r="138" spans="1:7" ht="75">
      <c r="A138" s="23">
        <f t="shared" si="10"/>
        <v>95</v>
      </c>
      <c r="B138" s="2" t="s">
        <v>163</v>
      </c>
      <c r="C138" s="11">
        <v>3</v>
      </c>
      <c r="D138" s="24"/>
      <c r="E138" s="3">
        <f t="shared" si="9"/>
        <v>0</v>
      </c>
      <c r="F138" s="25"/>
      <c r="G138" s="24"/>
    </row>
    <row r="139" spans="1:7" ht="45">
      <c r="A139" s="23">
        <f t="shared" si="10"/>
        <v>96</v>
      </c>
      <c r="B139" s="10" t="s">
        <v>164</v>
      </c>
      <c r="C139" s="3">
        <v>4</v>
      </c>
      <c r="D139" s="24"/>
      <c r="E139" s="3">
        <f t="shared" si="9"/>
        <v>0</v>
      </c>
      <c r="F139" s="25"/>
      <c r="G139" s="24"/>
    </row>
    <row r="140" spans="1:7" ht="30">
      <c r="A140" s="23">
        <f t="shared" si="10"/>
        <v>97</v>
      </c>
      <c r="B140" s="10" t="s">
        <v>165</v>
      </c>
      <c r="C140" s="11">
        <v>3</v>
      </c>
      <c r="D140" s="24"/>
      <c r="E140" s="3">
        <f t="shared" si="9"/>
        <v>0</v>
      </c>
      <c r="F140" s="25"/>
      <c r="G140" s="24"/>
    </row>
    <row r="141" spans="1:7" ht="17.25" customHeight="1">
      <c r="A141" s="23">
        <f t="shared" si="10"/>
        <v>98</v>
      </c>
      <c r="B141" s="10" t="s">
        <v>166</v>
      </c>
      <c r="C141" s="3">
        <v>1</v>
      </c>
      <c r="D141" s="24"/>
      <c r="E141" s="3">
        <f t="shared" si="9"/>
        <v>0</v>
      </c>
      <c r="F141" s="20"/>
      <c r="G141" s="21"/>
    </row>
    <row r="142" spans="1:7" ht="15">
      <c r="A142" s="23">
        <f t="shared" si="10"/>
        <v>99</v>
      </c>
      <c r="B142" s="2" t="s">
        <v>167</v>
      </c>
      <c r="C142" s="3">
        <v>1</v>
      </c>
      <c r="D142" s="24"/>
      <c r="E142" s="3">
        <f t="shared" si="9"/>
        <v>0</v>
      </c>
      <c r="F142" s="20"/>
      <c r="G142" s="21"/>
    </row>
    <row r="143" spans="1:7" ht="15">
      <c r="A143" s="23">
        <f t="shared" si="10"/>
        <v>100</v>
      </c>
      <c r="B143" s="2" t="s">
        <v>150</v>
      </c>
      <c r="C143" s="3">
        <v>1</v>
      </c>
      <c r="D143" s="24"/>
      <c r="E143" s="3">
        <f t="shared" si="9"/>
        <v>0</v>
      </c>
      <c r="F143" s="20"/>
      <c r="G143" s="21"/>
    </row>
    <row r="144" spans="1:7" ht="30">
      <c r="A144" s="23">
        <f t="shared" si="10"/>
        <v>101</v>
      </c>
      <c r="B144" s="2" t="s">
        <v>168</v>
      </c>
      <c r="C144" s="3">
        <v>1</v>
      </c>
      <c r="D144" s="56">
        <f>'VV - aula 132 - rozvody 230V'!H34</f>
        <v>0</v>
      </c>
      <c r="E144" s="3">
        <f t="shared" si="9"/>
        <v>0</v>
      </c>
      <c r="F144" s="20"/>
      <c r="G144" s="21"/>
    </row>
    <row r="145" spans="1:7" ht="30">
      <c r="A145" s="23">
        <f t="shared" si="10"/>
        <v>102</v>
      </c>
      <c r="B145" s="7" t="s">
        <v>169</v>
      </c>
      <c r="C145" s="11">
        <v>500</v>
      </c>
      <c r="D145" s="24"/>
      <c r="E145" s="3">
        <f t="shared" si="9"/>
        <v>0</v>
      </c>
      <c r="F145" s="20"/>
      <c r="G145" s="21"/>
    </row>
    <row r="146" spans="1:7" ht="60">
      <c r="A146" s="23">
        <f t="shared" si="10"/>
        <v>103</v>
      </c>
      <c r="B146" s="7" t="s">
        <v>27</v>
      </c>
      <c r="C146" s="11">
        <v>300</v>
      </c>
      <c r="D146" s="24"/>
      <c r="E146" s="3">
        <f t="shared" si="9"/>
        <v>0</v>
      </c>
      <c r="F146" s="22"/>
      <c r="G146" s="21"/>
    </row>
    <row r="147" spans="1:7" ht="45">
      <c r="A147" s="23">
        <f t="shared" si="10"/>
        <v>104</v>
      </c>
      <c r="B147" s="7" t="s">
        <v>170</v>
      </c>
      <c r="C147" s="11">
        <v>9</v>
      </c>
      <c r="D147" s="24"/>
      <c r="E147" s="3">
        <f t="shared" si="9"/>
        <v>0</v>
      </c>
      <c r="F147" s="25"/>
      <c r="G147" s="24"/>
    </row>
    <row r="148" spans="1:7" ht="45" customHeight="1">
      <c r="A148" s="23">
        <f t="shared" si="10"/>
        <v>105</v>
      </c>
      <c r="B148" s="7" t="s">
        <v>176</v>
      </c>
      <c r="C148" s="11">
        <v>4</v>
      </c>
      <c r="D148" s="24"/>
      <c r="E148" s="3">
        <f t="shared" si="9"/>
        <v>0</v>
      </c>
      <c r="F148" s="25"/>
      <c r="G148" s="24"/>
    </row>
    <row r="149" spans="1:7" ht="48" customHeight="1">
      <c r="A149" s="23">
        <f t="shared" si="10"/>
        <v>106</v>
      </c>
      <c r="B149" s="7" t="s">
        <v>175</v>
      </c>
      <c r="C149" s="11">
        <v>5</v>
      </c>
      <c r="D149" s="24"/>
      <c r="E149" s="3">
        <f t="shared" si="9"/>
        <v>0</v>
      </c>
      <c r="F149" s="25"/>
      <c r="G149" s="24"/>
    </row>
    <row r="150" spans="1:7" ht="48.75" customHeight="1">
      <c r="A150" s="23">
        <f t="shared" si="10"/>
        <v>107</v>
      </c>
      <c r="B150" s="7" t="s">
        <v>128</v>
      </c>
      <c r="C150" s="11">
        <v>3</v>
      </c>
      <c r="D150" s="24"/>
      <c r="E150" s="3">
        <f t="shared" si="9"/>
        <v>0</v>
      </c>
      <c r="F150" s="25"/>
      <c r="G150" s="24"/>
    </row>
    <row r="151" spans="1:7" ht="45">
      <c r="A151" s="23">
        <f t="shared" si="10"/>
        <v>108</v>
      </c>
      <c r="B151" s="2" t="s">
        <v>171</v>
      </c>
      <c r="C151" s="3">
        <v>1</v>
      </c>
      <c r="D151" s="24"/>
      <c r="E151" s="3">
        <f t="shared" si="9"/>
        <v>0</v>
      </c>
      <c r="F151" s="22"/>
      <c r="G151" s="21"/>
    </row>
    <row r="152" spans="1:7" ht="30.75" customHeight="1">
      <c r="A152" s="23">
        <f t="shared" si="10"/>
        <v>109</v>
      </c>
      <c r="B152" s="2" t="s">
        <v>172</v>
      </c>
      <c r="C152" s="3">
        <v>1</v>
      </c>
      <c r="D152" s="24"/>
      <c r="E152" s="3">
        <f t="shared" si="9"/>
        <v>0</v>
      </c>
      <c r="F152" s="22"/>
      <c r="G152" s="21"/>
    </row>
    <row r="153" spans="1:7" ht="16.5" customHeight="1">
      <c r="A153" s="23">
        <f t="shared" si="10"/>
        <v>110</v>
      </c>
      <c r="B153" s="2" t="s">
        <v>174</v>
      </c>
      <c r="C153" s="3">
        <v>1</v>
      </c>
      <c r="D153" s="24"/>
      <c r="E153" s="3">
        <f t="shared" si="9"/>
        <v>0</v>
      </c>
      <c r="F153" s="22"/>
      <c r="G153" s="21"/>
    </row>
    <row r="154" spans="1:7" ht="30">
      <c r="A154" s="23">
        <f t="shared" si="10"/>
        <v>111</v>
      </c>
      <c r="B154" s="2" t="s">
        <v>173</v>
      </c>
      <c r="C154" s="3">
        <v>1</v>
      </c>
      <c r="D154" s="24"/>
      <c r="E154" s="3">
        <f t="shared" si="9"/>
        <v>0</v>
      </c>
      <c r="F154" s="22"/>
      <c r="G154" s="21"/>
    </row>
    <row r="155" spans="2:6" ht="15">
      <c r="B155" s="4" t="s">
        <v>1</v>
      </c>
      <c r="C155" s="5"/>
      <c r="D155" s="5"/>
      <c r="E155" s="5">
        <f>SUM(E127:E154)</f>
        <v>0</v>
      </c>
      <c r="F155" s="1"/>
    </row>
    <row r="156" spans="2:6" ht="15">
      <c r="B156" s="4" t="s">
        <v>2</v>
      </c>
      <c r="C156" s="5"/>
      <c r="D156" s="5"/>
      <c r="E156" s="5">
        <f>SUM(E157)-E155</f>
        <v>0</v>
      </c>
      <c r="F156" s="1"/>
    </row>
    <row r="157" spans="2:6" ht="15">
      <c r="B157" s="4" t="s">
        <v>3</v>
      </c>
      <c r="C157" s="5"/>
      <c r="D157" s="5"/>
      <c r="E157" s="5">
        <f>SUM(E155)*1.21</f>
        <v>0</v>
      </c>
      <c r="F157" s="1"/>
    </row>
    <row r="158" spans="3:6" ht="15">
      <c r="C158" s="1"/>
      <c r="D158" s="1"/>
      <c r="E158" s="1"/>
      <c r="F158" s="1"/>
    </row>
    <row r="159" spans="1:7" ht="15">
      <c r="A159" s="67" t="s">
        <v>28</v>
      </c>
      <c r="B159" s="67"/>
      <c r="C159" s="67"/>
      <c r="D159" s="67"/>
      <c r="E159" s="67"/>
      <c r="F159" s="67"/>
      <c r="G159" s="67"/>
    </row>
    <row r="160" spans="1:7" ht="120">
      <c r="A160" s="23">
        <f>1+A154</f>
        <v>112</v>
      </c>
      <c r="B160" s="6" t="s">
        <v>29</v>
      </c>
      <c r="C160" s="3">
        <v>1</v>
      </c>
      <c r="D160" s="24"/>
      <c r="E160" s="3">
        <f aca="true" t="shared" si="11" ref="E160:E174">D160*C160</f>
        <v>0</v>
      </c>
      <c r="F160" s="26"/>
      <c r="G160" s="24"/>
    </row>
    <row r="161" spans="1:7" ht="45">
      <c r="A161" s="23">
        <f t="shared" si="10"/>
        <v>113</v>
      </c>
      <c r="B161" s="19" t="s">
        <v>178</v>
      </c>
      <c r="C161" s="3">
        <v>1</v>
      </c>
      <c r="D161" s="24"/>
      <c r="E161" s="3">
        <f t="shared" si="11"/>
        <v>0</v>
      </c>
      <c r="F161" s="26"/>
      <c r="G161" s="24"/>
    </row>
    <row r="162" spans="1:7" ht="15">
      <c r="A162" s="23">
        <f t="shared" si="10"/>
        <v>114</v>
      </c>
      <c r="B162" s="19" t="s">
        <v>179</v>
      </c>
      <c r="C162" s="3">
        <v>1</v>
      </c>
      <c r="D162" s="24"/>
      <c r="E162" s="3">
        <f t="shared" si="11"/>
        <v>0</v>
      </c>
      <c r="F162" s="22"/>
      <c r="G162" s="21"/>
    </row>
    <row r="163" spans="1:7" ht="61.5" customHeight="1">
      <c r="A163" s="23">
        <f t="shared" si="10"/>
        <v>115</v>
      </c>
      <c r="B163" s="19" t="s">
        <v>180</v>
      </c>
      <c r="C163" s="3">
        <v>2</v>
      </c>
      <c r="D163" s="24"/>
      <c r="E163" s="3">
        <f t="shared" si="11"/>
        <v>0</v>
      </c>
      <c r="F163" s="26"/>
      <c r="G163" s="24"/>
    </row>
    <row r="164" spans="1:7" ht="60">
      <c r="A164" s="23">
        <f t="shared" si="10"/>
        <v>116</v>
      </c>
      <c r="B164" s="19" t="s">
        <v>181</v>
      </c>
      <c r="C164" s="3">
        <v>1</v>
      </c>
      <c r="D164" s="24"/>
      <c r="E164" s="3">
        <f t="shared" si="11"/>
        <v>0</v>
      </c>
      <c r="F164" s="26"/>
      <c r="G164" s="24"/>
    </row>
    <row r="165" spans="1:7" ht="60">
      <c r="A165" s="23">
        <f t="shared" si="10"/>
        <v>117</v>
      </c>
      <c r="B165" s="19" t="s">
        <v>182</v>
      </c>
      <c r="C165" s="3">
        <v>2</v>
      </c>
      <c r="D165" s="24"/>
      <c r="E165" s="3">
        <f t="shared" si="11"/>
        <v>0</v>
      </c>
      <c r="F165" s="26"/>
      <c r="G165" s="24"/>
    </row>
    <row r="166" spans="1:7" ht="60">
      <c r="A166" s="23">
        <f t="shared" si="10"/>
        <v>118</v>
      </c>
      <c r="B166" s="19" t="s">
        <v>183</v>
      </c>
      <c r="C166" s="3">
        <v>2</v>
      </c>
      <c r="D166" s="24"/>
      <c r="E166" s="3">
        <f t="shared" si="11"/>
        <v>0</v>
      </c>
      <c r="F166" s="26"/>
      <c r="G166" s="24"/>
    </row>
    <row r="167" spans="1:7" ht="15">
      <c r="A167" s="23">
        <f t="shared" si="10"/>
        <v>119</v>
      </c>
      <c r="B167" s="2" t="s">
        <v>184</v>
      </c>
      <c r="C167" s="3">
        <v>2</v>
      </c>
      <c r="D167" s="24"/>
      <c r="E167" s="3">
        <f t="shared" si="11"/>
        <v>0</v>
      </c>
      <c r="F167" s="22"/>
      <c r="G167" s="21"/>
    </row>
    <row r="168" spans="1:7" ht="15">
      <c r="A168" s="23">
        <f t="shared" si="10"/>
        <v>120</v>
      </c>
      <c r="B168" s="2" t="s">
        <v>185</v>
      </c>
      <c r="C168" s="3">
        <v>1</v>
      </c>
      <c r="D168" s="24"/>
      <c r="E168" s="3">
        <f t="shared" si="11"/>
        <v>0</v>
      </c>
      <c r="F168" s="22"/>
      <c r="G168" s="21"/>
    </row>
    <row r="169" spans="1:7" ht="15">
      <c r="A169" s="23">
        <f t="shared" si="10"/>
        <v>121</v>
      </c>
      <c r="B169" s="2" t="s">
        <v>186</v>
      </c>
      <c r="C169" s="3">
        <v>50</v>
      </c>
      <c r="D169" s="24"/>
      <c r="E169" s="3">
        <f t="shared" si="11"/>
        <v>0</v>
      </c>
      <c r="F169" s="22"/>
      <c r="G169" s="21"/>
    </row>
    <row r="170" spans="1:7" ht="15">
      <c r="A170" s="23">
        <f t="shared" si="10"/>
        <v>122</v>
      </c>
      <c r="B170" s="2" t="s">
        <v>187</v>
      </c>
      <c r="C170" s="3">
        <v>10</v>
      </c>
      <c r="D170" s="24"/>
      <c r="E170" s="3">
        <f t="shared" si="11"/>
        <v>0</v>
      </c>
      <c r="F170" s="22"/>
      <c r="G170" s="21"/>
    </row>
    <row r="171" spans="1:7" ht="15">
      <c r="A171" s="23">
        <f t="shared" si="10"/>
        <v>123</v>
      </c>
      <c r="B171" s="2" t="s">
        <v>188</v>
      </c>
      <c r="C171" s="3">
        <v>150</v>
      </c>
      <c r="D171" s="24"/>
      <c r="E171" s="3">
        <f t="shared" si="11"/>
        <v>0</v>
      </c>
      <c r="F171" s="22"/>
      <c r="G171" s="21"/>
    </row>
    <row r="172" spans="1:7" ht="15">
      <c r="A172" s="23">
        <f t="shared" si="10"/>
        <v>124</v>
      </c>
      <c r="B172" s="2" t="s">
        <v>189</v>
      </c>
      <c r="C172" s="3">
        <v>50</v>
      </c>
      <c r="D172" s="24"/>
      <c r="E172" s="3">
        <f t="shared" si="11"/>
        <v>0</v>
      </c>
      <c r="F172" s="22"/>
      <c r="G172" s="21"/>
    </row>
    <row r="173" spans="1:7" ht="15">
      <c r="A173" s="23">
        <f>A172+1</f>
        <v>125</v>
      </c>
      <c r="B173" s="2" t="s">
        <v>190</v>
      </c>
      <c r="C173" s="3">
        <v>2</v>
      </c>
      <c r="D173" s="24"/>
      <c r="E173" s="3">
        <f t="shared" si="11"/>
        <v>0</v>
      </c>
      <c r="F173" s="22"/>
      <c r="G173" s="21"/>
    </row>
    <row r="174" spans="1:7" ht="15">
      <c r="A174" s="23">
        <f t="shared" si="10"/>
        <v>126</v>
      </c>
      <c r="B174" s="2" t="s">
        <v>191</v>
      </c>
      <c r="C174" s="3">
        <v>1</v>
      </c>
      <c r="D174" s="24"/>
      <c r="E174" s="3">
        <f t="shared" si="11"/>
        <v>0</v>
      </c>
      <c r="F174" s="22"/>
      <c r="G174" s="21"/>
    </row>
    <row r="175" spans="2:6" ht="15">
      <c r="B175" s="4" t="s">
        <v>1</v>
      </c>
      <c r="C175" s="5"/>
      <c r="D175" s="5"/>
      <c r="E175" s="5">
        <f>SUM(E160:E174)</f>
        <v>0</v>
      </c>
      <c r="F175" s="1"/>
    </row>
    <row r="176" spans="2:6" ht="15">
      <c r="B176" s="4" t="s">
        <v>2</v>
      </c>
      <c r="C176" s="5"/>
      <c r="D176" s="5"/>
      <c r="E176" s="5">
        <f>SUM(E177)-E175</f>
        <v>0</v>
      </c>
      <c r="F176" s="1"/>
    </row>
    <row r="177" spans="2:6" ht="15">
      <c r="B177" s="4" t="s">
        <v>3</v>
      </c>
      <c r="C177" s="5"/>
      <c r="D177" s="5"/>
      <c r="E177" s="5">
        <f>SUM(E175)*1.21</f>
        <v>0</v>
      </c>
      <c r="F177" s="1"/>
    </row>
    <row r="179" spans="1:7" ht="15">
      <c r="A179" s="67" t="s">
        <v>30</v>
      </c>
      <c r="B179" s="67"/>
      <c r="C179" s="67"/>
      <c r="D179" s="67"/>
      <c r="E179" s="67"/>
      <c r="F179" s="67"/>
      <c r="G179" s="67"/>
    </row>
    <row r="180" spans="1:7" ht="135">
      <c r="A180" s="23">
        <f>1+A174</f>
        <v>127</v>
      </c>
      <c r="B180" s="6" t="s">
        <v>192</v>
      </c>
      <c r="C180" s="3">
        <v>1</v>
      </c>
      <c r="D180" s="24"/>
      <c r="E180" s="3">
        <f aca="true" t="shared" si="12" ref="E180:E194">D180*C180</f>
        <v>0</v>
      </c>
      <c r="F180" s="26"/>
      <c r="G180" s="24"/>
    </row>
    <row r="181" spans="1:7" ht="60">
      <c r="A181" s="23">
        <f aca="true" t="shared" si="13" ref="A181:A194">A180+1</f>
        <v>128</v>
      </c>
      <c r="B181" s="19" t="s">
        <v>31</v>
      </c>
      <c r="C181" s="3">
        <v>1</v>
      </c>
      <c r="D181" s="24"/>
      <c r="E181" s="3">
        <f t="shared" si="12"/>
        <v>0</v>
      </c>
      <c r="F181" s="26"/>
      <c r="G181" s="24"/>
    </row>
    <row r="182" spans="1:7" ht="60">
      <c r="A182" s="23">
        <f t="shared" si="13"/>
        <v>129</v>
      </c>
      <c r="B182" s="19" t="s">
        <v>137</v>
      </c>
      <c r="C182" s="3">
        <v>2</v>
      </c>
      <c r="D182" s="24"/>
      <c r="E182" s="3">
        <f t="shared" si="12"/>
        <v>0</v>
      </c>
      <c r="F182" s="26"/>
      <c r="G182" s="24"/>
    </row>
    <row r="183" spans="1:7" ht="45">
      <c r="A183" s="23">
        <f t="shared" si="13"/>
        <v>130</v>
      </c>
      <c r="B183" s="19" t="s">
        <v>138</v>
      </c>
      <c r="C183" s="3">
        <v>1</v>
      </c>
      <c r="D183" s="24"/>
      <c r="E183" s="3">
        <f t="shared" si="12"/>
        <v>0</v>
      </c>
      <c r="F183" s="26"/>
      <c r="G183" s="24"/>
    </row>
    <row r="184" spans="1:7" ht="45">
      <c r="A184" s="23">
        <f t="shared" si="13"/>
        <v>131</v>
      </c>
      <c r="B184" s="19" t="s">
        <v>193</v>
      </c>
      <c r="C184" s="3">
        <v>2</v>
      </c>
      <c r="D184" s="24"/>
      <c r="E184" s="3">
        <f t="shared" si="12"/>
        <v>0</v>
      </c>
      <c r="F184" s="26"/>
      <c r="G184" s="24"/>
    </row>
    <row r="185" spans="1:7" ht="15">
      <c r="A185" s="23">
        <f t="shared" si="13"/>
        <v>132</v>
      </c>
      <c r="B185" s="2" t="s">
        <v>151</v>
      </c>
      <c r="C185" s="3">
        <v>1</v>
      </c>
      <c r="D185" s="24"/>
      <c r="E185" s="3">
        <f t="shared" si="12"/>
        <v>0</v>
      </c>
      <c r="F185" s="22"/>
      <c r="G185" s="21"/>
    </row>
    <row r="186" spans="1:7" ht="45">
      <c r="A186" s="23">
        <f t="shared" si="13"/>
        <v>133</v>
      </c>
      <c r="B186" s="2" t="s">
        <v>13</v>
      </c>
      <c r="C186" s="3">
        <v>300</v>
      </c>
      <c r="D186" s="24"/>
      <c r="E186" s="3">
        <f t="shared" si="12"/>
        <v>0</v>
      </c>
      <c r="F186" s="22"/>
      <c r="G186" s="21"/>
    </row>
    <row r="187" spans="1:7" ht="45">
      <c r="A187" s="23">
        <f t="shared" si="13"/>
        <v>134</v>
      </c>
      <c r="B187" s="7" t="s">
        <v>170</v>
      </c>
      <c r="C187" s="11">
        <v>8</v>
      </c>
      <c r="D187" s="24"/>
      <c r="E187" s="3">
        <f t="shared" si="12"/>
        <v>0</v>
      </c>
      <c r="F187" s="26"/>
      <c r="G187" s="24"/>
    </row>
    <row r="188" spans="1:7" ht="47.25" customHeight="1">
      <c r="A188" s="23">
        <f t="shared" si="13"/>
        <v>135</v>
      </c>
      <c r="B188" s="7" t="s">
        <v>153</v>
      </c>
      <c r="C188" s="11">
        <v>6</v>
      </c>
      <c r="D188" s="24"/>
      <c r="E188" s="3">
        <f t="shared" si="12"/>
        <v>0</v>
      </c>
      <c r="F188" s="26"/>
      <c r="G188" s="24"/>
    </row>
    <row r="189" spans="1:7" ht="45.75" customHeight="1">
      <c r="A189" s="23">
        <f t="shared" si="13"/>
        <v>136</v>
      </c>
      <c r="B189" s="2" t="s">
        <v>194</v>
      </c>
      <c r="C189" s="3">
        <v>1</v>
      </c>
      <c r="D189" s="24"/>
      <c r="E189" s="3">
        <f t="shared" si="12"/>
        <v>0</v>
      </c>
      <c r="F189" s="22"/>
      <c r="G189" s="21"/>
    </row>
    <row r="190" spans="1:7" ht="15">
      <c r="A190" s="23">
        <f t="shared" si="13"/>
        <v>137</v>
      </c>
      <c r="B190" s="2" t="s">
        <v>195</v>
      </c>
      <c r="C190" s="3">
        <v>1</v>
      </c>
      <c r="D190" s="24"/>
      <c r="E190" s="3">
        <f t="shared" si="12"/>
        <v>0</v>
      </c>
      <c r="F190" s="22"/>
      <c r="G190" s="21"/>
    </row>
    <row r="191" spans="1:7" ht="15">
      <c r="A191" s="23">
        <f t="shared" si="13"/>
        <v>138</v>
      </c>
      <c r="B191" s="2" t="s">
        <v>196</v>
      </c>
      <c r="C191" s="3">
        <v>1</v>
      </c>
      <c r="D191" s="24"/>
      <c r="E191" s="3">
        <f t="shared" si="12"/>
        <v>0</v>
      </c>
      <c r="F191" s="22"/>
      <c r="G191" s="21"/>
    </row>
    <row r="192" spans="1:7" ht="15">
      <c r="A192" s="23">
        <f t="shared" si="13"/>
        <v>139</v>
      </c>
      <c r="B192" s="10" t="s">
        <v>197</v>
      </c>
      <c r="C192" s="3">
        <v>1</v>
      </c>
      <c r="D192" s="24"/>
      <c r="E192" s="3">
        <f t="shared" si="12"/>
        <v>0</v>
      </c>
      <c r="F192" s="22"/>
      <c r="G192" s="21"/>
    </row>
    <row r="193" spans="1:7" ht="30">
      <c r="A193" s="23">
        <f t="shared" si="13"/>
        <v>140</v>
      </c>
      <c r="B193" s="2" t="s">
        <v>198</v>
      </c>
      <c r="C193" s="3">
        <v>1</v>
      </c>
      <c r="D193" s="24"/>
      <c r="E193" s="3">
        <f t="shared" si="12"/>
        <v>0</v>
      </c>
      <c r="F193" s="26"/>
      <c r="G193" s="24"/>
    </row>
    <row r="194" spans="1:7" ht="30">
      <c r="A194" s="23">
        <f t="shared" si="13"/>
        <v>141</v>
      </c>
      <c r="B194" s="2" t="s">
        <v>32</v>
      </c>
      <c r="C194" s="3">
        <v>4</v>
      </c>
      <c r="D194" s="24"/>
      <c r="E194" s="3">
        <f t="shared" si="12"/>
        <v>0</v>
      </c>
      <c r="F194" s="26"/>
      <c r="G194" s="24"/>
    </row>
    <row r="195" spans="2:6" ht="15">
      <c r="B195" s="4" t="s">
        <v>1</v>
      </c>
      <c r="C195" s="5"/>
      <c r="D195" s="5"/>
      <c r="E195" s="5">
        <f>SUM(E180:E194)</f>
        <v>0</v>
      </c>
      <c r="F195" s="1"/>
    </row>
    <row r="196" spans="2:6" ht="15">
      <c r="B196" s="4" t="s">
        <v>2</v>
      </c>
      <c r="C196" s="5"/>
      <c r="D196" s="5"/>
      <c r="E196" s="5">
        <f>SUM(E197)-E195</f>
        <v>0</v>
      </c>
      <c r="F196" s="1"/>
    </row>
    <row r="197" spans="2:6" ht="15">
      <c r="B197" s="4" t="s">
        <v>3</v>
      </c>
      <c r="C197" s="5"/>
      <c r="D197" s="5"/>
      <c r="E197" s="5">
        <f>SUM(E195)*1.21</f>
        <v>0</v>
      </c>
      <c r="F197" s="1"/>
    </row>
  </sheetData>
  <sheetProtection password="A70A" sheet="1" formatRows="0"/>
  <mergeCells count="12">
    <mergeCell ref="A63:G63"/>
    <mergeCell ref="A74:G74"/>
    <mergeCell ref="A1:G1"/>
    <mergeCell ref="A81:G81"/>
    <mergeCell ref="A91:G91"/>
    <mergeCell ref="A126:G126"/>
    <mergeCell ref="A159:G159"/>
    <mergeCell ref="A179:G179"/>
    <mergeCell ref="A3:G3"/>
    <mergeCell ref="A22:G22"/>
    <mergeCell ref="A39:G39"/>
    <mergeCell ref="A56:G56"/>
  </mergeCells>
  <printOptions/>
  <pageMargins left="0.2362204724409449" right="0.2362204724409449" top="0.7874015748031497" bottom="0.3937007874015748" header="0.1968503937007874" footer="0.31496062992125984"/>
  <pageSetup fitToHeight="0" fitToWidth="1" horizontalDpi="600" verticalDpi="600" orientation="landscape" paperSize="9" scale="64" r:id="rId2"/>
  <headerFooter differentFirst="1">
    <oddHeader>&amp;C&amp;G</oddHeader>
    <oddFooter>&amp;CStránka &amp;P z &amp;N</oddFooter>
    <firstHeader>&amp;C&amp;G</firstHeader>
  </headerFooter>
  <rowBreaks count="5" manualBreakCount="5">
    <brk id="21" max="255" man="1"/>
    <brk id="62" max="255" man="1"/>
    <brk id="80" max="255" man="1"/>
    <brk id="90" max="255" man="1"/>
    <brk id="178" max="255" man="1"/>
  </rowBreaks>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N141"/>
  <sheetViews>
    <sheetView zoomScalePageLayoutView="0" workbookViewId="0" topLeftCell="A1">
      <selection activeCell="A1" sqref="A1"/>
    </sheetView>
  </sheetViews>
  <sheetFormatPr defaultColWidth="9.140625" defaultRowHeight="15"/>
  <cols>
    <col min="1" max="1" width="4.8515625" style="0" customWidth="1"/>
    <col min="2" max="2" width="30.140625" style="0" customWidth="1"/>
    <col min="3" max="3" width="32.00390625" style="0" customWidth="1"/>
    <col min="4" max="4" width="37.7109375" style="0" customWidth="1"/>
    <col min="5" max="5" width="7.8515625" style="52" customWidth="1"/>
    <col min="6" max="6" width="3.7109375" style="52" customWidth="1"/>
    <col min="7" max="7" width="17.28125" style="51" bestFit="1" customWidth="1"/>
    <col min="8" max="8" width="21.8515625" style="52" customWidth="1"/>
    <col min="9" max="9" width="59.140625" style="0" customWidth="1"/>
    <col min="10" max="10" width="29.57421875" style="0" customWidth="1"/>
    <col min="11" max="11" width="0.71875" style="0" customWidth="1"/>
    <col min="12" max="12" width="0.42578125" style="0" customWidth="1"/>
    <col min="13" max="13" width="12.421875" style="0" customWidth="1"/>
    <col min="14" max="14" width="4.421875" style="0" customWidth="1"/>
    <col min="15" max="15" width="0.85546875" style="0" customWidth="1"/>
    <col min="16" max="16" width="0.2890625" style="0" customWidth="1"/>
    <col min="17" max="17" width="16.57421875" style="0" customWidth="1"/>
    <col min="18" max="18" width="16.8515625" style="0" customWidth="1"/>
    <col min="19" max="19" width="9.140625" style="0" hidden="1" customWidth="1"/>
  </cols>
  <sheetData>
    <row r="1" spans="1:8" s="55" customFormat="1" ht="20.25">
      <c r="A1" s="55" t="s">
        <v>205</v>
      </c>
      <c r="E1" s="54"/>
      <c r="F1" s="54"/>
      <c r="G1" s="53"/>
      <c r="H1" s="54"/>
    </row>
    <row r="3" ht="15">
      <c r="A3" s="50" t="s">
        <v>85</v>
      </c>
    </row>
    <row r="4" spans="1:9" s="1" customFormat="1" ht="15.75">
      <c r="A4" s="22"/>
      <c r="B4" s="22"/>
      <c r="C4" s="22"/>
      <c r="D4" s="49" t="s">
        <v>34</v>
      </c>
      <c r="E4" s="48"/>
      <c r="F4" s="48"/>
      <c r="G4" s="47"/>
      <c r="H4" s="48"/>
      <c r="I4" s="22"/>
    </row>
    <row r="5" spans="1:9" s="1" customFormat="1" ht="16.5" thickBot="1">
      <c r="A5" s="22"/>
      <c r="B5" s="22"/>
      <c r="C5" s="22"/>
      <c r="D5" s="49" t="s">
        <v>35</v>
      </c>
      <c r="E5" s="48"/>
      <c r="F5" s="48"/>
      <c r="G5" s="47"/>
      <c r="H5" s="48"/>
      <c r="I5" s="22"/>
    </row>
    <row r="6" spans="1:9" s="1" customFormat="1" ht="30.75" customHeight="1" thickBot="1">
      <c r="A6" s="46" t="s">
        <v>36</v>
      </c>
      <c r="B6" s="45" t="s">
        <v>37</v>
      </c>
      <c r="C6" s="45" t="s">
        <v>38</v>
      </c>
      <c r="D6" s="45" t="s">
        <v>42</v>
      </c>
      <c r="E6" s="44" t="s">
        <v>39</v>
      </c>
      <c r="F6" s="44" t="s">
        <v>40</v>
      </c>
      <c r="G6" s="62" t="s">
        <v>87</v>
      </c>
      <c r="H6" s="44" t="s">
        <v>204</v>
      </c>
      <c r="I6" s="46" t="s">
        <v>92</v>
      </c>
    </row>
    <row r="7" spans="1:14" s="1" customFormat="1" ht="15">
      <c r="A7" s="1">
        <v>1</v>
      </c>
      <c r="B7" s="41" t="s">
        <v>43</v>
      </c>
      <c r="C7" s="1" t="s">
        <v>104</v>
      </c>
      <c r="D7" s="1" t="s">
        <v>104</v>
      </c>
      <c r="E7" s="40">
        <v>247</v>
      </c>
      <c r="F7" s="40" t="s">
        <v>44</v>
      </c>
      <c r="G7" s="59"/>
      <c r="H7" s="42">
        <f>E7*G7</f>
        <v>0</v>
      </c>
      <c r="L7" s="38"/>
      <c r="M7" s="38"/>
      <c r="N7" s="38"/>
    </row>
    <row r="8" spans="1:8" s="1" customFormat="1" ht="15">
      <c r="A8" s="1">
        <f>A7+1</f>
        <v>2</v>
      </c>
      <c r="B8" s="41" t="s">
        <v>43</v>
      </c>
      <c r="C8" s="1" t="s">
        <v>105</v>
      </c>
      <c r="D8" s="1" t="s">
        <v>105</v>
      </c>
      <c r="E8" s="40">
        <v>140</v>
      </c>
      <c r="F8" s="40" t="s">
        <v>44</v>
      </c>
      <c r="G8" s="60"/>
      <c r="H8" s="42">
        <f aca="true" t="shared" si="0" ref="H8:H33">E8*G8</f>
        <v>0</v>
      </c>
    </row>
    <row r="9" spans="1:8" s="1" customFormat="1" ht="15">
      <c r="A9" s="1">
        <f aca="true" t="shared" si="1" ref="A9:A33">A8+1</f>
        <v>3</v>
      </c>
      <c r="B9" s="41" t="s">
        <v>43</v>
      </c>
      <c r="C9" s="1" t="s">
        <v>106</v>
      </c>
      <c r="D9" s="1" t="s">
        <v>106</v>
      </c>
      <c r="E9" s="40">
        <v>40</v>
      </c>
      <c r="F9" s="40" t="s">
        <v>44</v>
      </c>
      <c r="G9" s="60"/>
      <c r="H9" s="42">
        <f t="shared" si="0"/>
        <v>0</v>
      </c>
    </row>
    <row r="10" spans="1:8" s="1" customFormat="1" ht="15">
      <c r="A10" s="1">
        <f t="shared" si="1"/>
        <v>4</v>
      </c>
      <c r="B10" s="41" t="s">
        <v>43</v>
      </c>
      <c r="C10" s="1" t="s">
        <v>45</v>
      </c>
      <c r="D10" s="1" t="s">
        <v>45</v>
      </c>
      <c r="E10" s="40">
        <v>12</v>
      </c>
      <c r="F10" s="40" t="s">
        <v>44</v>
      </c>
      <c r="G10" s="60"/>
      <c r="H10" s="42">
        <f t="shared" si="0"/>
        <v>0</v>
      </c>
    </row>
    <row r="11" spans="1:8" s="1" customFormat="1" ht="15">
      <c r="A11" s="1">
        <f t="shared" si="1"/>
        <v>5</v>
      </c>
      <c r="B11" s="41" t="s">
        <v>46</v>
      </c>
      <c r="C11" s="1" t="s">
        <v>47</v>
      </c>
      <c r="D11" s="1" t="s">
        <v>47</v>
      </c>
      <c r="E11" s="40">
        <v>30</v>
      </c>
      <c r="F11" s="40" t="s">
        <v>44</v>
      </c>
      <c r="G11" s="60"/>
      <c r="H11" s="42">
        <f t="shared" si="0"/>
        <v>0</v>
      </c>
    </row>
    <row r="12" spans="1:8" s="1" customFormat="1" ht="15">
      <c r="A12" s="1">
        <f t="shared" si="1"/>
        <v>6</v>
      </c>
      <c r="B12" s="41" t="s">
        <v>46</v>
      </c>
      <c r="C12" s="1" t="s">
        <v>48</v>
      </c>
      <c r="D12" s="1" t="s">
        <v>48</v>
      </c>
      <c r="E12" s="40">
        <v>45</v>
      </c>
      <c r="F12" s="40" t="s">
        <v>44</v>
      </c>
      <c r="G12" s="60"/>
      <c r="H12" s="42">
        <f t="shared" si="0"/>
        <v>0</v>
      </c>
    </row>
    <row r="13" spans="1:8" s="1" customFormat="1" ht="15">
      <c r="A13" s="1">
        <f t="shared" si="1"/>
        <v>7</v>
      </c>
      <c r="B13" s="41" t="s">
        <v>49</v>
      </c>
      <c r="C13" s="1" t="s">
        <v>50</v>
      </c>
      <c r="D13" s="1" t="s">
        <v>50</v>
      </c>
      <c r="E13" s="40">
        <v>7</v>
      </c>
      <c r="F13" s="40" t="s">
        <v>44</v>
      </c>
      <c r="G13" s="60"/>
      <c r="H13" s="42">
        <f t="shared" si="0"/>
        <v>0</v>
      </c>
    </row>
    <row r="14" spans="1:8" s="1" customFormat="1" ht="15">
      <c r="A14" s="1">
        <f t="shared" si="1"/>
        <v>8</v>
      </c>
      <c r="B14" s="41" t="s">
        <v>49</v>
      </c>
      <c r="C14" s="1" t="s">
        <v>51</v>
      </c>
      <c r="D14" s="1" t="s">
        <v>51</v>
      </c>
      <c r="E14" s="40">
        <v>12</v>
      </c>
      <c r="F14" s="43" t="s">
        <v>44</v>
      </c>
      <c r="G14" s="60"/>
      <c r="H14" s="42">
        <f t="shared" si="0"/>
        <v>0</v>
      </c>
    </row>
    <row r="15" spans="1:9" s="1" customFormat="1" ht="26.25">
      <c r="A15" s="1">
        <f t="shared" si="1"/>
        <v>9</v>
      </c>
      <c r="B15" s="41" t="s">
        <v>52</v>
      </c>
      <c r="C15" s="1" t="s">
        <v>53</v>
      </c>
      <c r="D15" s="37" t="s">
        <v>97</v>
      </c>
      <c r="E15" s="40">
        <v>6</v>
      </c>
      <c r="F15" s="43" t="s">
        <v>54</v>
      </c>
      <c r="G15" s="60"/>
      <c r="H15" s="42">
        <f t="shared" si="0"/>
        <v>0</v>
      </c>
      <c r="I15" s="37" t="s">
        <v>96</v>
      </c>
    </row>
    <row r="16" spans="1:9" s="1" customFormat="1" ht="15">
      <c r="A16" s="1">
        <f t="shared" si="1"/>
        <v>10</v>
      </c>
      <c r="B16" s="41" t="s">
        <v>55</v>
      </c>
      <c r="C16" s="1" t="s">
        <v>56</v>
      </c>
      <c r="D16" s="37"/>
      <c r="E16" s="40">
        <v>12</v>
      </c>
      <c r="F16" s="43" t="s">
        <v>54</v>
      </c>
      <c r="G16" s="60"/>
      <c r="H16" s="42">
        <f t="shared" si="0"/>
        <v>0</v>
      </c>
      <c r="I16" s="37" t="s">
        <v>88</v>
      </c>
    </row>
    <row r="17" spans="1:9" s="1" customFormat="1" ht="15">
      <c r="A17" s="1">
        <f t="shared" si="1"/>
        <v>11</v>
      </c>
      <c r="B17" s="41" t="s">
        <v>55</v>
      </c>
      <c r="C17" s="1" t="s">
        <v>57</v>
      </c>
      <c r="D17" s="37"/>
      <c r="E17" s="40">
        <v>3</v>
      </c>
      <c r="F17" s="43" t="s">
        <v>54</v>
      </c>
      <c r="G17" s="60"/>
      <c r="H17" s="42">
        <f t="shared" si="0"/>
        <v>0</v>
      </c>
      <c r="I17" s="37" t="s">
        <v>89</v>
      </c>
    </row>
    <row r="18" spans="1:9" s="1" customFormat="1" ht="26.25">
      <c r="A18" s="1">
        <f t="shared" si="1"/>
        <v>12</v>
      </c>
      <c r="B18" s="41" t="s">
        <v>58</v>
      </c>
      <c r="C18" s="1" t="s">
        <v>59</v>
      </c>
      <c r="D18" s="37" t="s">
        <v>60</v>
      </c>
      <c r="E18" s="40">
        <v>5</v>
      </c>
      <c r="F18" s="43" t="s">
        <v>54</v>
      </c>
      <c r="G18" s="60"/>
      <c r="H18" s="42">
        <f t="shared" si="0"/>
        <v>0</v>
      </c>
      <c r="I18" s="37" t="s">
        <v>60</v>
      </c>
    </row>
    <row r="19" spans="1:9" s="1" customFormat="1" ht="26.25">
      <c r="A19" s="1">
        <f t="shared" si="1"/>
        <v>13</v>
      </c>
      <c r="B19" s="41" t="s">
        <v>61</v>
      </c>
      <c r="C19" s="1" t="s">
        <v>62</v>
      </c>
      <c r="D19" s="37" t="s">
        <v>99</v>
      </c>
      <c r="E19" s="40">
        <v>4</v>
      </c>
      <c r="F19" s="43" t="s">
        <v>63</v>
      </c>
      <c r="G19" s="60"/>
      <c r="H19" s="42">
        <f t="shared" si="0"/>
        <v>0</v>
      </c>
      <c r="I19" s="37" t="s">
        <v>98</v>
      </c>
    </row>
    <row r="20" spans="1:9" s="1" customFormat="1" ht="45">
      <c r="A20" s="1">
        <f t="shared" si="1"/>
        <v>14</v>
      </c>
      <c r="B20" s="41" t="s">
        <v>64</v>
      </c>
      <c r="C20" s="1" t="s">
        <v>65</v>
      </c>
      <c r="D20" s="1" t="s">
        <v>90</v>
      </c>
      <c r="E20" s="40">
        <v>4</v>
      </c>
      <c r="F20" s="43" t="s">
        <v>63</v>
      </c>
      <c r="G20" s="60"/>
      <c r="H20" s="42">
        <f t="shared" si="0"/>
        <v>0</v>
      </c>
      <c r="I20" s="37"/>
    </row>
    <row r="21" spans="1:9" s="1" customFormat="1" ht="26.25">
      <c r="A21" s="1">
        <f t="shared" si="1"/>
        <v>15</v>
      </c>
      <c r="B21" s="1" t="s">
        <v>66</v>
      </c>
      <c r="D21" s="37" t="s">
        <v>67</v>
      </c>
      <c r="E21" s="40">
        <v>1</v>
      </c>
      <c r="F21" s="40" t="s">
        <v>63</v>
      </c>
      <c r="G21" s="60"/>
      <c r="H21" s="42">
        <f t="shared" si="0"/>
        <v>0</v>
      </c>
      <c r="I21" s="37"/>
    </row>
    <row r="22" spans="1:9" s="1" customFormat="1" ht="26.25">
      <c r="A22" s="1">
        <f t="shared" si="1"/>
        <v>16</v>
      </c>
      <c r="B22" s="1" t="s">
        <v>68</v>
      </c>
      <c r="C22" s="1" t="s">
        <v>69</v>
      </c>
      <c r="E22" s="40">
        <v>4</v>
      </c>
      <c r="F22" s="40" t="s">
        <v>44</v>
      </c>
      <c r="G22" s="60"/>
      <c r="H22" s="42">
        <f t="shared" si="0"/>
        <v>0</v>
      </c>
      <c r="I22" s="37" t="s">
        <v>70</v>
      </c>
    </row>
    <row r="23" spans="1:9" s="1" customFormat="1" ht="15">
      <c r="A23" s="1">
        <f t="shared" si="1"/>
        <v>17</v>
      </c>
      <c r="B23" s="1" t="s">
        <v>68</v>
      </c>
      <c r="C23" s="1" t="s">
        <v>91</v>
      </c>
      <c r="D23" s="37"/>
      <c r="E23" s="40">
        <v>16</v>
      </c>
      <c r="F23" s="40" t="s">
        <v>44</v>
      </c>
      <c r="G23" s="60"/>
      <c r="H23" s="42">
        <f t="shared" si="0"/>
        <v>0</v>
      </c>
      <c r="I23" s="37" t="s">
        <v>71</v>
      </c>
    </row>
    <row r="24" spans="1:14" s="1" customFormat="1" ht="15">
      <c r="A24" s="1">
        <f t="shared" si="1"/>
        <v>18</v>
      </c>
      <c r="B24" s="1" t="s">
        <v>72</v>
      </c>
      <c r="E24" s="40">
        <v>1</v>
      </c>
      <c r="F24" s="43" t="s">
        <v>63</v>
      </c>
      <c r="G24" s="60"/>
      <c r="H24" s="42">
        <f t="shared" si="0"/>
        <v>0</v>
      </c>
      <c r="N24" s="38"/>
    </row>
    <row r="25" spans="1:14" s="1" customFormat="1" ht="15">
      <c r="A25" s="1">
        <f t="shared" si="1"/>
        <v>19</v>
      </c>
      <c r="B25" s="1" t="s">
        <v>73</v>
      </c>
      <c r="E25" s="40">
        <v>1</v>
      </c>
      <c r="F25" s="43" t="s">
        <v>63</v>
      </c>
      <c r="G25" s="60"/>
      <c r="H25" s="42">
        <f t="shared" si="0"/>
        <v>0</v>
      </c>
      <c r="N25" s="38"/>
    </row>
    <row r="26" spans="1:14" s="1" customFormat="1" ht="15">
      <c r="A26" s="1">
        <f t="shared" si="1"/>
        <v>20</v>
      </c>
      <c r="B26" s="1" t="s">
        <v>74</v>
      </c>
      <c r="C26" s="1" t="s">
        <v>93</v>
      </c>
      <c r="D26" s="1" t="s">
        <v>95</v>
      </c>
      <c r="E26" s="40">
        <v>20</v>
      </c>
      <c r="F26" s="43" t="s">
        <v>44</v>
      </c>
      <c r="G26" s="60"/>
      <c r="H26" s="42">
        <f t="shared" si="0"/>
        <v>0</v>
      </c>
      <c r="I26" s="37" t="s">
        <v>75</v>
      </c>
      <c r="N26" s="38"/>
    </row>
    <row r="27" spans="1:14" s="1" customFormat="1" ht="15">
      <c r="A27" s="1">
        <f t="shared" si="1"/>
        <v>21</v>
      </c>
      <c r="B27" s="1" t="s">
        <v>74</v>
      </c>
      <c r="C27" s="1" t="s">
        <v>94</v>
      </c>
      <c r="D27" s="1" t="s">
        <v>95</v>
      </c>
      <c r="E27" s="40">
        <v>30</v>
      </c>
      <c r="F27" s="43" t="s">
        <v>44</v>
      </c>
      <c r="G27" s="60"/>
      <c r="H27" s="42">
        <f t="shared" si="0"/>
        <v>0</v>
      </c>
      <c r="N27" s="38"/>
    </row>
    <row r="28" spans="1:14" s="1" customFormat="1" ht="15">
      <c r="A28" s="1">
        <f t="shared" si="1"/>
        <v>22</v>
      </c>
      <c r="B28" s="1" t="s">
        <v>76</v>
      </c>
      <c r="E28" s="40">
        <v>1</v>
      </c>
      <c r="F28" s="43" t="s">
        <v>63</v>
      </c>
      <c r="G28" s="60"/>
      <c r="H28" s="42">
        <f t="shared" si="0"/>
        <v>0</v>
      </c>
      <c r="N28" s="38"/>
    </row>
    <row r="29" spans="1:14" s="1" customFormat="1" ht="15">
      <c r="A29" s="1">
        <f t="shared" si="1"/>
        <v>23</v>
      </c>
      <c r="B29" s="1" t="s">
        <v>73</v>
      </c>
      <c r="E29" s="40">
        <v>1</v>
      </c>
      <c r="F29" s="43" t="s">
        <v>63</v>
      </c>
      <c r="G29" s="60"/>
      <c r="H29" s="42">
        <f t="shared" si="0"/>
        <v>0</v>
      </c>
      <c r="N29" s="38"/>
    </row>
    <row r="30" spans="1:14" s="1" customFormat="1" ht="26.25">
      <c r="A30" s="1">
        <f t="shared" si="1"/>
        <v>24</v>
      </c>
      <c r="B30" s="1" t="s">
        <v>77</v>
      </c>
      <c r="C30" s="1" t="s">
        <v>78</v>
      </c>
      <c r="D30" s="1" t="s">
        <v>79</v>
      </c>
      <c r="E30" s="40">
        <v>1</v>
      </c>
      <c r="F30" s="43" t="s">
        <v>63</v>
      </c>
      <c r="G30" s="60"/>
      <c r="H30" s="42">
        <f t="shared" si="0"/>
        <v>0</v>
      </c>
      <c r="I30" s="37" t="s">
        <v>101</v>
      </c>
      <c r="N30" s="38"/>
    </row>
    <row r="31" spans="1:9" s="1" customFormat="1" ht="45">
      <c r="A31" s="1">
        <f t="shared" si="1"/>
        <v>25</v>
      </c>
      <c r="B31" s="41" t="s">
        <v>80</v>
      </c>
      <c r="C31" s="41" t="s">
        <v>81</v>
      </c>
      <c r="D31" s="1" t="s">
        <v>100</v>
      </c>
      <c r="E31" s="40">
        <v>7</v>
      </c>
      <c r="F31" s="43" t="s">
        <v>54</v>
      </c>
      <c r="G31" s="60"/>
      <c r="H31" s="42">
        <f t="shared" si="0"/>
        <v>0</v>
      </c>
      <c r="I31" s="37" t="s">
        <v>102</v>
      </c>
    </row>
    <row r="32" spans="1:9" s="1" customFormat="1" ht="30">
      <c r="A32" s="1">
        <f t="shared" si="1"/>
        <v>26</v>
      </c>
      <c r="B32" s="1" t="s">
        <v>82</v>
      </c>
      <c r="C32" s="1" t="s">
        <v>83</v>
      </c>
      <c r="E32" s="40">
        <v>1</v>
      </c>
      <c r="F32" s="43" t="s">
        <v>63</v>
      </c>
      <c r="G32" s="60"/>
      <c r="H32" s="42">
        <f t="shared" si="0"/>
        <v>0</v>
      </c>
      <c r="I32" s="37" t="s">
        <v>84</v>
      </c>
    </row>
    <row r="33" spans="1:8" s="1" customFormat="1" ht="15.75" thickBot="1">
      <c r="A33" s="1">
        <f t="shared" si="1"/>
        <v>27</v>
      </c>
      <c r="B33" s="36" t="s">
        <v>86</v>
      </c>
      <c r="C33" s="36"/>
      <c r="E33" s="40"/>
      <c r="F33" s="40"/>
      <c r="G33" s="61"/>
      <c r="H33" s="42">
        <f t="shared" si="0"/>
        <v>0</v>
      </c>
    </row>
    <row r="34" spans="2:8" s="1" customFormat="1" ht="15.75" thickBot="1">
      <c r="B34" s="33" t="s">
        <v>41</v>
      </c>
      <c r="C34" s="34"/>
      <c r="D34" s="34"/>
      <c r="E34" s="35"/>
      <c r="F34" s="35"/>
      <c r="G34" s="58"/>
      <c r="H34" s="57">
        <f>SUM(H7:H33)</f>
        <v>0</v>
      </c>
    </row>
    <row r="35" spans="5:8" s="1" customFormat="1" ht="15">
      <c r="E35" s="40"/>
      <c r="F35" s="40"/>
      <c r="G35" s="39"/>
      <c r="H35" s="40"/>
    </row>
    <row r="36" spans="2:8" s="1" customFormat="1" ht="15">
      <c r="B36" t="s">
        <v>103</v>
      </c>
      <c r="E36" s="40"/>
      <c r="F36" s="40"/>
      <c r="G36" s="39"/>
      <c r="H36" s="40"/>
    </row>
    <row r="37" spans="5:8" s="1" customFormat="1" ht="15">
      <c r="E37" s="40"/>
      <c r="F37" s="40"/>
      <c r="G37" s="39"/>
      <c r="H37" s="42"/>
    </row>
    <row r="38" spans="5:8" s="1" customFormat="1" ht="15">
      <c r="E38" s="40"/>
      <c r="F38" s="40"/>
      <c r="G38" s="39"/>
      <c r="H38" s="42"/>
    </row>
    <row r="39" spans="5:8" s="1" customFormat="1" ht="15">
      <c r="E39" s="40"/>
      <c r="F39" s="40"/>
      <c r="G39" s="39"/>
      <c r="H39" s="42"/>
    </row>
    <row r="40" spans="5:8" s="1" customFormat="1" ht="15">
      <c r="E40" s="40"/>
      <c r="F40" s="40"/>
      <c r="G40" s="39"/>
      <c r="H40" s="42"/>
    </row>
    <row r="41" spans="5:8" s="1" customFormat="1" ht="15">
      <c r="E41" s="40"/>
      <c r="F41" s="40"/>
      <c r="G41" s="39"/>
      <c r="H41" s="42"/>
    </row>
    <row r="42" spans="5:8" s="1" customFormat="1" ht="15">
      <c r="E42" s="40"/>
      <c r="F42" s="40"/>
      <c r="G42" s="39"/>
      <c r="H42" s="42"/>
    </row>
    <row r="43" spans="2:8" s="1" customFormat="1" ht="15">
      <c r="B43" s="41"/>
      <c r="C43" s="41"/>
      <c r="E43" s="40"/>
      <c r="F43" s="43"/>
      <c r="G43" s="39"/>
      <c r="H43" s="42"/>
    </row>
    <row r="44" spans="2:8" s="1" customFormat="1" ht="15">
      <c r="B44" s="41"/>
      <c r="C44" s="41"/>
      <c r="E44" s="40"/>
      <c r="F44" s="43"/>
      <c r="G44" s="39"/>
      <c r="H44" s="42"/>
    </row>
    <row r="45" spans="2:8" s="1" customFormat="1" ht="15">
      <c r="B45" s="41"/>
      <c r="C45" s="41"/>
      <c r="E45" s="40"/>
      <c r="F45" s="40"/>
      <c r="G45" s="39"/>
      <c r="H45" s="42"/>
    </row>
    <row r="46" spans="2:8" s="1" customFormat="1" ht="15">
      <c r="B46" s="41"/>
      <c r="C46" s="41"/>
      <c r="E46" s="40"/>
      <c r="F46" s="40"/>
      <c r="G46" s="39"/>
      <c r="H46" s="42"/>
    </row>
    <row r="47" spans="5:8" s="1" customFormat="1" ht="15">
      <c r="E47" s="40"/>
      <c r="F47" s="40"/>
      <c r="G47" s="39"/>
      <c r="H47" s="42"/>
    </row>
    <row r="48" spans="5:8" s="1" customFormat="1" ht="15">
      <c r="E48" s="40"/>
      <c r="F48" s="40"/>
      <c r="G48" s="39"/>
      <c r="H48" s="42"/>
    </row>
    <row r="49" spans="2:8" s="1" customFormat="1" ht="15">
      <c r="B49" s="41"/>
      <c r="C49" s="41"/>
      <c r="E49" s="40"/>
      <c r="F49" s="40"/>
      <c r="G49" s="39"/>
      <c r="H49" s="42"/>
    </row>
    <row r="50" spans="2:8" s="1" customFormat="1" ht="15">
      <c r="B50" s="36"/>
      <c r="C50" s="36"/>
      <c r="D50" s="41"/>
      <c r="E50" s="30"/>
      <c r="F50" s="30"/>
      <c r="G50" s="31"/>
      <c r="H50" s="32"/>
    </row>
    <row r="51" spans="2:8" s="1" customFormat="1" ht="15">
      <c r="B51" s="36"/>
      <c r="C51" s="36"/>
      <c r="D51" s="36"/>
      <c r="E51" s="28"/>
      <c r="F51" s="28"/>
      <c r="G51" s="29"/>
      <c r="H51" s="42"/>
    </row>
    <row r="52" spans="2:8" s="1" customFormat="1" ht="15">
      <c r="B52" s="36"/>
      <c r="C52" s="36"/>
      <c r="D52" s="36"/>
      <c r="E52" s="28"/>
      <c r="F52" s="28"/>
      <c r="G52" s="29"/>
      <c r="H52" s="32"/>
    </row>
    <row r="53" spans="2:8" s="1" customFormat="1" ht="15">
      <c r="B53" s="36"/>
      <c r="C53" s="36"/>
      <c r="D53" s="36"/>
      <c r="E53" s="28"/>
      <c r="F53" s="28"/>
      <c r="G53" s="29"/>
      <c r="H53" s="32"/>
    </row>
    <row r="54" spans="2:8" s="1" customFormat="1" ht="15">
      <c r="B54" s="36"/>
      <c r="C54" s="36"/>
      <c r="D54" s="36"/>
      <c r="E54" s="28"/>
      <c r="F54" s="28"/>
      <c r="G54" s="29"/>
      <c r="H54" s="32"/>
    </row>
    <row r="55" spans="2:8" s="1" customFormat="1" ht="15">
      <c r="B55" s="36"/>
      <c r="C55" s="36"/>
      <c r="D55" s="36"/>
      <c r="E55" s="28"/>
      <c r="F55" s="28"/>
      <c r="G55" s="29"/>
      <c r="H55" s="32"/>
    </row>
    <row r="56" spans="2:8" s="1" customFormat="1" ht="15">
      <c r="B56" s="36"/>
      <c r="C56" s="36"/>
      <c r="D56" s="36"/>
      <c r="E56" s="28"/>
      <c r="F56" s="28"/>
      <c r="G56" s="29"/>
      <c r="H56" s="32"/>
    </row>
    <row r="57" s="1" customFormat="1" ht="15"/>
    <row r="58" s="1" customFormat="1" ht="15"/>
    <row r="59" s="1" customFormat="1" ht="15"/>
    <row r="60" s="1" customFormat="1" ht="15"/>
    <row r="61" s="1" customFormat="1" ht="15"/>
    <row r="62" s="1" customFormat="1" ht="15"/>
    <row r="63" s="1" customFormat="1" ht="15"/>
    <row r="64" s="1" customFormat="1" ht="55.5" customHeight="1"/>
    <row r="65" s="1" customFormat="1" ht="6.75" customHeight="1"/>
    <row r="66" s="1" customFormat="1" ht="15"/>
    <row r="67" s="1" customFormat="1" ht="6.75" customHeight="1"/>
    <row r="68" s="1" customFormat="1" ht="68.25" customHeight="1"/>
    <row r="69" s="1" customFormat="1" ht="6" customHeight="1"/>
    <row r="70" s="1" customFormat="1" ht="9" customHeight="1"/>
    <row r="71" s="1" customFormat="1" ht="57.75" customHeight="1"/>
    <row r="72" s="1" customFormat="1" ht="7.5" customHeight="1"/>
    <row r="73" s="1" customFormat="1" ht="15"/>
    <row r="74" s="1" customFormat="1" ht="8.25" customHeight="1"/>
    <row r="75" s="1" customFormat="1" ht="15"/>
    <row r="76" s="1" customFormat="1" ht="6.75" customHeight="1"/>
    <row r="77" s="1" customFormat="1" ht="16.5" customHeight="1"/>
    <row r="78" s="1" customFormat="1" ht="15" customHeight="1"/>
    <row r="79" s="1" customFormat="1" ht="15"/>
    <row r="80" s="1" customFormat="1" ht="7.5" customHeight="1"/>
    <row r="81" s="1" customFormat="1" ht="15"/>
    <row r="82" s="1" customFormat="1" ht="15"/>
    <row r="83" s="1" customFormat="1" ht="15"/>
    <row r="84" s="1" customFormat="1" ht="15"/>
    <row r="85" s="1" customFormat="1" ht="15"/>
    <row r="86" s="1" customFormat="1" ht="15"/>
    <row r="87" s="1" customFormat="1" ht="15"/>
    <row r="88" s="1" customFormat="1" ht="15"/>
    <row r="89" s="1" customFormat="1" ht="15"/>
    <row r="90" s="1" customFormat="1" ht="15"/>
    <row r="91" s="1" customFormat="1" ht="15"/>
    <row r="92" s="1" customFormat="1" ht="15"/>
    <row r="93" s="1" customFormat="1" ht="15"/>
    <row r="94" s="1" customFormat="1" ht="15"/>
    <row r="95" s="1" customFormat="1" ht="15"/>
    <row r="96" s="1" customFormat="1" ht="15"/>
    <row r="97" s="1" customFormat="1" ht="15"/>
    <row r="98" s="1" customFormat="1" ht="15"/>
    <row r="99" s="1" customFormat="1" ht="15"/>
    <row r="100" s="1" customFormat="1" ht="15"/>
    <row r="101" s="1" customFormat="1" ht="15"/>
    <row r="102" s="1" customFormat="1" ht="15" customHeight="1"/>
    <row r="103" s="1" customFormat="1" ht="15"/>
    <row r="104" s="1" customFormat="1" ht="15"/>
    <row r="105" s="1" customFormat="1" ht="15"/>
    <row r="106" s="1" customFormat="1" ht="15"/>
    <row r="107" s="1" customFormat="1" ht="15"/>
    <row r="108" s="1" customFormat="1" ht="15"/>
    <row r="109" s="1" customFormat="1" ht="15"/>
    <row r="110" s="1" customFormat="1" ht="15"/>
    <row r="111" spans="1:13" ht="15">
      <c r="A111" s="1"/>
      <c r="B111" s="1"/>
      <c r="C111" s="1"/>
      <c r="D111" s="1"/>
      <c r="E111" s="1"/>
      <c r="F111" s="1"/>
      <c r="G111" s="1"/>
      <c r="H111" s="1"/>
      <c r="I111" s="1"/>
      <c r="J111" s="1"/>
      <c r="K111" s="1"/>
      <c r="L111" s="1"/>
      <c r="M111" s="1"/>
    </row>
    <row r="112" spans="1:13" ht="15">
      <c r="A112" s="1"/>
      <c r="B112" s="1"/>
      <c r="C112" s="1"/>
      <c r="D112" s="1"/>
      <c r="E112" s="1"/>
      <c r="F112" s="1"/>
      <c r="G112" s="1"/>
      <c r="H112" s="1"/>
      <c r="I112" s="1"/>
      <c r="J112" s="1"/>
      <c r="K112" s="1"/>
      <c r="L112" s="1"/>
      <c r="M112" s="1"/>
    </row>
    <row r="113" spans="1:13" ht="15">
      <c r="A113" s="1"/>
      <c r="B113" s="1"/>
      <c r="C113" s="1"/>
      <c r="D113" s="1"/>
      <c r="E113" s="1"/>
      <c r="F113" s="1"/>
      <c r="G113" s="1"/>
      <c r="H113" s="1"/>
      <c r="I113" s="1"/>
      <c r="J113" s="1"/>
      <c r="K113" s="1"/>
      <c r="L113" s="1"/>
      <c r="M113" s="1"/>
    </row>
    <row r="114" spans="1:13" ht="15">
      <c r="A114" s="1"/>
      <c r="B114" s="1"/>
      <c r="C114" s="1"/>
      <c r="D114" s="1"/>
      <c r="E114" s="1"/>
      <c r="F114" s="1"/>
      <c r="G114" s="1"/>
      <c r="H114" s="1"/>
      <c r="I114" s="1"/>
      <c r="J114" s="1"/>
      <c r="K114" s="1"/>
      <c r="L114" s="1"/>
      <c r="M114" s="1"/>
    </row>
    <row r="115" spans="1:13" ht="15">
      <c r="A115" s="1"/>
      <c r="B115" s="1"/>
      <c r="C115" s="1"/>
      <c r="D115" s="1"/>
      <c r="E115" s="1"/>
      <c r="F115" s="1"/>
      <c r="G115" s="1"/>
      <c r="H115" s="1"/>
      <c r="I115" s="1"/>
      <c r="J115" s="1"/>
      <c r="K115" s="1"/>
      <c r="L115" s="1"/>
      <c r="M115" s="1"/>
    </row>
    <row r="116" spans="1:13" ht="15">
      <c r="A116" s="1"/>
      <c r="B116" s="1"/>
      <c r="C116" s="1"/>
      <c r="D116" s="1"/>
      <c r="E116" s="1"/>
      <c r="F116" s="1"/>
      <c r="G116" s="1"/>
      <c r="H116" s="1"/>
      <c r="I116" s="1"/>
      <c r="J116" s="1"/>
      <c r="K116" s="1"/>
      <c r="L116" s="1"/>
      <c r="M116" s="1"/>
    </row>
    <row r="117" spans="1:13" ht="15">
      <c r="A117" s="1"/>
      <c r="B117" s="1"/>
      <c r="C117" s="1"/>
      <c r="D117" s="1"/>
      <c r="E117" s="1"/>
      <c r="F117" s="1"/>
      <c r="G117" s="1"/>
      <c r="H117" s="1"/>
      <c r="I117" s="1"/>
      <c r="J117" s="1"/>
      <c r="K117" s="1"/>
      <c r="L117" s="1"/>
      <c r="M117" s="1"/>
    </row>
    <row r="118" spans="1:13" ht="15">
      <c r="A118" s="1"/>
      <c r="B118" s="1"/>
      <c r="C118" s="1"/>
      <c r="D118" s="1"/>
      <c r="E118" s="1"/>
      <c r="F118" s="1"/>
      <c r="G118" s="1"/>
      <c r="H118" s="1"/>
      <c r="I118" s="1"/>
      <c r="J118" s="1"/>
      <c r="K118" s="1"/>
      <c r="L118" s="1"/>
      <c r="M118" s="1"/>
    </row>
    <row r="119" spans="1:13" ht="15">
      <c r="A119" s="1"/>
      <c r="B119" s="1"/>
      <c r="C119" s="1"/>
      <c r="D119" s="1"/>
      <c r="E119" s="1"/>
      <c r="F119" s="1"/>
      <c r="G119" s="1"/>
      <c r="H119" s="1"/>
      <c r="I119" s="1"/>
      <c r="J119" s="1"/>
      <c r="K119" s="1"/>
      <c r="L119" s="1"/>
      <c r="M119" s="1"/>
    </row>
    <row r="120" spans="1:13" ht="15">
      <c r="A120" s="1"/>
      <c r="B120" s="1"/>
      <c r="C120" s="1"/>
      <c r="D120" s="1"/>
      <c r="E120" s="1"/>
      <c r="F120" s="1"/>
      <c r="G120" s="1"/>
      <c r="H120" s="1"/>
      <c r="I120" s="1"/>
      <c r="J120" s="1"/>
      <c r="K120" s="1"/>
      <c r="L120" s="1"/>
      <c r="M120" s="1"/>
    </row>
    <row r="121" spans="1:13" ht="15">
      <c r="A121" s="1"/>
      <c r="B121" s="1"/>
      <c r="C121" s="1"/>
      <c r="D121" s="1"/>
      <c r="E121" s="1"/>
      <c r="F121" s="1"/>
      <c r="G121" s="1"/>
      <c r="H121" s="1"/>
      <c r="I121" s="1"/>
      <c r="J121" s="1"/>
      <c r="K121" s="1"/>
      <c r="L121" s="1"/>
      <c r="M121" s="1"/>
    </row>
    <row r="122" spans="1:13" ht="15">
      <c r="A122" s="1"/>
      <c r="B122" s="1"/>
      <c r="C122" s="1"/>
      <c r="D122" s="1"/>
      <c r="E122" s="1"/>
      <c r="F122" s="1"/>
      <c r="G122" s="1"/>
      <c r="H122" s="1"/>
      <c r="I122" s="1"/>
      <c r="J122" s="1"/>
      <c r="K122" s="1"/>
      <c r="L122" s="1"/>
      <c r="M122" s="1"/>
    </row>
    <row r="123" spans="1:13" ht="15">
      <c r="A123" s="1"/>
      <c r="B123" s="1"/>
      <c r="C123" s="1"/>
      <c r="D123" s="1"/>
      <c r="E123" s="1"/>
      <c r="F123" s="1"/>
      <c r="G123" s="1"/>
      <c r="H123" s="1"/>
      <c r="I123" s="1"/>
      <c r="J123" s="1"/>
      <c r="K123" s="1"/>
      <c r="L123" s="1"/>
      <c r="M123" s="1"/>
    </row>
    <row r="124" spans="1:13" ht="15">
      <c r="A124" s="1"/>
      <c r="B124" s="1"/>
      <c r="C124" s="1"/>
      <c r="D124" s="1"/>
      <c r="E124" s="1"/>
      <c r="F124" s="1"/>
      <c r="G124" s="1"/>
      <c r="H124" s="1"/>
      <c r="I124" s="1"/>
      <c r="J124" s="1"/>
      <c r="K124" s="1"/>
      <c r="L124" s="1"/>
      <c r="M124" s="1"/>
    </row>
    <row r="125" spans="1:13" ht="15">
      <c r="A125" s="1"/>
      <c r="B125" s="1"/>
      <c r="C125" s="1"/>
      <c r="D125" s="1"/>
      <c r="E125" s="1"/>
      <c r="F125" s="1"/>
      <c r="G125" s="1"/>
      <c r="H125" s="1"/>
      <c r="I125" s="1"/>
      <c r="J125" s="1"/>
      <c r="K125" s="1"/>
      <c r="L125" s="1"/>
      <c r="M125" s="1"/>
    </row>
    <row r="126" spans="1:13" ht="15">
      <c r="A126" s="1"/>
      <c r="B126" s="1"/>
      <c r="C126" s="1"/>
      <c r="D126" s="1"/>
      <c r="E126" s="1"/>
      <c r="F126" s="1"/>
      <c r="G126" s="1"/>
      <c r="H126" s="1"/>
      <c r="I126" s="1"/>
      <c r="J126" s="1"/>
      <c r="K126" s="1"/>
      <c r="L126" s="1"/>
      <c r="M126" s="1"/>
    </row>
    <row r="127" spans="1:13" ht="15">
      <c r="A127" s="1"/>
      <c r="B127" s="1"/>
      <c r="C127" s="1"/>
      <c r="D127" s="1"/>
      <c r="E127" s="1"/>
      <c r="F127" s="1"/>
      <c r="G127" s="1"/>
      <c r="H127" s="1"/>
      <c r="I127" s="1"/>
      <c r="J127" s="1"/>
      <c r="K127" s="1"/>
      <c r="L127" s="1"/>
      <c r="M127" s="1"/>
    </row>
    <row r="128" spans="1:13" ht="15">
      <c r="A128" s="1"/>
      <c r="B128" s="1"/>
      <c r="C128" s="1"/>
      <c r="D128" s="1"/>
      <c r="E128" s="1"/>
      <c r="F128" s="1"/>
      <c r="G128" s="1"/>
      <c r="H128" s="1"/>
      <c r="I128" s="1"/>
      <c r="J128" s="1"/>
      <c r="K128" s="1"/>
      <c r="L128" s="1"/>
      <c r="M128" s="1"/>
    </row>
    <row r="129" spans="1:13" ht="15">
      <c r="A129" s="1"/>
      <c r="B129" s="1"/>
      <c r="C129" s="1"/>
      <c r="D129" s="1"/>
      <c r="E129" s="1"/>
      <c r="F129" s="1"/>
      <c r="G129" s="1"/>
      <c r="H129" s="1"/>
      <c r="I129" s="1"/>
      <c r="J129" s="1"/>
      <c r="K129" s="1"/>
      <c r="L129" s="1"/>
      <c r="M129" s="1"/>
    </row>
    <row r="130" spans="1:13" ht="15">
      <c r="A130" s="1"/>
      <c r="B130" s="1"/>
      <c r="C130" s="1"/>
      <c r="D130" s="1"/>
      <c r="E130" s="1"/>
      <c r="F130" s="1"/>
      <c r="G130" s="1"/>
      <c r="H130" s="1"/>
      <c r="I130" s="1"/>
      <c r="J130" s="1"/>
      <c r="K130" s="1"/>
      <c r="L130" s="1"/>
      <c r="M130" s="1"/>
    </row>
    <row r="131" spans="1:13" ht="15">
      <c r="A131" s="1"/>
      <c r="B131" s="1"/>
      <c r="C131" s="1"/>
      <c r="D131" s="1"/>
      <c r="E131" s="1"/>
      <c r="F131" s="1"/>
      <c r="G131" s="1"/>
      <c r="H131" s="1"/>
      <c r="I131" s="1"/>
      <c r="J131" s="1"/>
      <c r="K131" s="1"/>
      <c r="L131" s="1"/>
      <c r="M131" s="1"/>
    </row>
    <row r="132" spans="1:13" ht="15">
      <c r="A132" s="1"/>
      <c r="B132" s="1"/>
      <c r="C132" s="1"/>
      <c r="D132" s="1"/>
      <c r="E132" s="1"/>
      <c r="F132" s="1"/>
      <c r="G132" s="1"/>
      <c r="H132" s="1"/>
      <c r="I132" s="1"/>
      <c r="J132" s="1"/>
      <c r="K132" s="1"/>
      <c r="L132" s="1"/>
      <c r="M132" s="1"/>
    </row>
    <row r="133" spans="1:13" ht="15">
      <c r="A133" s="1"/>
      <c r="B133" s="1"/>
      <c r="C133" s="1"/>
      <c r="D133" s="1"/>
      <c r="E133" s="1"/>
      <c r="F133" s="1"/>
      <c r="G133" s="1"/>
      <c r="H133" s="1"/>
      <c r="I133" s="1"/>
      <c r="J133" s="1"/>
      <c r="K133" s="1"/>
      <c r="L133" s="1"/>
      <c r="M133" s="1"/>
    </row>
    <row r="134" spans="1:13" ht="15">
      <c r="A134" s="1"/>
      <c r="B134" s="1"/>
      <c r="C134" s="1"/>
      <c r="D134" s="1"/>
      <c r="E134" s="1"/>
      <c r="F134" s="1"/>
      <c r="G134" s="1"/>
      <c r="H134" s="1"/>
      <c r="I134" s="1"/>
      <c r="J134" s="1"/>
      <c r="K134" s="1"/>
      <c r="L134" s="1"/>
      <c r="M134" s="1"/>
    </row>
    <row r="135" spans="1:13" ht="15">
      <c r="A135" s="1"/>
      <c r="B135" s="1"/>
      <c r="C135" s="1"/>
      <c r="D135" s="1"/>
      <c r="E135" s="1"/>
      <c r="F135" s="1"/>
      <c r="G135" s="1"/>
      <c r="H135" s="1"/>
      <c r="I135" s="1"/>
      <c r="J135" s="1"/>
      <c r="K135" s="1"/>
      <c r="L135" s="1"/>
      <c r="M135" s="1"/>
    </row>
    <row r="136" spans="1:13" ht="15">
      <c r="A136" s="1"/>
      <c r="B136" s="1"/>
      <c r="C136" s="1"/>
      <c r="D136" s="1"/>
      <c r="E136" s="1"/>
      <c r="F136" s="1"/>
      <c r="G136" s="1"/>
      <c r="H136" s="1"/>
      <c r="I136" s="1"/>
      <c r="J136" s="1"/>
      <c r="K136" s="1"/>
      <c r="L136" s="1"/>
      <c r="M136" s="1"/>
    </row>
    <row r="137" spans="1:13" ht="15">
      <c r="A137" s="1"/>
      <c r="B137" s="1"/>
      <c r="C137" s="1"/>
      <c r="D137" s="1"/>
      <c r="E137" s="1"/>
      <c r="F137" s="1"/>
      <c r="G137" s="1"/>
      <c r="H137" s="1"/>
      <c r="I137" s="1"/>
      <c r="J137" s="1"/>
      <c r="K137" s="1"/>
      <c r="L137" s="1"/>
      <c r="M137" s="1"/>
    </row>
    <row r="138" spans="1:13" ht="15">
      <c r="A138" s="1"/>
      <c r="B138" s="1"/>
      <c r="C138" s="1"/>
      <c r="D138" s="1"/>
      <c r="E138" s="1"/>
      <c r="F138" s="1"/>
      <c r="G138" s="1"/>
      <c r="H138" s="1"/>
      <c r="I138" s="1"/>
      <c r="J138" s="1"/>
      <c r="K138" s="1"/>
      <c r="L138" s="1"/>
      <c r="M138" s="1"/>
    </row>
    <row r="139" spans="1:13" ht="15">
      <c r="A139" s="1"/>
      <c r="B139" s="1"/>
      <c r="C139" s="1"/>
      <c r="D139" s="1"/>
      <c r="E139" s="1"/>
      <c r="F139" s="1"/>
      <c r="G139" s="1"/>
      <c r="H139" s="1"/>
      <c r="I139" s="1"/>
      <c r="J139" s="1"/>
      <c r="K139" s="1"/>
      <c r="L139" s="1"/>
      <c r="M139" s="1"/>
    </row>
    <row r="140" spans="1:13" ht="15">
      <c r="A140" s="1"/>
      <c r="B140" s="1"/>
      <c r="C140" s="1"/>
      <c r="D140" s="1"/>
      <c r="E140" s="1"/>
      <c r="F140" s="1"/>
      <c r="G140" s="1"/>
      <c r="H140" s="1"/>
      <c r="I140" s="1"/>
      <c r="J140" s="1"/>
      <c r="K140" s="1"/>
      <c r="L140" s="1"/>
      <c r="M140" s="1"/>
    </row>
    <row r="141" spans="1:13" ht="15">
      <c r="A141" s="1"/>
      <c r="B141" s="1"/>
      <c r="C141" s="1"/>
      <c r="D141" s="1"/>
      <c r="E141" s="1"/>
      <c r="F141" s="1"/>
      <c r="G141" s="1"/>
      <c r="H141" s="1"/>
      <c r="I141" s="1"/>
      <c r="J141" s="1"/>
      <c r="K141" s="1"/>
      <c r="L141" s="1"/>
      <c r="M141" s="1"/>
    </row>
  </sheetData>
  <sheetProtection password="D8CB" sheet="1"/>
  <printOptions/>
  <pageMargins left="0.7" right="0.7" top="0.787401575" bottom="0.787401575" header="0.3" footer="0.3"/>
  <pageSetup fitToHeight="0" fitToWidth="1" horizontalDpi="600" verticalDpi="600" orientation="landscape" paperSize="9" scale="61" r:id="rId1"/>
</worksheet>
</file>

<file path=xl/worksheets/sheet3.xml><?xml version="1.0" encoding="utf-8"?>
<worksheet xmlns="http://schemas.openxmlformats.org/spreadsheetml/2006/main" xmlns:r="http://schemas.openxmlformats.org/officeDocument/2006/relationships">
  <dimension ref="B2:D19"/>
  <sheetViews>
    <sheetView zoomScalePageLayoutView="0" workbookViewId="0" topLeftCell="A1">
      <selection activeCell="A1" sqref="A1"/>
    </sheetView>
  </sheetViews>
  <sheetFormatPr defaultColWidth="9.140625" defaultRowHeight="15"/>
  <cols>
    <col min="1" max="1" width="2.00390625" style="0" customWidth="1"/>
    <col min="2" max="2" width="60.7109375" style="0" customWidth="1"/>
    <col min="3" max="3" width="19.00390625" style="0" customWidth="1"/>
    <col min="4" max="4" width="24.28125" style="0" customWidth="1"/>
  </cols>
  <sheetData>
    <row r="2" spans="2:4" ht="18.75">
      <c r="B2" s="70" t="s">
        <v>208</v>
      </c>
      <c r="C2" s="70"/>
      <c r="D2" s="70"/>
    </row>
    <row r="4" spans="2:4" ht="15">
      <c r="B4" s="3"/>
      <c r="C4" s="63" t="s">
        <v>10</v>
      </c>
      <c r="D4" s="63" t="s">
        <v>12</v>
      </c>
    </row>
    <row r="5" spans="2:4" ht="15">
      <c r="B5" s="3" t="s">
        <v>6</v>
      </c>
      <c r="C5" s="3">
        <f>SUM('Výkaz výměr - polož. rozpočet'!E18)</f>
        <v>0</v>
      </c>
      <c r="D5" s="3">
        <f>SUM(C5)*1.21</f>
        <v>0</v>
      </c>
    </row>
    <row r="6" spans="2:4" ht="15">
      <c r="B6" s="3" t="s">
        <v>8</v>
      </c>
      <c r="C6" s="3">
        <f>SUM('Výkaz výměr - polož. rozpočet'!E35)</f>
        <v>0</v>
      </c>
      <c r="D6" s="3">
        <f aca="true" t="shared" si="0" ref="D6:D15">SUM(C6)*1.21</f>
        <v>0</v>
      </c>
    </row>
    <row r="7" spans="2:4" ht="15">
      <c r="B7" s="3" t="s">
        <v>9</v>
      </c>
      <c r="C7" s="3">
        <f>SUM('Výkaz výměr - polož. rozpočet'!E52)</f>
        <v>0</v>
      </c>
      <c r="D7" s="3">
        <f t="shared" si="0"/>
        <v>0</v>
      </c>
    </row>
    <row r="8" spans="2:4" ht="15">
      <c r="B8" s="3" t="s">
        <v>7</v>
      </c>
      <c r="C8" s="3">
        <f>SUM('Výkaz výměr - polož. rozpočet'!E59)</f>
        <v>0</v>
      </c>
      <c r="D8" s="3">
        <f t="shared" si="0"/>
        <v>0</v>
      </c>
    </row>
    <row r="9" spans="2:4" ht="15">
      <c r="B9" s="3" t="s">
        <v>4</v>
      </c>
      <c r="C9" s="3">
        <f>SUM('Výkaz výměr - polož. rozpočet'!E70)</f>
        <v>0</v>
      </c>
      <c r="D9" s="3">
        <f t="shared" si="0"/>
        <v>0</v>
      </c>
    </row>
    <row r="10" spans="2:4" ht="15">
      <c r="B10" s="3" t="s">
        <v>5</v>
      </c>
      <c r="C10" s="3">
        <f>SUM('Výkaz výměr - polož. rozpočet'!E77)</f>
        <v>0</v>
      </c>
      <c r="D10" s="3">
        <f t="shared" si="0"/>
        <v>0</v>
      </c>
    </row>
    <row r="11" spans="2:4" ht="15">
      <c r="B11" s="3" t="s">
        <v>16</v>
      </c>
      <c r="C11" s="3">
        <f>SUM('Výkaz výměr - polož. rozpočet'!E87)</f>
        <v>0</v>
      </c>
      <c r="D11" s="3">
        <f t="shared" si="0"/>
        <v>0</v>
      </c>
    </row>
    <row r="12" spans="2:4" ht="15">
      <c r="B12" s="3" t="s">
        <v>26</v>
      </c>
      <c r="C12" s="3">
        <f>'Výkaz výměr - polož. rozpočet'!E122</f>
        <v>0</v>
      </c>
      <c r="D12" s="3">
        <f t="shared" si="0"/>
        <v>0</v>
      </c>
    </row>
    <row r="13" spans="2:4" ht="15">
      <c r="B13" s="3" t="s">
        <v>14</v>
      </c>
      <c r="C13" s="3">
        <f>'Výkaz výměr - polož. rozpočet'!E155</f>
        <v>0</v>
      </c>
      <c r="D13" s="3">
        <f t="shared" si="0"/>
        <v>0</v>
      </c>
    </row>
    <row r="14" spans="2:4" ht="15">
      <c r="B14" s="3" t="s">
        <v>28</v>
      </c>
      <c r="C14" s="3">
        <f>'Výkaz výměr - polož. rozpočet'!E175</f>
        <v>0</v>
      </c>
      <c r="D14" s="3">
        <f t="shared" si="0"/>
        <v>0</v>
      </c>
    </row>
    <row r="15" spans="2:4" ht="15">
      <c r="B15" s="3" t="s">
        <v>30</v>
      </c>
      <c r="C15" s="3">
        <f>'Výkaz výměr - polož. rozpočet'!E195</f>
        <v>0</v>
      </c>
      <c r="D15" s="3">
        <f t="shared" si="0"/>
        <v>0</v>
      </c>
    </row>
    <row r="16" spans="2:4" ht="15">
      <c r="B16" s="3"/>
      <c r="C16" s="3"/>
      <c r="D16" s="3"/>
    </row>
    <row r="17" spans="2:4" ht="15">
      <c r="B17" s="3"/>
      <c r="C17" s="3"/>
      <c r="D17" s="3"/>
    </row>
    <row r="18" spans="2:4" ht="15">
      <c r="B18" s="64" t="s">
        <v>11</v>
      </c>
      <c r="C18" s="64">
        <f>SUM(C5:C17)</f>
        <v>0</v>
      </c>
      <c r="D18" s="3"/>
    </row>
    <row r="19" spans="2:4" ht="15">
      <c r="B19" s="64" t="s">
        <v>206</v>
      </c>
      <c r="C19" s="64">
        <f>SUM(D5:D17)</f>
        <v>0</v>
      </c>
      <c r="D19" s="3"/>
    </row>
  </sheetData>
  <sheetProtection password="A70A" sheet="1"/>
  <mergeCells count="1">
    <mergeCell ref="B2:D2"/>
  </mergeCells>
  <printOptions/>
  <pageMargins left="0.7" right="0.7" top="0.787401575" bottom="0.7874015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strobl@fm.vse.cz</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Miroslav Malec</dc:creator>
  <cp:keywords/>
  <dc:description/>
  <cp:lastModifiedBy>Miroslav Malec</cp:lastModifiedBy>
  <cp:lastPrinted>2014-12-09T07:28:20Z</cp:lastPrinted>
  <dcterms:created xsi:type="dcterms:W3CDTF">2011-05-27T12:16:48Z</dcterms:created>
  <dcterms:modified xsi:type="dcterms:W3CDTF">2014-12-09T16:10:58Z</dcterms:modified>
  <cp:category/>
  <cp:version/>
  <cp:contentType/>
  <cp:contentStatus/>
</cp:coreProperties>
</file>