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prava vodovodu a vý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Úprava vodovodu a vý...'!$C$86:$K$182</definedName>
    <definedName name="_xlnm.Print_Area" localSheetId="1">'01 - Úprava vodovodu a vý...'!$C$4:$J$39,'01 - Úprava vodovodu a vý...'!$C$45:$J$68,'01 - Úprava vodovodu a vý...'!$C$74:$K$182</definedName>
    <definedName name="_xlnm.Print_Titles" localSheetId="1">'01 - Úprava vodovodu a vý...'!$86:$86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125"/>
  <c r="F34"/>
  <c r="BK101"/>
  <c r="BK156"/>
  <c r="J92"/>
  <c r="J137"/>
  <c r="BK177"/>
  <c r="J125"/>
  <c r="F37"/>
  <c r="J148"/>
  <c r="BK148"/>
  <c r="BK110"/>
  <c r="J130"/>
  <c r="J169"/>
  <c r="J101"/>
  <c r="J177"/>
  <c r="J151"/>
  <c r="BK120"/>
  <c r="BK137"/>
  <c r="J90"/>
  <c i="1" r="AS54"/>
  <c i="2" r="BK151"/>
  <c r="BK96"/>
  <c r="J144"/>
  <c r="J94"/>
  <c r="J167"/>
  <c r="J140"/>
  <c r="BK115"/>
  <c r="J96"/>
  <c r="BK153"/>
  <c r="J98"/>
  <c r="BK98"/>
  <c r="BK144"/>
  <c r="J34"/>
  <c r="J115"/>
  <c r="BK164"/>
  <c r="J135"/>
  <c r="BK167"/>
  <c r="BK105"/>
  <c r="BK160"/>
  <c r="J117"/>
  <c r="BK94"/>
  <c r="J156"/>
  <c r="BK130"/>
  <c r="J105"/>
  <c r="J164"/>
  <c r="BK92"/>
  <c r="BK140"/>
  <c r="BK172"/>
  <c r="BK117"/>
  <c r="J153"/>
  <c r="J110"/>
  <c r="F35"/>
  <c r="J172"/>
  <c r="BK169"/>
  <c r="J120"/>
  <c r="J160"/>
  <c r="BK90"/>
  <c r="BK135"/>
  <c r="F36"/>
  <c l="1" r="R89"/>
  <c r="R88"/>
  <c r="R104"/>
  <c r="BK119"/>
  <c r="J119"/>
  <c r="J64"/>
  <c r="T89"/>
  <c r="T88"/>
  <c r="P104"/>
  <c r="T104"/>
  <c r="BK171"/>
  <c r="J171"/>
  <c r="J67"/>
  <c r="BK104"/>
  <c r="BK139"/>
  <c r="J139"/>
  <c r="J65"/>
  <c r="T139"/>
  <c r="T155"/>
  <c r="BK89"/>
  <c r="J89"/>
  <c r="J61"/>
  <c r="P119"/>
  <c r="P139"/>
  <c r="P155"/>
  <c r="R171"/>
  <c r="P89"/>
  <c r="P88"/>
  <c r="T119"/>
  <c r="BK155"/>
  <c r="J155"/>
  <c r="J66"/>
  <c r="P171"/>
  <c r="R119"/>
  <c r="R139"/>
  <c r="R155"/>
  <c r="T171"/>
  <c i="1" r="BC55"/>
  <c r="BB55"/>
  <c i="2" r="E48"/>
  <c r="J52"/>
  <c r="F55"/>
  <c r="BE90"/>
  <c r="BE92"/>
  <c r="BE94"/>
  <c r="BE96"/>
  <c r="BE98"/>
  <c r="BE101"/>
  <c r="BE105"/>
  <c r="BE110"/>
  <c r="BE115"/>
  <c r="BE117"/>
  <c r="BE120"/>
  <c r="BE125"/>
  <c r="BE130"/>
  <c r="BE135"/>
  <c r="BE137"/>
  <c r="BE140"/>
  <c r="BE144"/>
  <c r="BE148"/>
  <c r="BE151"/>
  <c r="BE153"/>
  <c r="BE156"/>
  <c r="BE160"/>
  <c r="BE164"/>
  <c r="BE167"/>
  <c r="BE169"/>
  <c r="BE172"/>
  <c r="BE177"/>
  <c i="1" r="AW55"/>
  <c r="BA55"/>
  <c r="BD55"/>
  <c r="BA54"/>
  <c r="W30"/>
  <c r="BC54"/>
  <c r="W32"/>
  <c r="BD54"/>
  <c r="W33"/>
  <c r="BB54"/>
  <c r="W31"/>
  <c i="2" l="1" r="BK103"/>
  <c r="J103"/>
  <c r="J62"/>
  <c r="P103"/>
  <c r="R103"/>
  <c r="P87"/>
  <c i="1" r="AU55"/>
  <c i="2" r="T103"/>
  <c r="T87"/>
  <c r="R87"/>
  <c r="J104"/>
  <c r="J63"/>
  <c r="BK88"/>
  <c r="J88"/>
  <c r="J60"/>
  <c i="1" r="AU54"/>
  <c r="AY54"/>
  <c i="2" r="J33"/>
  <c i="1" r="AV55"/>
  <c r="AT55"/>
  <c r="AX54"/>
  <c r="AW54"/>
  <c r="AK30"/>
  <c i="2" r="F33"/>
  <c i="1" r="AZ55"/>
  <c r="AZ54"/>
  <c r="W29"/>
  <c i="2" l="1" r="BK87"/>
  <c r="J87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<sst xmlns="http://schemas.openxmlformats.org/spreadsheetml/2006/main">
  <si>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</si>
  <si>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</si>
  <si>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</si>
  <si>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</si>
  <si>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</si>
  <si>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{12ab711f-0fdc-4e53-9d2d-70024726a42c}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</si>
  <si>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</si>
  <si>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</si>
  <si>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</si>
  <si>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</si>
  <si>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</si>
  <si>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</si>
  <si>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</si>
  <si>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</si>
  <si>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JS23-203_dpl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</si>
  <si>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</si>
  <si>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</si>
  <si>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Částečná rekonstrukce VZT koleje Blanice - doplněk</t>
  </si>
  <si>
    <t>KSO:</t>
  </si>
  <si>
    <t/>
  </si>
  <si>
    <t>CC-CZ:</t>
  </si>
  <si>
    <t>Místo:</t>
  </si>
  <si>
    <t>Chemická 953, 148 00 Praha 4</t>
  </si>
  <si>
    <t>Datum:</t>
  </si>
  <si>
    <t>13. 8. 2024</t>
  </si>
  <si>
    <t>Zadavatel:</t>
  </si>
  <si>
    <t>IČ:</t>
  </si>
  <si>
    <t>Správa účelových zařízení VŠE v Praze</t>
  </si>
  <si>
    <t>DIČ:</t>
  </si>
  <si>
    <t>Uchazeč: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</si>
  <si>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</si>
  <si>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</si>
  <si>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</si>
  <si>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</si>
  <si>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</si>
  <si>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</si>
  <si>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</si>
  <si>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</si>
  <si>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</si>
  <si>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</si>
  <si>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</si>
  <si>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</si>
  <si>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</si>
  <si>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</si>
  <si>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</si>
  <si>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</si>
  <si>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</si>
  <si>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</si>
  <si>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</si>
  <si>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</si>
  <si>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</si>
  <si>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</si>
  <si>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</si>
  <si>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</si>
  <si>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</si>
  <si>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</si>
  <si>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</si>
  <si>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</si>
  <si>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</si>
  <si>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</si>
  <si>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</si>
  <si>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</si>
  <si>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</si>
  <si>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</si>
  <si>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</si>
  <si>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</si>
  <si>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</si>
  <si>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</si>
  <si>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</si>
  <si>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</si>
  <si>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</si>
  <si>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</si>
  <si>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</si>
  <si>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</si>
  <si>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</si>
  <si>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</si>
  <si>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</si>
  <si>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</si>
  <si>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</si>
  <si>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</si>
  <si>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</si>
  <si>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vodovodu a výměna osvětlení</t>
  </si>
  <si>
    <t>STA</t>
  </si>
  <si>
    <t>1</t>
  </si>
  <si>
    <t>{b246b8b3-b8f5-4876-80f9-354bfb08f0de}</t>
  </si>
  <si>
    <t>2</t>
  </si>
  <si>
    <t>KRYCÍ LIST SOUPISU PRACÍ</t>
  </si>
  <si>
    <t>Objekt:</t>
  </si>
  <si>
    <t>01 - Úprava vodovodu a výměna osvětlení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</si>
  <si>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</si>
  <si>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</si>
  <si>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</si>
  <si>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</si>
  <si>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</si>
  <si>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</si>
  <si>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</si>
  <si>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</si>
  <si>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</si>
  <si>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</si>
  <si>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763 - Konstrukce suché výstavby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</si>
  <si>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</si>
  <si>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</si>
  <si>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</si>
  <si>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</si>
  <si>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</si>
  <si>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</si>
  <si>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</si>
  <si>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</si>
  <si>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</si>
  <si>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</si>
  <si>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</si>
  <si>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</si>
  <si>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</si>
  <si>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</si>
  <si>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</si>
  <si>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</si>
  <si>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</si>
  <si>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</si>
  <si>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</si>
  <si>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</si>
  <si>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997013159</t>
  </si>
  <si>
    <t>Vnitrostaveništní doprava suti a vybouraných hmot vodorovně do 50 m svisle s omezením mechanizace pro budovy a haly výšky přes 27 do 30 m</t>
  </si>
  <si>
    <t>t</t>
  </si>
  <si>
    <t>CS ÚRS 2023 02</t>
  </si>
  <si>
    <t>4</t>
  </si>
  <si>
    <t>-1697357534</t>
  </si>
  <si>
    <t>Online PSC</t>
  </si>
  <si>
    <t>https://podminky.urs.cz/item/CS_URS_2023_02/997013159</t>
  </si>
  <si>
    <t>997221121</t>
  </si>
  <si>
    <t>Vodorovná doprava suti nošením s naložením a se složením z kusových materiálů, na vzdálenost do 50 m</t>
  </si>
  <si>
    <t>128128879</t>
  </si>
  <si>
    <t>https://podminky.urs.cz/item/CS_URS_2023_02/997221121</t>
  </si>
  <si>
    <t>3</t>
  </si>
  <si>
    <t>997006012</t>
  </si>
  <si>
    <t>Úprava stavebního odpadu třídění ruční</t>
  </si>
  <si>
    <t>-381746433</t>
  </si>
  <si>
    <t>https://podminky.urs.cz/item/CS_URS_2023_02/997006012</t>
  </si>
  <si>
    <t>997006512</t>
  </si>
  <si>
    <t>Vodorovná doprava suti na skládku s naložením na dopravní prostředek a složením přes 100 m do 1 km</t>
  </si>
  <si>
    <t>-70888698</t>
  </si>
  <si>
    <t>https://podminky.urs.cz/item/CS_URS_2023_02/997006512</t>
  </si>
  <si>
    <t>5</t>
  </si>
  <si>
    <t>997006519</t>
  </si>
  <si>
    <t>Vodorovná doprava suti na skládku Příplatek k ceně -6512 za každý další i započatý 1 km</t>
  </si>
  <si>
    <t>-432106127</t>
  </si>
  <si>
    <t>https://podminky.urs.cz/item/CS_URS_2023_02/997006519</t>
  </si>
  <si>
    <t>VV</t>
  </si>
  <si>
    <t>3,133*9 'Přepočtené koeficientem množství</t>
  </si>
  <si>
    <t>6</t>
  </si>
  <si>
    <t>997013871</t>
  </si>
  <si>
    <t>Poplatek za uložení stavebního odpadu na recyklační skládce (skládkovné) směsného stavebního a demoličního zatříděného do Katalogu odpadů pod kódem 17 09 04</t>
  </si>
  <si>
    <t>318900322</t>
  </si>
  <si>
    <t>https://podminky.urs.cz/item/CS_URS_2023_02/997013871</t>
  </si>
  <si>
    <t>PSV</t>
  </si>
  <si>
    <t>Práce a dodávky PSV</t>
  </si>
  <si>
    <t>721</t>
  </si>
  <si>
    <t>Zdravotechnika - vnitřní kanalizace</t>
  </si>
  <si>
    <t>7</t>
  </si>
  <si>
    <t>721174043</t>
  </si>
  <si>
    <t>Potrubí z trub polypropylenových připojovací DN 50</t>
  </si>
  <si>
    <t>m</t>
  </si>
  <si>
    <t>16</t>
  </si>
  <si>
    <t>625009082</t>
  </si>
  <si>
    <t>https://podminky.urs.cz/item/CS_URS_2023_02/721174043</t>
  </si>
  <si>
    <t>2,0*255</t>
  </si>
  <si>
    <t>2,0*6</t>
  </si>
  <si>
    <t>Součet</t>
  </si>
  <si>
    <t>8</t>
  </si>
  <si>
    <t>721194105</t>
  </si>
  <si>
    <t>Vyměření přípojek na potrubí vyvedení a upevnění odpadních výpustek DN 50</t>
  </si>
  <si>
    <t>kus</t>
  </si>
  <si>
    <t>1193186046</t>
  </si>
  <si>
    <t>https://podminky.urs.cz/item/CS_URS_2023_02/721194105</t>
  </si>
  <si>
    <t>255</t>
  </si>
  <si>
    <t>9</t>
  </si>
  <si>
    <t>998721104</t>
  </si>
  <si>
    <t>Přesun hmot pro vnitřní kanalizace stanovený z hmotnosti přesunovaného materiálu vodorovná dopravní vzdálenost do 50 m v objektech výšky přes 24 do 36 m</t>
  </si>
  <si>
    <t>-357909489</t>
  </si>
  <si>
    <t>https://podminky.urs.cz/item/CS_URS_2023_02/998721104</t>
  </si>
  <si>
    <t>10</t>
  </si>
  <si>
    <t>998721181</t>
  </si>
  <si>
    <t>Přesun hmot pro vnitřní kanalizace stanovený z hmotnosti přesunovaného materiálu Příplatek k ceně za přesun prováděný bez použití mechanizace pro jakoukoliv výšku objektu</t>
  </si>
  <si>
    <t>293221986</t>
  </si>
  <si>
    <t>https://podminky.urs.cz/item/CS_URS_2023_02/998721181</t>
  </si>
  <si>
    <t>722</t>
  </si>
  <si>
    <t>Zdravotechnika - vnitřní vodovod</t>
  </si>
  <si>
    <t>11</t>
  </si>
  <si>
    <t>722174002</t>
  </si>
  <si>
    <t>Potrubí z plastových trubek z polypropylenu PPR svařovaných polyfúzně PN 16 (SDR 7,4) D 20 x 2,8</t>
  </si>
  <si>
    <t>-808154832</t>
  </si>
  <si>
    <t>https://podminky.urs.cz/item/CS_URS_2023_02/722174002</t>
  </si>
  <si>
    <t>(2,0+2,0)*255</t>
  </si>
  <si>
    <t>12</t>
  </si>
  <si>
    <t>722190401</t>
  </si>
  <si>
    <t>Zřízení přípojek na potrubí vyvedení a upevnění výpustek do DN 25</t>
  </si>
  <si>
    <t>-1891299794</t>
  </si>
  <si>
    <t>https://podminky.urs.cz/item/CS_URS_2023_02/722190401</t>
  </si>
  <si>
    <t>2*255</t>
  </si>
  <si>
    <t>13</t>
  </si>
  <si>
    <t>722220111</t>
  </si>
  <si>
    <t>Armatury s jedním závitem nástěnky pro výtokový ventil G 1/2"</t>
  </si>
  <si>
    <t>-1252525128</t>
  </si>
  <si>
    <t>https://podminky.urs.cz/item/CS_URS_2023_02/722220111</t>
  </si>
  <si>
    <t>14</t>
  </si>
  <si>
    <t>998722104</t>
  </si>
  <si>
    <t>Přesun hmot pro vnitřní vodovod stanovený z hmotnosti přesunovaného materiálu vodorovná dopravní vzdálenost do 50 m v objektech výšky přes 24 do 36 m</t>
  </si>
  <si>
    <t>-1854279540</t>
  </si>
  <si>
    <t>https://podminky.urs.cz/item/CS_URS_2023_02/998722104</t>
  </si>
  <si>
    <t>998722181</t>
  </si>
  <si>
    <t>Přesun hmot pro vnitřní vodovod stanovený z hmotnosti přesunovaného materiálu Příplatek k ceně za přesun prováděný bez použití mechanizace pro jakoukoliv výšku objektu</t>
  </si>
  <si>
    <t>-674460660</t>
  </si>
  <si>
    <t>https://podminky.urs.cz/item/CS_URS_2023_02/998722181</t>
  </si>
  <si>
    <t>741</t>
  </si>
  <si>
    <t>Elektroinstalace - silnoproud</t>
  </si>
  <si>
    <t>741371841</t>
  </si>
  <si>
    <t>Demontáž svítidel bez zachování funkčnosti (do suti) interiérových se standardní paticí (E27, T5, GU10) nebo integrovaným zdrojem LED přisazených, ploše stropních do 0,09 m2</t>
  </si>
  <si>
    <t>-1289636128</t>
  </si>
  <si>
    <t>https://podminky.urs.cz/item/CS_URS_2023_02/741371841</t>
  </si>
  <si>
    <t>262</t>
  </si>
  <si>
    <t>17</t>
  </si>
  <si>
    <t>741372061</t>
  </si>
  <si>
    <t>Montáž svítidel s integrovaným zdrojem LED se zapojením vodičů interiérových přisazených stropních hranatých nebo kruhových, plochy do 0,09 m2</t>
  </si>
  <si>
    <t>1261804055</t>
  </si>
  <si>
    <t>https://podminky.urs.cz/item/CS_URS_2023_02/741372061</t>
  </si>
  <si>
    <t>18</t>
  </si>
  <si>
    <t>M</t>
  </si>
  <si>
    <t>34825000</t>
  </si>
  <si>
    <t>svítidlo interiérové stropní přisazené kruhové D 200-300mm 900-1300lm</t>
  </si>
  <si>
    <t>32</t>
  </si>
  <si>
    <t>305135877</t>
  </si>
  <si>
    <t>19</t>
  </si>
  <si>
    <t>998741104</t>
  </si>
  <si>
    <t>Přesun hmot pro silnoproud stanovený z hmotnosti přesunovaného materiálu vodorovná dopravní vzdálenost do 50 m v objektech výšky přes 24 do 36 m</t>
  </si>
  <si>
    <t>1810832615</t>
  </si>
  <si>
    <t>https://podminky.urs.cz/item/CS_URS_2023_02/998741104</t>
  </si>
  <si>
    <t>20</t>
  </si>
  <si>
    <t>998741181</t>
  </si>
  <si>
    <t>Přesun hmot pro silnoproud stanovený z hmotnosti přesunovaného materiálu Příplatek k ceně za přesun prováděný bez použití mechanizace pro jakoukoliv výšku objektu</t>
  </si>
  <si>
    <t>242708752</t>
  </si>
  <si>
    <t>https://podminky.urs.cz/item/CS_URS_2023_02/998741181</t>
  </si>
  <si>
    <t>763</t>
  </si>
  <si>
    <t>Konstrukce suché výstavby</t>
  </si>
  <si>
    <t>763122811</t>
  </si>
  <si>
    <t>Demontáž předsazených nebo šachtových stěn ze sádrokartonových desek desek na nosné konstrukci, opláštění jednoduché</t>
  </si>
  <si>
    <t>m2</t>
  </si>
  <si>
    <t>779849764</t>
  </si>
  <si>
    <t>https://podminky.urs.cz/item/CS_URS_2023_02/763122811</t>
  </si>
  <si>
    <t>1,0*261</t>
  </si>
  <si>
    <t>22</t>
  </si>
  <si>
    <t>763122625</t>
  </si>
  <si>
    <t>Stěna šachtová ze sádrokartonových desek s nosnou konstrukcí ze zdvojených ocelových profilů UW, CW montáž desek, tl. 12,5 mm</t>
  </si>
  <si>
    <t>217795411</t>
  </si>
  <si>
    <t>https://podminky.urs.cz/item/CS_URS_2023_02/763122625</t>
  </si>
  <si>
    <t>23</t>
  </si>
  <si>
    <t>59030027</t>
  </si>
  <si>
    <t>deska SDK protipožární DF tl 12,5mm</t>
  </si>
  <si>
    <t>712276643</t>
  </si>
  <si>
    <t>261,0*1,1</t>
  </si>
  <si>
    <t>24</t>
  </si>
  <si>
    <t>998763304</t>
  </si>
  <si>
    <t>Přesun hmot pro konstrukce montované z desek sádrokartonových, sádrovláknitých, cementovláknitých nebo cementových stanovený z hmotnosti přesunovaného materiálu vodorovná dopravní vzdálenost do 50 m v objektech výšky přes 24 do 36 m</t>
  </si>
  <si>
    <t>-215350958</t>
  </si>
  <si>
    <t>https://podminky.urs.cz/item/CS_URS_2023_02/998763304</t>
  </si>
  <si>
    <t>25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</si>
  <si>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</si>
  <si>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</si>
  <si>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-629876970</t>
  </si>
  <si>
    <t>https://podminky.urs.cz/item/CS_URS_2023_02/998763381</t>
  </si>
  <si>
    <t>783</t>
  </si>
  <si>
    <t>Dokončovací práce - nátěry</t>
  </si>
  <si>
    <t>26</t>
  </si>
  <si>
    <t>783813131</t>
  </si>
  <si>
    <t>Penetrační nátěr omítek hladkých omítek hladkých, zrnitých tenkovrstvých nebo štukových stupně členitosti 1 a 2 syntetický</t>
  </si>
  <si>
    <t>-912113585</t>
  </si>
  <si>
    <t>https://podminky.urs.cz/item/CS_URS_2023_02/783813131</t>
  </si>
  <si>
    <t>6,15*255</t>
  </si>
  <si>
    <t>4,6*6</t>
  </si>
  <si>
    <t>27</t>
  </si>
  <si>
    <t>783817121</t>
  </si>
  <si>
    <t>Krycí (ochranný ) nátěr omítek jednonásobný hladkých omítek hladkých, zrnitých tenkovrstvých nebo štukových stupně členitosti 1 a 2 syntetický</t>
  </si>
  <si>
    <t>-1381486479</t>
  </si>
  <si>
    <t>https://podminky.urs.cz/item/CS_URS_2023_02/783817121</t>
  </si>
  <si>
    <t>- emailový omyvatelný nátěr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</si>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</sst>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159" TargetMode="External" /><Relationship Id="rId2" Type="http://schemas.openxmlformats.org/officeDocument/2006/relationships/hyperlink" Target="https://podminky.urs.cz/item/CS_URS_2023_02/997221121" TargetMode="External" /><Relationship Id="rId3" Type="http://schemas.openxmlformats.org/officeDocument/2006/relationships/hyperlink" Target="https://podminky.urs.cz/item/CS_URS_2023_02/997006012" TargetMode="External" /><Relationship Id="rId4" Type="http://schemas.openxmlformats.org/officeDocument/2006/relationships/hyperlink" Target="https://podminky.urs.cz/item/CS_URS_2023_02/997006512" TargetMode="External" /><Relationship Id="rId5" Type="http://schemas.openxmlformats.org/officeDocument/2006/relationships/hyperlink" Target="https://podminky.urs.cz/item/CS_URS_2023_02/997006519" TargetMode="External" /><Relationship Id="rId6" Type="http://schemas.openxmlformats.org/officeDocument/2006/relationships/hyperlink" Target="https://podminky.urs.cz/item/CS_URS_2023_02/997013871" TargetMode="External" /><Relationship Id="rId7" Type="http://schemas.openxmlformats.org/officeDocument/2006/relationships/hyperlink" Target="https://podminky.urs.cz/item/CS_URS_2023_02/721174043" TargetMode="External" /><Relationship Id="rId8" Type="http://schemas.openxmlformats.org/officeDocument/2006/relationships/hyperlink" Target="https://podminky.urs.cz/item/CS_URS_2023_02/721194105" TargetMode="External" /><Relationship Id="rId9" Type="http://schemas.openxmlformats.org/officeDocument/2006/relationships/hyperlink" Target="https://podminky.urs.cz/item/CS_URS_2023_02/998721104" TargetMode="External" /><Relationship Id="rId10" Type="http://schemas.openxmlformats.org/officeDocument/2006/relationships/hyperlink" Target="https://podminky.urs.cz/item/CS_URS_2023_02/998721181" TargetMode="External" /><Relationship Id="rId11" Type="http://schemas.openxmlformats.org/officeDocument/2006/relationships/hyperlink" Target="https://podminky.urs.cz/item/CS_URS_2023_02/722174002" TargetMode="External" /><Relationship Id="rId12" Type="http://schemas.openxmlformats.org/officeDocument/2006/relationships/hyperlink" Target="https://podminky.urs.cz/item/CS_URS_2023_02/722190401" TargetMode="External" /><Relationship Id="rId13" Type="http://schemas.openxmlformats.org/officeDocument/2006/relationships/hyperlink" Target="https://podminky.urs.cz/item/CS_URS_2023_02/722220111" TargetMode="External" /><Relationship Id="rId14" Type="http://schemas.openxmlformats.org/officeDocument/2006/relationships/hyperlink" Target="https://podminky.urs.cz/item/CS_URS_2023_02/998722104" TargetMode="External" /><Relationship Id="rId15" Type="http://schemas.openxmlformats.org/officeDocument/2006/relationships/hyperlink" Target="https://podminky.urs.cz/item/CS_URS_2023_02/998722181" TargetMode="External" /><Relationship Id="rId16" Type="http://schemas.openxmlformats.org/officeDocument/2006/relationships/hyperlink" Target="https://podminky.urs.cz/item/CS_URS_2023_02/741371841" TargetMode="External" /><Relationship Id="rId17" Type="http://schemas.openxmlformats.org/officeDocument/2006/relationships/hyperlink" Target="https://podminky.urs.cz/item/CS_URS_2023_02/741372061" TargetMode="External" /><Relationship Id="rId18" Type="http://schemas.openxmlformats.org/officeDocument/2006/relationships/hyperlink" Target="https://podminky.urs.cz/item/CS_URS_2023_02/998741104" TargetMode="External" /><Relationship Id="rId19" Type="http://schemas.openxmlformats.org/officeDocument/2006/relationships/hyperlink" Target="https://podminky.urs.cz/item/CS_URS_2023_02/998741181" TargetMode="External" /><Relationship Id="rId20" Type="http://schemas.openxmlformats.org/officeDocument/2006/relationships/hyperlink" Target="https://podminky.urs.cz/item/CS_URS_2023_02/763122811" TargetMode="External" /><Relationship Id="rId21" Type="http://schemas.openxmlformats.org/officeDocument/2006/relationships/hyperlink" Target="https://podminky.urs.cz/item/CS_URS_2023_02/763122625" TargetMode="External" /><Relationship Id="rId22" Type="http://schemas.openxmlformats.org/officeDocument/2006/relationships/hyperlink" Target="https://podminky.urs.cz/item/CS_URS_2023_02/998763304" TargetMode="External" /><Relationship Id="rId23" Type="http://schemas.openxmlformats.org/officeDocument/2006/relationships/hyperlink" Target="https://podminky.urs.cz/item/CS_URS_2023_02/998763381" TargetMode="External" /><Relationship Id="rId24" Type="http://schemas.openxmlformats.org/officeDocument/2006/relationships/hyperlink" Target="https://podminky.urs.cz/item/CS_URS_2023_02/783813131" TargetMode="External" /><Relationship Id="rId25" Type="http://schemas.openxmlformats.org/officeDocument/2006/relationships/hyperlink" Target="https://podminky.urs.cz/item/CS_URS_2023_02/783817121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3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JS23-203_dpl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Částečná rekonstrukce VZT koleje Blanice - doplněk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Chemická 953, 148 00 Praha 4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Správa účelových zařízení VŠE v Praze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Drobný Architects,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Jaroslav Stolička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Úprava vodovodu a vý...'!J30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'01 - Úprava vodovodu a vý...'!P87</f>
        <v>0</v>
      </c>
      <c r="AV55" s="122">
        <f>'01 - Úprava vodovodu a vý...'!J33</f>
        <v>0</v>
      </c>
      <c r="AW55" s="122">
        <f>'01 - Úprava vodovodu a vý...'!J34</f>
        <v>0</v>
      </c>
      <c r="AX55" s="122">
        <f>'01 - Úprava vodovodu a vý...'!J35</f>
        <v>0</v>
      </c>
      <c r="AY55" s="122">
        <f>'01 - Úprava vodovodu a vý...'!J36</f>
        <v>0</v>
      </c>
      <c r="AZ55" s="122">
        <f>'01 - Úprava vodovodu a vý...'!F33</f>
        <v>0</v>
      </c>
      <c r="BA55" s="122">
        <f>'01 - Úprava vodovodu a vý...'!F34</f>
        <v>0</v>
      </c>
      <c r="BB55" s="122">
        <f>'01 - Úprava vodovodu a vý...'!F35</f>
        <v>0</v>
      </c>
      <c r="BC55" s="122">
        <f>'01 - Úprava vodovodu a vý...'!F36</f>
        <v>0</v>
      </c>
      <c r="BD55" s="124">
        <f>'01 - Úprava vodovodu a vý...'!F37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Vp6goBef5WAEmLpjLtDY/NipDbjc2P1W2sYKnlnufLQXz18UN16T7GkkSbnnXKhb8Paah0pw4ExKNagfLNXPTA==" hashValue="zKOZ8ICX9MtUtQ/RCIQHwlEjtNAx7M4iUfujENvjXKKUJuYmi04XqubE6HLVJNz2wJs4Y6O1qCog3mCmVPYoR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Úprava vodovodu a vý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85</v>
      </c>
    </row>
    <row r="4" s="1" customFormat="1" ht="24.96" customHeight="1">
      <c r="B4" s="22"/>
      <c r="D4" s="128" t="s">
        <v>86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Částečná rekonstrukce VZT koleje Blanice - doplněk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87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88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13. 8. 2024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32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33</v>
      </c>
      <c r="F21" s="40"/>
      <c r="G21" s="40"/>
      <c r="H21" s="40"/>
      <c r="I21" s="130" t="s">
        <v>28</v>
      </c>
      <c r="J21" s="134" t="s">
        <v>34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37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38</v>
      </c>
      <c r="F24" s="40"/>
      <c r="G24" s="40"/>
      <c r="H24" s="40"/>
      <c r="I24" s="130" t="s">
        <v>28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39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41</v>
      </c>
      <c r="E30" s="40"/>
      <c r="F30" s="40"/>
      <c r="G30" s="40"/>
      <c r="H30" s="40"/>
      <c r="I30" s="40"/>
      <c r="J30" s="142">
        <f>ROUND(J87,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43</v>
      </c>
      <c r="G32" s="40"/>
      <c r="H32" s="40"/>
      <c r="I32" s="143" t="s">
        <v>42</v>
      </c>
      <c r="J32" s="143" t="s">
        <v>44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45</v>
      </c>
      <c r="E33" s="130" t="s">
        <v>46</v>
      </c>
      <c r="F33" s="145">
        <f>ROUND((SUM(BE87:BE182)),  2)</f>
        <v>0</v>
      </c>
      <c r="G33" s="40"/>
      <c r="H33" s="40"/>
      <c r="I33" s="146">
        <v>0.20999999999999999</v>
      </c>
      <c r="J33" s="145">
        <f>ROUND(((SUM(BE87:BE182))*I33),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47</v>
      </c>
      <c r="F34" s="145">
        <f>ROUND((SUM(BF87:BF182)),  2)</f>
        <v>0</v>
      </c>
      <c r="G34" s="40"/>
      <c r="H34" s="40"/>
      <c r="I34" s="146">
        <v>0.14999999999999999</v>
      </c>
      <c r="J34" s="145">
        <f>ROUND(((SUM(BF87:BF182))*I34),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48</v>
      </c>
      <c r="F35" s="145">
        <f>ROUND((SUM(BG87:BG182)),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49</v>
      </c>
      <c r="F36" s="145">
        <f>ROUND((SUM(BH87:BH182)),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50</v>
      </c>
      <c r="F37" s="145">
        <f>ROUND((SUM(BI87:BI182)),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Částečná rekonstrukce VZT koleje Blanice - doplněk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Úprava vodovodu a výměna osvětlení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Chemická 953, 148 00 Praha 4</v>
      </c>
      <c r="G52" s="42"/>
      <c r="H52" s="42"/>
      <c r="I52" s="34" t="s">
        <v>23</v>
      </c>
      <c r="J52" s="74" t="str">
        <f>IF(J12="","",J12)</f>
        <v>13. 8. 2024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Správa účelových zařízení VŠE v Praze</v>
      </c>
      <c r="G54" s="42"/>
      <c r="H54" s="42"/>
      <c r="I54" s="34" t="s">
        <v>31</v>
      </c>
      <c r="J54" s="38" t="str">
        <f>E21</f>
        <v>Drobný Architects, s.r.o.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Jaroslav Stolička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90</v>
      </c>
      <c r="D57" s="160"/>
      <c r="E57" s="160"/>
      <c r="F57" s="160"/>
      <c r="G57" s="160"/>
      <c r="H57" s="160"/>
      <c r="I57" s="160"/>
      <c r="J57" s="161" t="s">
        <v>91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3"/>
      <c r="C60" s="164"/>
      <c r="D60" s="165" t="s">
        <v>93</v>
      </c>
      <c r="E60" s="166"/>
      <c r="F60" s="166"/>
      <c r="G60" s="166"/>
      <c r="H60" s="166"/>
      <c r="I60" s="166"/>
      <c r="J60" s="167">
        <f>J88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94</v>
      </c>
      <c r="E61" s="172"/>
      <c r="F61" s="172"/>
      <c r="G61" s="172"/>
      <c r="H61" s="172"/>
      <c r="I61" s="172"/>
      <c r="J61" s="173">
        <f>J89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3"/>
      <c r="C62" s="164"/>
      <c r="D62" s="165" t="s">
        <v>95</v>
      </c>
      <c r="E62" s="166"/>
      <c r="F62" s="166"/>
      <c r="G62" s="166"/>
      <c r="H62" s="166"/>
      <c r="I62" s="166"/>
      <c r="J62" s="167">
        <f>J103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96</v>
      </c>
      <c r="E63" s="172"/>
      <c r="F63" s="172"/>
      <c r="G63" s="172"/>
      <c r="H63" s="172"/>
      <c r="I63" s="172"/>
      <c r="J63" s="173">
        <f>J104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97</v>
      </c>
      <c r="E64" s="172"/>
      <c r="F64" s="172"/>
      <c r="G64" s="172"/>
      <c r="H64" s="172"/>
      <c r="I64" s="172"/>
      <c r="J64" s="173">
        <f>J119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98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99</v>
      </c>
      <c r="E66" s="172"/>
      <c r="F66" s="172"/>
      <c r="G66" s="172"/>
      <c r="H66" s="172"/>
      <c r="I66" s="172"/>
      <c r="J66" s="173">
        <f>J155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100</v>
      </c>
      <c r="E67" s="172"/>
      <c r="F67" s="172"/>
      <c r="G67" s="172"/>
      <c r="H67" s="172"/>
      <c r="I67" s="172"/>
      <c r="J67" s="173">
        <f>J171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2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2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101</v>
      </c>
      <c r="D74" s="42"/>
      <c r="E74" s="42"/>
      <c r="F74" s="42"/>
      <c r="G74" s="42"/>
      <c r="H74" s="42"/>
      <c r="I74" s="42"/>
      <c r="J74" s="42"/>
      <c r="K74" s="4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58" t="str">
        <f>E7</f>
        <v>Částečná rekonstrukce VZT koleje Blanice - doplněk</v>
      </c>
      <c r="F77" s="34"/>
      <c r="G77" s="34"/>
      <c r="H77" s="34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87</v>
      </c>
      <c r="D78" s="42"/>
      <c r="E78" s="42"/>
      <c r="F78" s="42"/>
      <c r="G78" s="42"/>
      <c r="H78" s="42"/>
      <c r="I78" s="42"/>
      <c r="J78" s="42"/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01 - Úprava vodovodu a výměna osvětlení</v>
      </c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Chemická 953, 148 00 Praha 4</v>
      </c>
      <c r="G81" s="42"/>
      <c r="H81" s="42"/>
      <c r="I81" s="34" t="s">
        <v>23</v>
      </c>
      <c r="J81" s="74" t="str">
        <f>IF(J12="","",J12)</f>
        <v>13. 8. 2024</v>
      </c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>Správa účelových zařízení VŠE v Praze</v>
      </c>
      <c r="G83" s="42"/>
      <c r="H83" s="42"/>
      <c r="I83" s="34" t="s">
        <v>31</v>
      </c>
      <c r="J83" s="38" t="str">
        <f>E21</f>
        <v>Drobný Architects, s.r.o.</v>
      </c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Ing. Jaroslav Stolička</v>
      </c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5"/>
      <c r="B86" s="176"/>
      <c r="C86" s="177" t="s">
        <v>102</v>
      </c>
      <c r="D86" s="178" t="s">
        <v>60</v>
      </c>
      <c r="E86" s="178" t="s">
        <v>56</v>
      </c>
      <c r="F86" s="178" t="s">
        <v>57</v>
      </c>
      <c r="G86" s="178" t="s">
        <v>103</v>
      </c>
      <c r="H86" s="178" t="s">
        <v>104</v>
      </c>
      <c r="I86" s="178" t="s">
        <v>105</v>
      </c>
      <c r="J86" s="178" t="s">
        <v>91</v>
      </c>
      <c r="K86" s="179" t="s">
        <v>106</v>
      </c>
      <c r="L86" s="180"/>
      <c r="M86" s="94" t="s">
        <v>19</v>
      </c>
      <c r="N86" s="95" t="s">
        <v>45</v>
      </c>
      <c r="O86" s="95" t="s">
        <v>107</v>
      </c>
      <c r="P86" s="95" t="s">
        <v>108</v>
      </c>
      <c r="Q86" s="95" t="s">
        <v>109</v>
      </c>
      <c r="R86" s="95" t="s">
        <v>110</v>
      </c>
      <c r="S86" s="95" t="s">
        <v>111</v>
      </c>
      <c r="T86" s="96" t="s">
        <v>112</v>
      </c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="2" customFormat="1" ht="22.8" customHeight="1">
      <c r="A87" s="40"/>
      <c r="B87" s="41"/>
      <c r="C87" s="101" t="s">
        <v>113</v>
      </c>
      <c r="D87" s="42"/>
      <c r="E87" s="42"/>
      <c r="F87" s="42"/>
      <c r="G87" s="42"/>
      <c r="H87" s="42"/>
      <c r="I87" s="42"/>
      <c r="J87" s="181">
        <f>BK87</f>
        <v>0</v>
      </c>
      <c r="K87" s="42"/>
      <c r="L87" s="46"/>
      <c r="M87" s="97"/>
      <c r="N87" s="182"/>
      <c r="O87" s="98"/>
      <c r="P87" s="183">
        <f>P88+P103</f>
        <v>0</v>
      </c>
      <c r="Q87" s="98"/>
      <c r="R87" s="183">
        <f>R88+R103</f>
        <v>5.4869885000000007</v>
      </c>
      <c r="S87" s="98"/>
      <c r="T87" s="184">
        <f>T88+T103</f>
        <v>3.1328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92</v>
      </c>
      <c r="BK87" s="185">
        <f>BK88+BK103</f>
        <v>0</v>
      </c>
    </row>
    <row r="88" s="12" customFormat="1" ht="25.92" customHeight="1">
      <c r="A88" s="12"/>
      <c r="B88" s="186"/>
      <c r="C88" s="187"/>
      <c r="D88" s="188" t="s">
        <v>74</v>
      </c>
      <c r="E88" s="189" t="s">
        <v>114</v>
      </c>
      <c r="F88" s="189" t="s">
        <v>115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</f>
        <v>0</v>
      </c>
      <c r="Q88" s="194"/>
      <c r="R88" s="195">
        <f>R89</f>
        <v>0</v>
      </c>
      <c r="S88" s="194"/>
      <c r="T88" s="19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7" t="s">
        <v>83</v>
      </c>
      <c r="AT88" s="198" t="s">
        <v>74</v>
      </c>
      <c r="AU88" s="198" t="s">
        <v>75</v>
      </c>
      <c r="AY88" s="197" t="s">
        <v>116</v>
      </c>
      <c r="BK88" s="199">
        <f>BK89</f>
        <v>0</v>
      </c>
    </row>
    <row r="89" s="12" customFormat="1" ht="22.8" customHeight="1">
      <c r="A89" s="12"/>
      <c r="B89" s="186"/>
      <c r="C89" s="187"/>
      <c r="D89" s="188" t="s">
        <v>74</v>
      </c>
      <c r="E89" s="200" t="s">
        <v>117</v>
      </c>
      <c r="F89" s="200" t="s">
        <v>118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SUM(P90:P102)</f>
        <v>0</v>
      </c>
      <c r="Q89" s="194"/>
      <c r="R89" s="195">
        <f>SUM(R90:R102)</f>
        <v>0</v>
      </c>
      <c r="S89" s="194"/>
      <c r="T89" s="196">
        <f>SUM(T90:T102)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7" t="s">
        <v>83</v>
      </c>
      <c r="AT89" s="198" t="s">
        <v>74</v>
      </c>
      <c r="AU89" s="198" t="s">
        <v>83</v>
      </c>
      <c r="AY89" s="197" t="s">
        <v>116</v>
      </c>
      <c r="BK89" s="199">
        <f>SUM(BK90:BK102)</f>
        <v>0</v>
      </c>
    </row>
    <row r="90" s="2" customFormat="1" ht="24.15" customHeight="1">
      <c r="A90" s="40"/>
      <c r="B90" s="41"/>
      <c r="C90" s="202" t="s">
        <v>83</v>
      </c>
      <c r="D90" s="202" t="s">
        <v>119</v>
      </c>
      <c r="E90" s="203" t="s">
        <v>120</v>
      </c>
      <c r="F90" s="204" t="s">
        <v>121</v>
      </c>
      <c r="G90" s="205" t="s">
        <v>122</v>
      </c>
      <c r="H90" s="206">
        <v>3.133</v>
      </c>
      <c r="I90" s="207"/>
      <c r="J90" s="208">
        <f>ROUND(I90*H90,2)</f>
        <v>0</v>
      </c>
      <c r="K90" s="204" t="s">
        <v>123</v>
      </c>
      <c r="L90" s="46"/>
      <c r="M90" s="209" t="s">
        <v>19</v>
      </c>
      <c r="N90" s="210" t="s">
        <v>46</v>
      </c>
      <c r="O90" s="86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3" t="s">
        <v>124</v>
      </c>
      <c r="AT90" s="213" t="s">
        <v>119</v>
      </c>
      <c r="AU90" s="213" t="s">
        <v>85</v>
      </c>
      <c r="AY90" s="19" t="s">
        <v>116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9" t="s">
        <v>83</v>
      </c>
      <c r="BK90" s="214">
        <f>ROUND(I90*H90,2)</f>
        <v>0</v>
      </c>
      <c r="BL90" s="19" t="s">
        <v>124</v>
      </c>
      <c r="BM90" s="213" t="s">
        <v>125</v>
      </c>
    </row>
    <row r="91" s="2" customFormat="1">
      <c r="A91" s="40"/>
      <c r="B91" s="41"/>
      <c r="C91" s="42"/>
      <c r="D91" s="215" t="s">
        <v>126</v>
      </c>
      <c r="E91" s="42"/>
      <c r="F91" s="216" t="s">
        <v>127</v>
      </c>
      <c r="G91" s="42"/>
      <c r="H91" s="42"/>
      <c r="I91" s="217"/>
      <c r="J91" s="42"/>
      <c r="K91" s="42"/>
      <c r="L91" s="46"/>
      <c r="M91" s="218"/>
      <c r="N91" s="219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126</v>
      </c>
      <c r="AU91" s="19" t="s">
        <v>85</v>
      </c>
    </row>
    <row r="92" s="2" customFormat="1" ht="21.75" customHeight="1">
      <c r="A92" s="40"/>
      <c r="B92" s="41"/>
      <c r="C92" s="202" t="s">
        <v>85</v>
      </c>
      <c r="D92" s="202" t="s">
        <v>119</v>
      </c>
      <c r="E92" s="203" t="s">
        <v>128</v>
      </c>
      <c r="F92" s="204" t="s">
        <v>129</v>
      </c>
      <c r="G92" s="205" t="s">
        <v>122</v>
      </c>
      <c r="H92" s="206">
        <v>3.133</v>
      </c>
      <c r="I92" s="207"/>
      <c r="J92" s="208">
        <f>ROUND(I92*H92,2)</f>
        <v>0</v>
      </c>
      <c r="K92" s="204" t="s">
        <v>123</v>
      </c>
      <c r="L92" s="46"/>
      <c r="M92" s="209" t="s">
        <v>19</v>
      </c>
      <c r="N92" s="210" t="s">
        <v>46</v>
      </c>
      <c r="O92" s="86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3" t="s">
        <v>124</v>
      </c>
      <c r="AT92" s="213" t="s">
        <v>119</v>
      </c>
      <c r="AU92" s="213" t="s">
        <v>85</v>
      </c>
      <c r="AY92" s="19" t="s">
        <v>116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9" t="s">
        <v>83</v>
      </c>
      <c r="BK92" s="214">
        <f>ROUND(I92*H92,2)</f>
        <v>0</v>
      </c>
      <c r="BL92" s="19" t="s">
        <v>124</v>
      </c>
      <c r="BM92" s="213" t="s">
        <v>130</v>
      </c>
    </row>
    <row r="93" s="2" customFormat="1">
      <c r="A93" s="40"/>
      <c r="B93" s="41"/>
      <c r="C93" s="42"/>
      <c r="D93" s="215" t="s">
        <v>126</v>
      </c>
      <c r="E93" s="42"/>
      <c r="F93" s="216" t="s">
        <v>131</v>
      </c>
      <c r="G93" s="42"/>
      <c r="H93" s="42"/>
      <c r="I93" s="217"/>
      <c r="J93" s="42"/>
      <c r="K93" s="42"/>
      <c r="L93" s="46"/>
      <c r="M93" s="218"/>
      <c r="N93" s="219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126</v>
      </c>
      <c r="AU93" s="19" t="s">
        <v>85</v>
      </c>
    </row>
    <row r="94" s="2" customFormat="1" ht="16.5" customHeight="1">
      <c r="A94" s="40"/>
      <c r="B94" s="41"/>
      <c r="C94" s="202" t="s">
        <v>132</v>
      </c>
      <c r="D94" s="202" t="s">
        <v>119</v>
      </c>
      <c r="E94" s="203" t="s">
        <v>133</v>
      </c>
      <c r="F94" s="204" t="s">
        <v>134</v>
      </c>
      <c r="G94" s="205" t="s">
        <v>122</v>
      </c>
      <c r="H94" s="206">
        <v>3.133</v>
      </c>
      <c r="I94" s="207"/>
      <c r="J94" s="208">
        <f>ROUND(I94*H94,2)</f>
        <v>0</v>
      </c>
      <c r="K94" s="204" t="s">
        <v>123</v>
      </c>
      <c r="L94" s="46"/>
      <c r="M94" s="209" t="s">
        <v>19</v>
      </c>
      <c r="N94" s="210" t="s">
        <v>46</v>
      </c>
      <c r="O94" s="86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3" t="s">
        <v>124</v>
      </c>
      <c r="AT94" s="213" t="s">
        <v>119</v>
      </c>
      <c r="AU94" s="213" t="s">
        <v>85</v>
      </c>
      <c r="AY94" s="19" t="s">
        <v>116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83</v>
      </c>
      <c r="BK94" s="214">
        <f>ROUND(I94*H94,2)</f>
        <v>0</v>
      </c>
      <c r="BL94" s="19" t="s">
        <v>124</v>
      </c>
      <c r="BM94" s="213" t="s">
        <v>135</v>
      </c>
    </row>
    <row r="95" s="2" customFormat="1">
      <c r="A95" s="40"/>
      <c r="B95" s="41"/>
      <c r="C95" s="42"/>
      <c r="D95" s="215" t="s">
        <v>126</v>
      </c>
      <c r="E95" s="42"/>
      <c r="F95" s="216" t="s">
        <v>136</v>
      </c>
      <c r="G95" s="42"/>
      <c r="H95" s="42"/>
      <c r="I95" s="217"/>
      <c r="J95" s="42"/>
      <c r="K95" s="42"/>
      <c r="L95" s="46"/>
      <c r="M95" s="218"/>
      <c r="N95" s="219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126</v>
      </c>
      <c r="AU95" s="19" t="s">
        <v>85</v>
      </c>
    </row>
    <row r="96" s="2" customFormat="1" ht="21.75" customHeight="1">
      <c r="A96" s="40"/>
      <c r="B96" s="41"/>
      <c r="C96" s="202" t="s">
        <v>124</v>
      </c>
      <c r="D96" s="202" t="s">
        <v>119</v>
      </c>
      <c r="E96" s="203" t="s">
        <v>137</v>
      </c>
      <c r="F96" s="204" t="s">
        <v>138</v>
      </c>
      <c r="G96" s="205" t="s">
        <v>122</v>
      </c>
      <c r="H96" s="206">
        <v>3.133</v>
      </c>
      <c r="I96" s="207"/>
      <c r="J96" s="208">
        <f>ROUND(I96*H96,2)</f>
        <v>0</v>
      </c>
      <c r="K96" s="204" t="s">
        <v>123</v>
      </c>
      <c r="L96" s="46"/>
      <c r="M96" s="209" t="s">
        <v>19</v>
      </c>
      <c r="N96" s="210" t="s">
        <v>46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124</v>
      </c>
      <c r="AT96" s="213" t="s">
        <v>119</v>
      </c>
      <c r="AU96" s="213" t="s">
        <v>85</v>
      </c>
      <c r="AY96" s="19" t="s">
        <v>116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9" t="s">
        <v>83</v>
      </c>
      <c r="BK96" s="214">
        <f>ROUND(I96*H96,2)</f>
        <v>0</v>
      </c>
      <c r="BL96" s="19" t="s">
        <v>124</v>
      </c>
      <c r="BM96" s="213" t="s">
        <v>139</v>
      </c>
    </row>
    <row r="97" s="2" customFormat="1">
      <c r="A97" s="40"/>
      <c r="B97" s="41"/>
      <c r="C97" s="42"/>
      <c r="D97" s="215" t="s">
        <v>126</v>
      </c>
      <c r="E97" s="42"/>
      <c r="F97" s="216" t="s">
        <v>140</v>
      </c>
      <c r="G97" s="42"/>
      <c r="H97" s="42"/>
      <c r="I97" s="217"/>
      <c r="J97" s="42"/>
      <c r="K97" s="42"/>
      <c r="L97" s="46"/>
      <c r="M97" s="218"/>
      <c r="N97" s="219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126</v>
      </c>
      <c r="AU97" s="19" t="s">
        <v>85</v>
      </c>
    </row>
    <row r="98" s="2" customFormat="1" ht="16.5" customHeight="1">
      <c r="A98" s="40"/>
      <c r="B98" s="41"/>
      <c r="C98" s="202" t="s">
        <v>141</v>
      </c>
      <c r="D98" s="202" t="s">
        <v>119</v>
      </c>
      <c r="E98" s="203" t="s">
        <v>142</v>
      </c>
      <c r="F98" s="204" t="s">
        <v>143</v>
      </c>
      <c r="G98" s="205" t="s">
        <v>122</v>
      </c>
      <c r="H98" s="206">
        <v>28.196999999999999</v>
      </c>
      <c r="I98" s="207"/>
      <c r="J98" s="208">
        <f>ROUND(I98*H98,2)</f>
        <v>0</v>
      </c>
      <c r="K98" s="204" t="s">
        <v>123</v>
      </c>
      <c r="L98" s="46"/>
      <c r="M98" s="209" t="s">
        <v>19</v>
      </c>
      <c r="N98" s="210" t="s">
        <v>46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124</v>
      </c>
      <c r="AT98" s="213" t="s">
        <v>119</v>
      </c>
      <c r="AU98" s="213" t="s">
        <v>85</v>
      </c>
      <c r="AY98" s="19" t="s">
        <v>116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83</v>
      </c>
      <c r="BK98" s="214">
        <f>ROUND(I98*H98,2)</f>
        <v>0</v>
      </c>
      <c r="BL98" s="19" t="s">
        <v>124</v>
      </c>
      <c r="BM98" s="213" t="s">
        <v>144</v>
      </c>
    </row>
    <row r="99" s="2" customFormat="1">
      <c r="A99" s="40"/>
      <c r="B99" s="41"/>
      <c r="C99" s="42"/>
      <c r="D99" s="215" t="s">
        <v>126</v>
      </c>
      <c r="E99" s="42"/>
      <c r="F99" s="216" t="s">
        <v>145</v>
      </c>
      <c r="G99" s="42"/>
      <c r="H99" s="42"/>
      <c r="I99" s="217"/>
      <c r="J99" s="42"/>
      <c r="K99" s="42"/>
      <c r="L99" s="46"/>
      <c r="M99" s="218"/>
      <c r="N99" s="219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126</v>
      </c>
      <c r="AU99" s="19" t="s">
        <v>85</v>
      </c>
    </row>
    <row r="100" s="13" customFormat="1">
      <c r="A100" s="13"/>
      <c r="B100" s="220"/>
      <c r="C100" s="221"/>
      <c r="D100" s="222" t="s">
        <v>146</v>
      </c>
      <c r="E100" s="221"/>
      <c r="F100" s="223" t="s">
        <v>147</v>
      </c>
      <c r="G100" s="221"/>
      <c r="H100" s="224">
        <v>28.196999999999999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146</v>
      </c>
      <c r="AU100" s="230" t="s">
        <v>85</v>
      </c>
      <c r="AV100" s="13" t="s">
        <v>85</v>
      </c>
      <c r="AW100" s="13" t="s">
        <v>4</v>
      </c>
      <c r="AX100" s="13" t="s">
        <v>83</v>
      </c>
      <c r="AY100" s="230" t="s">
        <v>116</v>
      </c>
    </row>
    <row r="101" s="2" customFormat="1" ht="24.15" customHeight="1">
      <c r="A101" s="40"/>
      <c r="B101" s="41"/>
      <c r="C101" s="202" t="s">
        <v>148</v>
      </c>
      <c r="D101" s="202" t="s">
        <v>119</v>
      </c>
      <c r="E101" s="203" t="s">
        <v>149</v>
      </c>
      <c r="F101" s="204" t="s">
        <v>150</v>
      </c>
      <c r="G101" s="205" t="s">
        <v>122</v>
      </c>
      <c r="H101" s="206">
        <v>3.133</v>
      </c>
      <c r="I101" s="207"/>
      <c r="J101" s="208">
        <f>ROUND(I101*H101,2)</f>
        <v>0</v>
      </c>
      <c r="K101" s="204" t="s">
        <v>123</v>
      </c>
      <c r="L101" s="46"/>
      <c r="M101" s="209" t="s">
        <v>19</v>
      </c>
      <c r="N101" s="210" t="s">
        <v>46</v>
      </c>
      <c r="O101" s="8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124</v>
      </c>
      <c r="AT101" s="213" t="s">
        <v>119</v>
      </c>
      <c r="AU101" s="213" t="s">
        <v>85</v>
      </c>
      <c r="AY101" s="19" t="s">
        <v>116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9" t="s">
        <v>83</v>
      </c>
      <c r="BK101" s="214">
        <f>ROUND(I101*H101,2)</f>
        <v>0</v>
      </c>
      <c r="BL101" s="19" t="s">
        <v>124</v>
      </c>
      <c r="BM101" s="213" t="s">
        <v>151</v>
      </c>
    </row>
    <row r="102" s="2" customFormat="1">
      <c r="A102" s="40"/>
      <c r="B102" s="41"/>
      <c r="C102" s="42"/>
      <c r="D102" s="215" t="s">
        <v>126</v>
      </c>
      <c r="E102" s="42"/>
      <c r="F102" s="216" t="s">
        <v>152</v>
      </c>
      <c r="G102" s="42"/>
      <c r="H102" s="42"/>
      <c r="I102" s="217"/>
      <c r="J102" s="42"/>
      <c r="K102" s="42"/>
      <c r="L102" s="46"/>
      <c r="M102" s="218"/>
      <c r="N102" s="219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126</v>
      </c>
      <c r="AU102" s="19" t="s">
        <v>85</v>
      </c>
    </row>
    <row r="103" s="12" customFormat="1" ht="25.92" customHeight="1">
      <c r="A103" s="12"/>
      <c r="B103" s="186"/>
      <c r="C103" s="187"/>
      <c r="D103" s="188" t="s">
        <v>74</v>
      </c>
      <c r="E103" s="189" t="s">
        <v>153</v>
      </c>
      <c r="F103" s="189" t="s">
        <v>154</v>
      </c>
      <c r="G103" s="187"/>
      <c r="H103" s="187"/>
      <c r="I103" s="190"/>
      <c r="J103" s="191">
        <f>BK103</f>
        <v>0</v>
      </c>
      <c r="K103" s="187"/>
      <c r="L103" s="192"/>
      <c r="M103" s="193"/>
      <c r="N103" s="194"/>
      <c r="O103" s="194"/>
      <c r="P103" s="195">
        <f>P104+P119+P139+P155+P171</f>
        <v>0</v>
      </c>
      <c r="Q103" s="194"/>
      <c r="R103" s="195">
        <f>R104+R119+R139+R155+R171</f>
        <v>5.4869885000000007</v>
      </c>
      <c r="S103" s="194"/>
      <c r="T103" s="196">
        <f>T104+T119+T139+T155+T171</f>
        <v>3.1328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7" t="s">
        <v>85</v>
      </c>
      <c r="AT103" s="198" t="s">
        <v>74</v>
      </c>
      <c r="AU103" s="198" t="s">
        <v>75</v>
      </c>
      <c r="AY103" s="197" t="s">
        <v>116</v>
      </c>
      <c r="BK103" s="199">
        <f>BK104+BK119+BK139+BK155+BK171</f>
        <v>0</v>
      </c>
    </row>
    <row r="104" s="12" customFormat="1" ht="22.8" customHeight="1">
      <c r="A104" s="12"/>
      <c r="B104" s="186"/>
      <c r="C104" s="187"/>
      <c r="D104" s="188" t="s">
        <v>74</v>
      </c>
      <c r="E104" s="200" t="s">
        <v>155</v>
      </c>
      <c r="F104" s="200" t="s">
        <v>156</v>
      </c>
      <c r="G104" s="187"/>
      <c r="H104" s="187"/>
      <c r="I104" s="190"/>
      <c r="J104" s="201">
        <f>BK104</f>
        <v>0</v>
      </c>
      <c r="K104" s="187"/>
      <c r="L104" s="192"/>
      <c r="M104" s="193"/>
      <c r="N104" s="194"/>
      <c r="O104" s="194"/>
      <c r="P104" s="195">
        <f>SUM(P105:P118)</f>
        <v>0</v>
      </c>
      <c r="Q104" s="194"/>
      <c r="R104" s="195">
        <f>SUM(R105:R118)</f>
        <v>0.25056</v>
      </c>
      <c r="S104" s="194"/>
      <c r="T104" s="196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7" t="s">
        <v>85</v>
      </c>
      <c r="AT104" s="198" t="s">
        <v>74</v>
      </c>
      <c r="AU104" s="198" t="s">
        <v>83</v>
      </c>
      <c r="AY104" s="197" t="s">
        <v>116</v>
      </c>
      <c r="BK104" s="199">
        <f>SUM(BK105:BK118)</f>
        <v>0</v>
      </c>
    </row>
    <row r="105" s="2" customFormat="1" ht="16.5" customHeight="1">
      <c r="A105" s="40"/>
      <c r="B105" s="41"/>
      <c r="C105" s="202" t="s">
        <v>157</v>
      </c>
      <c r="D105" s="202" t="s">
        <v>119</v>
      </c>
      <c r="E105" s="203" t="s">
        <v>158</v>
      </c>
      <c r="F105" s="204" t="s">
        <v>159</v>
      </c>
      <c r="G105" s="205" t="s">
        <v>160</v>
      </c>
      <c r="H105" s="206">
        <v>522</v>
      </c>
      <c r="I105" s="207"/>
      <c r="J105" s="208">
        <f>ROUND(I105*H105,2)</f>
        <v>0</v>
      </c>
      <c r="K105" s="204" t="s">
        <v>123</v>
      </c>
      <c r="L105" s="46"/>
      <c r="M105" s="209" t="s">
        <v>19</v>
      </c>
      <c r="N105" s="210" t="s">
        <v>46</v>
      </c>
      <c r="O105" s="86"/>
      <c r="P105" s="211">
        <f>O105*H105</f>
        <v>0</v>
      </c>
      <c r="Q105" s="211">
        <v>0.00048000000000000001</v>
      </c>
      <c r="R105" s="211">
        <f>Q105*H105</f>
        <v>0.25056</v>
      </c>
      <c r="S105" s="211">
        <v>0</v>
      </c>
      <c r="T105" s="21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3" t="s">
        <v>161</v>
      </c>
      <c r="AT105" s="213" t="s">
        <v>119</v>
      </c>
      <c r="AU105" s="213" t="s">
        <v>85</v>
      </c>
      <c r="AY105" s="19" t="s">
        <v>116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9" t="s">
        <v>83</v>
      </c>
      <c r="BK105" s="214">
        <f>ROUND(I105*H105,2)</f>
        <v>0</v>
      </c>
      <c r="BL105" s="19" t="s">
        <v>161</v>
      </c>
      <c r="BM105" s="213" t="s">
        <v>162</v>
      </c>
    </row>
    <row r="106" s="2" customFormat="1">
      <c r="A106" s="40"/>
      <c r="B106" s="41"/>
      <c r="C106" s="42"/>
      <c r="D106" s="215" t="s">
        <v>126</v>
      </c>
      <c r="E106" s="42"/>
      <c r="F106" s="216" t="s">
        <v>163</v>
      </c>
      <c r="G106" s="42"/>
      <c r="H106" s="42"/>
      <c r="I106" s="217"/>
      <c r="J106" s="42"/>
      <c r="K106" s="42"/>
      <c r="L106" s="46"/>
      <c r="M106" s="218"/>
      <c r="N106" s="219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126</v>
      </c>
      <c r="AU106" s="19" t="s">
        <v>85</v>
      </c>
    </row>
    <row r="107" s="13" customFormat="1">
      <c r="A107" s="13"/>
      <c r="B107" s="220"/>
      <c r="C107" s="221"/>
      <c r="D107" s="222" t="s">
        <v>146</v>
      </c>
      <c r="E107" s="231" t="s">
        <v>19</v>
      </c>
      <c r="F107" s="223" t="s">
        <v>164</v>
      </c>
      <c r="G107" s="221"/>
      <c r="H107" s="224">
        <v>510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146</v>
      </c>
      <c r="AU107" s="230" t="s">
        <v>85</v>
      </c>
      <c r="AV107" s="13" t="s">
        <v>85</v>
      </c>
      <c r="AW107" s="13" t="s">
        <v>35</v>
      </c>
      <c r="AX107" s="13" t="s">
        <v>75</v>
      </c>
      <c r="AY107" s="230" t="s">
        <v>116</v>
      </c>
    </row>
    <row r="108" s="13" customFormat="1">
      <c r="A108" s="13"/>
      <c r="B108" s="220"/>
      <c r="C108" s="221"/>
      <c r="D108" s="222" t="s">
        <v>146</v>
      </c>
      <c r="E108" s="231" t="s">
        <v>19</v>
      </c>
      <c r="F108" s="223" t="s">
        <v>165</v>
      </c>
      <c r="G108" s="221"/>
      <c r="H108" s="224">
        <v>12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146</v>
      </c>
      <c r="AU108" s="230" t="s">
        <v>85</v>
      </c>
      <c r="AV108" s="13" t="s">
        <v>85</v>
      </c>
      <c r="AW108" s="13" t="s">
        <v>35</v>
      </c>
      <c r="AX108" s="13" t="s">
        <v>75</v>
      </c>
      <c r="AY108" s="230" t="s">
        <v>116</v>
      </c>
    </row>
    <row r="109" s="14" customFormat="1">
      <c r="A109" s="14"/>
      <c r="B109" s="232"/>
      <c r="C109" s="233"/>
      <c r="D109" s="222" t="s">
        <v>146</v>
      </c>
      <c r="E109" s="234" t="s">
        <v>19</v>
      </c>
      <c r="F109" s="235" t="s">
        <v>166</v>
      </c>
      <c r="G109" s="233"/>
      <c r="H109" s="236">
        <v>522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146</v>
      </c>
      <c r="AU109" s="242" t="s">
        <v>85</v>
      </c>
      <c r="AV109" s="14" t="s">
        <v>124</v>
      </c>
      <c r="AW109" s="14" t="s">
        <v>35</v>
      </c>
      <c r="AX109" s="14" t="s">
        <v>83</v>
      </c>
      <c r="AY109" s="242" t="s">
        <v>116</v>
      </c>
    </row>
    <row r="110" s="2" customFormat="1" ht="16.5" customHeight="1">
      <c r="A110" s="40"/>
      <c r="B110" s="41"/>
      <c r="C110" s="202" t="s">
        <v>167</v>
      </c>
      <c r="D110" s="202" t="s">
        <v>119</v>
      </c>
      <c r="E110" s="203" t="s">
        <v>168</v>
      </c>
      <c r="F110" s="204" t="s">
        <v>169</v>
      </c>
      <c r="G110" s="205" t="s">
        <v>170</v>
      </c>
      <c r="H110" s="206">
        <v>261</v>
      </c>
      <c r="I110" s="207"/>
      <c r="J110" s="208">
        <f>ROUND(I110*H110,2)</f>
        <v>0</v>
      </c>
      <c r="K110" s="204" t="s">
        <v>123</v>
      </c>
      <c r="L110" s="46"/>
      <c r="M110" s="209" t="s">
        <v>19</v>
      </c>
      <c r="N110" s="210" t="s">
        <v>46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161</v>
      </c>
      <c r="AT110" s="213" t="s">
        <v>119</v>
      </c>
      <c r="AU110" s="213" t="s">
        <v>85</v>
      </c>
      <c r="AY110" s="19" t="s">
        <v>116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83</v>
      </c>
      <c r="BK110" s="214">
        <f>ROUND(I110*H110,2)</f>
        <v>0</v>
      </c>
      <c r="BL110" s="19" t="s">
        <v>161</v>
      </c>
      <c r="BM110" s="213" t="s">
        <v>171</v>
      </c>
    </row>
    <row r="111" s="2" customFormat="1">
      <c r="A111" s="40"/>
      <c r="B111" s="41"/>
      <c r="C111" s="42"/>
      <c r="D111" s="215" t="s">
        <v>126</v>
      </c>
      <c r="E111" s="42"/>
      <c r="F111" s="216" t="s">
        <v>172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126</v>
      </c>
      <c r="AU111" s="19" t="s">
        <v>85</v>
      </c>
    </row>
    <row r="112" s="13" customFormat="1">
      <c r="A112" s="13"/>
      <c r="B112" s="220"/>
      <c r="C112" s="221"/>
      <c r="D112" s="222" t="s">
        <v>146</v>
      </c>
      <c r="E112" s="231" t="s">
        <v>19</v>
      </c>
      <c r="F112" s="223" t="s">
        <v>173</v>
      </c>
      <c r="G112" s="221"/>
      <c r="H112" s="224">
        <v>255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146</v>
      </c>
      <c r="AU112" s="230" t="s">
        <v>85</v>
      </c>
      <c r="AV112" s="13" t="s">
        <v>85</v>
      </c>
      <c r="AW112" s="13" t="s">
        <v>35</v>
      </c>
      <c r="AX112" s="13" t="s">
        <v>75</v>
      </c>
      <c r="AY112" s="230" t="s">
        <v>116</v>
      </c>
    </row>
    <row r="113" s="13" customFormat="1">
      <c r="A113" s="13"/>
      <c r="B113" s="220"/>
      <c r="C113" s="221"/>
      <c r="D113" s="222" t="s">
        <v>146</v>
      </c>
      <c r="E113" s="231" t="s">
        <v>19</v>
      </c>
      <c r="F113" s="223" t="s">
        <v>148</v>
      </c>
      <c r="G113" s="221"/>
      <c r="H113" s="224">
        <v>6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146</v>
      </c>
      <c r="AU113" s="230" t="s">
        <v>85</v>
      </c>
      <c r="AV113" s="13" t="s">
        <v>85</v>
      </c>
      <c r="AW113" s="13" t="s">
        <v>35</v>
      </c>
      <c r="AX113" s="13" t="s">
        <v>75</v>
      </c>
      <c r="AY113" s="230" t="s">
        <v>116</v>
      </c>
    </row>
    <row r="114" s="14" customFormat="1">
      <c r="A114" s="14"/>
      <c r="B114" s="232"/>
      <c r="C114" s="233"/>
      <c r="D114" s="222" t="s">
        <v>146</v>
      </c>
      <c r="E114" s="234" t="s">
        <v>19</v>
      </c>
      <c r="F114" s="235" t="s">
        <v>166</v>
      </c>
      <c r="G114" s="233"/>
      <c r="H114" s="236">
        <v>261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146</v>
      </c>
      <c r="AU114" s="242" t="s">
        <v>85</v>
      </c>
      <c r="AV114" s="14" t="s">
        <v>124</v>
      </c>
      <c r="AW114" s="14" t="s">
        <v>35</v>
      </c>
      <c r="AX114" s="14" t="s">
        <v>83</v>
      </c>
      <c r="AY114" s="242" t="s">
        <v>116</v>
      </c>
    </row>
    <row r="115" s="2" customFormat="1" ht="24.15" customHeight="1">
      <c r="A115" s="40"/>
      <c r="B115" s="41"/>
      <c r="C115" s="202" t="s">
        <v>174</v>
      </c>
      <c r="D115" s="202" t="s">
        <v>119</v>
      </c>
      <c r="E115" s="203" t="s">
        <v>175</v>
      </c>
      <c r="F115" s="204" t="s">
        <v>176</v>
      </c>
      <c r="G115" s="205" t="s">
        <v>122</v>
      </c>
      <c r="H115" s="206">
        <v>0.251</v>
      </c>
      <c r="I115" s="207"/>
      <c r="J115" s="208">
        <f>ROUND(I115*H115,2)</f>
        <v>0</v>
      </c>
      <c r="K115" s="204" t="s">
        <v>123</v>
      </c>
      <c r="L115" s="46"/>
      <c r="M115" s="209" t="s">
        <v>19</v>
      </c>
      <c r="N115" s="210" t="s">
        <v>46</v>
      </c>
      <c r="O115" s="86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3" t="s">
        <v>161</v>
      </c>
      <c r="AT115" s="213" t="s">
        <v>119</v>
      </c>
      <c r="AU115" s="213" t="s">
        <v>85</v>
      </c>
      <c r="AY115" s="19" t="s">
        <v>116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9" t="s">
        <v>83</v>
      </c>
      <c r="BK115" s="214">
        <f>ROUND(I115*H115,2)</f>
        <v>0</v>
      </c>
      <c r="BL115" s="19" t="s">
        <v>161</v>
      </c>
      <c r="BM115" s="213" t="s">
        <v>177</v>
      </c>
    </row>
    <row r="116" s="2" customFormat="1">
      <c r="A116" s="40"/>
      <c r="B116" s="41"/>
      <c r="C116" s="42"/>
      <c r="D116" s="215" t="s">
        <v>126</v>
      </c>
      <c r="E116" s="42"/>
      <c r="F116" s="216" t="s">
        <v>178</v>
      </c>
      <c r="G116" s="42"/>
      <c r="H116" s="42"/>
      <c r="I116" s="217"/>
      <c r="J116" s="42"/>
      <c r="K116" s="42"/>
      <c r="L116" s="46"/>
      <c r="M116" s="218"/>
      <c r="N116" s="219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126</v>
      </c>
      <c r="AU116" s="19" t="s">
        <v>85</v>
      </c>
    </row>
    <row r="117" s="2" customFormat="1" ht="24.15" customHeight="1">
      <c r="A117" s="40"/>
      <c r="B117" s="41"/>
      <c r="C117" s="202" t="s">
        <v>179</v>
      </c>
      <c r="D117" s="202" t="s">
        <v>119</v>
      </c>
      <c r="E117" s="203" t="s">
        <v>180</v>
      </c>
      <c r="F117" s="204" t="s">
        <v>181</v>
      </c>
      <c r="G117" s="205" t="s">
        <v>122</v>
      </c>
      <c r="H117" s="206">
        <v>0.251</v>
      </c>
      <c r="I117" s="207"/>
      <c r="J117" s="208">
        <f>ROUND(I117*H117,2)</f>
        <v>0</v>
      </c>
      <c r="K117" s="204" t="s">
        <v>123</v>
      </c>
      <c r="L117" s="46"/>
      <c r="M117" s="209" t="s">
        <v>19</v>
      </c>
      <c r="N117" s="210" t="s">
        <v>46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161</v>
      </c>
      <c r="AT117" s="213" t="s">
        <v>119</v>
      </c>
      <c r="AU117" s="213" t="s">
        <v>85</v>
      </c>
      <c r="AY117" s="19" t="s">
        <v>116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83</v>
      </c>
      <c r="BK117" s="214">
        <f>ROUND(I117*H117,2)</f>
        <v>0</v>
      </c>
      <c r="BL117" s="19" t="s">
        <v>161</v>
      </c>
      <c r="BM117" s="213" t="s">
        <v>182</v>
      </c>
    </row>
    <row r="118" s="2" customFormat="1">
      <c r="A118" s="40"/>
      <c r="B118" s="41"/>
      <c r="C118" s="42"/>
      <c r="D118" s="215" t="s">
        <v>126</v>
      </c>
      <c r="E118" s="42"/>
      <c r="F118" s="216" t="s">
        <v>183</v>
      </c>
      <c r="G118" s="42"/>
      <c r="H118" s="42"/>
      <c r="I118" s="217"/>
      <c r="J118" s="42"/>
      <c r="K118" s="42"/>
      <c r="L118" s="46"/>
      <c r="M118" s="218"/>
      <c r="N118" s="219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126</v>
      </c>
      <c r="AU118" s="19" t="s">
        <v>85</v>
      </c>
    </row>
    <row r="119" s="12" customFormat="1" ht="22.8" customHeight="1">
      <c r="A119" s="12"/>
      <c r="B119" s="186"/>
      <c r="C119" s="187"/>
      <c r="D119" s="188" t="s">
        <v>74</v>
      </c>
      <c r="E119" s="200" t="s">
        <v>184</v>
      </c>
      <c r="F119" s="200" t="s">
        <v>185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SUM(P120:P138)</f>
        <v>0</v>
      </c>
      <c r="Q119" s="194"/>
      <c r="R119" s="195">
        <f>SUM(R120:R138)</f>
        <v>0.93396000000000001</v>
      </c>
      <c r="S119" s="194"/>
      <c r="T119" s="196">
        <f>SUM(T120:T138)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7" t="s">
        <v>85</v>
      </c>
      <c r="AT119" s="198" t="s">
        <v>74</v>
      </c>
      <c r="AU119" s="198" t="s">
        <v>83</v>
      </c>
      <c r="AY119" s="197" t="s">
        <v>116</v>
      </c>
      <c r="BK119" s="199">
        <f>SUM(BK120:BK138)</f>
        <v>0</v>
      </c>
    </row>
    <row r="120" s="2" customFormat="1" ht="21.75" customHeight="1">
      <c r="A120" s="40"/>
      <c r="B120" s="41"/>
      <c r="C120" s="202" t="s">
        <v>186</v>
      </c>
      <c r="D120" s="202" t="s">
        <v>119</v>
      </c>
      <c r="E120" s="203" t="s">
        <v>187</v>
      </c>
      <c r="F120" s="204" t="s">
        <v>188</v>
      </c>
      <c r="G120" s="205" t="s">
        <v>160</v>
      </c>
      <c r="H120" s="206">
        <v>1032</v>
      </c>
      <c r="I120" s="207"/>
      <c r="J120" s="208">
        <f>ROUND(I120*H120,2)</f>
        <v>0</v>
      </c>
      <c r="K120" s="204" t="s">
        <v>123</v>
      </c>
      <c r="L120" s="46"/>
      <c r="M120" s="209" t="s">
        <v>19</v>
      </c>
      <c r="N120" s="210" t="s">
        <v>46</v>
      </c>
      <c r="O120" s="86"/>
      <c r="P120" s="211">
        <f>O120*H120</f>
        <v>0</v>
      </c>
      <c r="Q120" s="211">
        <v>0.00084000000000000003</v>
      </c>
      <c r="R120" s="211">
        <f>Q120*H120</f>
        <v>0.86687999999999998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161</v>
      </c>
      <c r="AT120" s="213" t="s">
        <v>119</v>
      </c>
      <c r="AU120" s="213" t="s">
        <v>85</v>
      </c>
      <c r="AY120" s="19" t="s">
        <v>116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83</v>
      </c>
      <c r="BK120" s="214">
        <f>ROUND(I120*H120,2)</f>
        <v>0</v>
      </c>
      <c r="BL120" s="19" t="s">
        <v>161</v>
      </c>
      <c r="BM120" s="213" t="s">
        <v>189</v>
      </c>
    </row>
    <row r="121" s="2" customFormat="1">
      <c r="A121" s="40"/>
      <c r="B121" s="41"/>
      <c r="C121" s="42"/>
      <c r="D121" s="215" t="s">
        <v>126</v>
      </c>
      <c r="E121" s="42"/>
      <c r="F121" s="216" t="s">
        <v>190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126</v>
      </c>
      <c r="AU121" s="19" t="s">
        <v>85</v>
      </c>
    </row>
    <row r="122" s="13" customFormat="1">
      <c r="A122" s="13"/>
      <c r="B122" s="220"/>
      <c r="C122" s="221"/>
      <c r="D122" s="222" t="s">
        <v>146</v>
      </c>
      <c r="E122" s="231" t="s">
        <v>19</v>
      </c>
      <c r="F122" s="223" t="s">
        <v>191</v>
      </c>
      <c r="G122" s="221"/>
      <c r="H122" s="224">
        <v>1020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146</v>
      </c>
      <c r="AU122" s="230" t="s">
        <v>85</v>
      </c>
      <c r="AV122" s="13" t="s">
        <v>85</v>
      </c>
      <c r="AW122" s="13" t="s">
        <v>35</v>
      </c>
      <c r="AX122" s="13" t="s">
        <v>75</v>
      </c>
      <c r="AY122" s="230" t="s">
        <v>116</v>
      </c>
    </row>
    <row r="123" s="13" customFormat="1">
      <c r="A123" s="13"/>
      <c r="B123" s="220"/>
      <c r="C123" s="221"/>
      <c r="D123" s="222" t="s">
        <v>146</v>
      </c>
      <c r="E123" s="231" t="s">
        <v>19</v>
      </c>
      <c r="F123" s="223" t="s">
        <v>165</v>
      </c>
      <c r="G123" s="221"/>
      <c r="H123" s="224">
        <v>12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146</v>
      </c>
      <c r="AU123" s="230" t="s">
        <v>85</v>
      </c>
      <c r="AV123" s="13" t="s">
        <v>85</v>
      </c>
      <c r="AW123" s="13" t="s">
        <v>35</v>
      </c>
      <c r="AX123" s="13" t="s">
        <v>75</v>
      </c>
      <c r="AY123" s="230" t="s">
        <v>116</v>
      </c>
    </row>
    <row r="124" s="14" customFormat="1">
      <c r="A124" s="14"/>
      <c r="B124" s="232"/>
      <c r="C124" s="233"/>
      <c r="D124" s="222" t="s">
        <v>146</v>
      </c>
      <c r="E124" s="234" t="s">
        <v>19</v>
      </c>
      <c r="F124" s="235" t="s">
        <v>166</v>
      </c>
      <c r="G124" s="233"/>
      <c r="H124" s="236">
        <v>1032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146</v>
      </c>
      <c r="AU124" s="242" t="s">
        <v>85</v>
      </c>
      <c r="AV124" s="14" t="s">
        <v>124</v>
      </c>
      <c r="AW124" s="14" t="s">
        <v>35</v>
      </c>
      <c r="AX124" s="14" t="s">
        <v>83</v>
      </c>
      <c r="AY124" s="242" t="s">
        <v>116</v>
      </c>
    </row>
    <row r="125" s="2" customFormat="1" ht="16.5" customHeight="1">
      <c r="A125" s="40"/>
      <c r="B125" s="41"/>
      <c r="C125" s="202" t="s">
        <v>192</v>
      </c>
      <c r="D125" s="202" t="s">
        <v>119</v>
      </c>
      <c r="E125" s="203" t="s">
        <v>193</v>
      </c>
      <c r="F125" s="204" t="s">
        <v>194</v>
      </c>
      <c r="G125" s="205" t="s">
        <v>170</v>
      </c>
      <c r="H125" s="206">
        <v>516</v>
      </c>
      <c r="I125" s="207"/>
      <c r="J125" s="208">
        <f>ROUND(I125*H125,2)</f>
        <v>0</v>
      </c>
      <c r="K125" s="204" t="s">
        <v>123</v>
      </c>
      <c r="L125" s="46"/>
      <c r="M125" s="209" t="s">
        <v>19</v>
      </c>
      <c r="N125" s="210" t="s">
        <v>46</v>
      </c>
      <c r="O125" s="86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3" t="s">
        <v>161</v>
      </c>
      <c r="AT125" s="213" t="s">
        <v>119</v>
      </c>
      <c r="AU125" s="213" t="s">
        <v>85</v>
      </c>
      <c r="AY125" s="19" t="s">
        <v>116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9" t="s">
        <v>83</v>
      </c>
      <c r="BK125" s="214">
        <f>ROUND(I125*H125,2)</f>
        <v>0</v>
      </c>
      <c r="BL125" s="19" t="s">
        <v>161</v>
      </c>
      <c r="BM125" s="213" t="s">
        <v>195</v>
      </c>
    </row>
    <row r="126" s="2" customFormat="1">
      <c r="A126" s="40"/>
      <c r="B126" s="41"/>
      <c r="C126" s="42"/>
      <c r="D126" s="215" t="s">
        <v>126</v>
      </c>
      <c r="E126" s="42"/>
      <c r="F126" s="216" t="s">
        <v>196</v>
      </c>
      <c r="G126" s="42"/>
      <c r="H126" s="42"/>
      <c r="I126" s="217"/>
      <c r="J126" s="42"/>
      <c r="K126" s="42"/>
      <c r="L126" s="46"/>
      <c r="M126" s="218"/>
      <c r="N126" s="219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126</v>
      </c>
      <c r="AU126" s="19" t="s">
        <v>85</v>
      </c>
    </row>
    <row r="127" s="13" customFormat="1">
      <c r="A127" s="13"/>
      <c r="B127" s="220"/>
      <c r="C127" s="221"/>
      <c r="D127" s="222" t="s">
        <v>146</v>
      </c>
      <c r="E127" s="231" t="s">
        <v>19</v>
      </c>
      <c r="F127" s="223" t="s">
        <v>197</v>
      </c>
      <c r="G127" s="221"/>
      <c r="H127" s="224">
        <v>510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146</v>
      </c>
      <c r="AU127" s="230" t="s">
        <v>85</v>
      </c>
      <c r="AV127" s="13" t="s">
        <v>85</v>
      </c>
      <c r="AW127" s="13" t="s">
        <v>35</v>
      </c>
      <c r="AX127" s="13" t="s">
        <v>75</v>
      </c>
      <c r="AY127" s="230" t="s">
        <v>116</v>
      </c>
    </row>
    <row r="128" s="13" customFormat="1">
      <c r="A128" s="13"/>
      <c r="B128" s="220"/>
      <c r="C128" s="221"/>
      <c r="D128" s="222" t="s">
        <v>146</v>
      </c>
      <c r="E128" s="231" t="s">
        <v>19</v>
      </c>
      <c r="F128" s="223" t="s">
        <v>148</v>
      </c>
      <c r="G128" s="221"/>
      <c r="H128" s="224">
        <v>6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146</v>
      </c>
      <c r="AU128" s="230" t="s">
        <v>85</v>
      </c>
      <c r="AV128" s="13" t="s">
        <v>85</v>
      </c>
      <c r="AW128" s="13" t="s">
        <v>35</v>
      </c>
      <c r="AX128" s="13" t="s">
        <v>75</v>
      </c>
      <c r="AY128" s="230" t="s">
        <v>116</v>
      </c>
    </row>
    <row r="129" s="14" customFormat="1">
      <c r="A129" s="14"/>
      <c r="B129" s="232"/>
      <c r="C129" s="233"/>
      <c r="D129" s="222" t="s">
        <v>146</v>
      </c>
      <c r="E129" s="234" t="s">
        <v>19</v>
      </c>
      <c r="F129" s="235" t="s">
        <v>166</v>
      </c>
      <c r="G129" s="233"/>
      <c r="H129" s="236">
        <v>516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146</v>
      </c>
      <c r="AU129" s="242" t="s">
        <v>85</v>
      </c>
      <c r="AV129" s="14" t="s">
        <v>124</v>
      </c>
      <c r="AW129" s="14" t="s">
        <v>35</v>
      </c>
      <c r="AX129" s="14" t="s">
        <v>83</v>
      </c>
      <c r="AY129" s="242" t="s">
        <v>116</v>
      </c>
    </row>
    <row r="130" s="2" customFormat="1" ht="16.5" customHeight="1">
      <c r="A130" s="40"/>
      <c r="B130" s="41"/>
      <c r="C130" s="202" t="s">
        <v>198</v>
      </c>
      <c r="D130" s="202" t="s">
        <v>119</v>
      </c>
      <c r="E130" s="203" t="s">
        <v>199</v>
      </c>
      <c r="F130" s="204" t="s">
        <v>200</v>
      </c>
      <c r="G130" s="205" t="s">
        <v>170</v>
      </c>
      <c r="H130" s="206">
        <v>516</v>
      </c>
      <c r="I130" s="207"/>
      <c r="J130" s="208">
        <f>ROUND(I130*H130,2)</f>
        <v>0</v>
      </c>
      <c r="K130" s="204" t="s">
        <v>123</v>
      </c>
      <c r="L130" s="46"/>
      <c r="M130" s="209" t="s">
        <v>19</v>
      </c>
      <c r="N130" s="210" t="s">
        <v>46</v>
      </c>
      <c r="O130" s="86"/>
      <c r="P130" s="211">
        <f>O130*H130</f>
        <v>0</v>
      </c>
      <c r="Q130" s="211">
        <v>0.00012999999999999999</v>
      </c>
      <c r="R130" s="211">
        <f>Q130*H130</f>
        <v>0.067080000000000001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161</v>
      </c>
      <c r="AT130" s="213" t="s">
        <v>119</v>
      </c>
      <c r="AU130" s="213" t="s">
        <v>85</v>
      </c>
      <c r="AY130" s="19" t="s">
        <v>116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83</v>
      </c>
      <c r="BK130" s="214">
        <f>ROUND(I130*H130,2)</f>
        <v>0</v>
      </c>
      <c r="BL130" s="19" t="s">
        <v>161</v>
      </c>
      <c r="BM130" s="213" t="s">
        <v>201</v>
      </c>
    </row>
    <row r="131" s="2" customFormat="1">
      <c r="A131" s="40"/>
      <c r="B131" s="41"/>
      <c r="C131" s="42"/>
      <c r="D131" s="215" t="s">
        <v>126</v>
      </c>
      <c r="E131" s="42"/>
      <c r="F131" s="216" t="s">
        <v>202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126</v>
      </c>
      <c r="AU131" s="19" t="s">
        <v>85</v>
      </c>
    </row>
    <row r="132" s="13" customFormat="1">
      <c r="A132" s="13"/>
      <c r="B132" s="220"/>
      <c r="C132" s="221"/>
      <c r="D132" s="222" t="s">
        <v>146</v>
      </c>
      <c r="E132" s="231" t="s">
        <v>19</v>
      </c>
      <c r="F132" s="223" t="s">
        <v>197</v>
      </c>
      <c r="G132" s="221"/>
      <c r="H132" s="224">
        <v>510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146</v>
      </c>
      <c r="AU132" s="230" t="s">
        <v>85</v>
      </c>
      <c r="AV132" s="13" t="s">
        <v>85</v>
      </c>
      <c r="AW132" s="13" t="s">
        <v>35</v>
      </c>
      <c r="AX132" s="13" t="s">
        <v>75</v>
      </c>
      <c r="AY132" s="230" t="s">
        <v>116</v>
      </c>
    </row>
    <row r="133" s="13" customFormat="1">
      <c r="A133" s="13"/>
      <c r="B133" s="220"/>
      <c r="C133" s="221"/>
      <c r="D133" s="222" t="s">
        <v>146</v>
      </c>
      <c r="E133" s="231" t="s">
        <v>19</v>
      </c>
      <c r="F133" s="223" t="s">
        <v>148</v>
      </c>
      <c r="G133" s="221"/>
      <c r="H133" s="224">
        <v>6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146</v>
      </c>
      <c r="AU133" s="230" t="s">
        <v>85</v>
      </c>
      <c r="AV133" s="13" t="s">
        <v>85</v>
      </c>
      <c r="AW133" s="13" t="s">
        <v>35</v>
      </c>
      <c r="AX133" s="13" t="s">
        <v>75</v>
      </c>
      <c r="AY133" s="230" t="s">
        <v>116</v>
      </c>
    </row>
    <row r="134" s="14" customFormat="1">
      <c r="A134" s="14"/>
      <c r="B134" s="232"/>
      <c r="C134" s="233"/>
      <c r="D134" s="222" t="s">
        <v>146</v>
      </c>
      <c r="E134" s="234" t="s">
        <v>19</v>
      </c>
      <c r="F134" s="235" t="s">
        <v>166</v>
      </c>
      <c r="G134" s="233"/>
      <c r="H134" s="236">
        <v>516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146</v>
      </c>
      <c r="AU134" s="242" t="s">
        <v>85</v>
      </c>
      <c r="AV134" s="14" t="s">
        <v>124</v>
      </c>
      <c r="AW134" s="14" t="s">
        <v>35</v>
      </c>
      <c r="AX134" s="14" t="s">
        <v>83</v>
      </c>
      <c r="AY134" s="242" t="s">
        <v>116</v>
      </c>
    </row>
    <row r="135" s="2" customFormat="1" ht="24.15" customHeight="1">
      <c r="A135" s="40"/>
      <c r="B135" s="41"/>
      <c r="C135" s="202" t="s">
        <v>203</v>
      </c>
      <c r="D135" s="202" t="s">
        <v>119</v>
      </c>
      <c r="E135" s="203" t="s">
        <v>204</v>
      </c>
      <c r="F135" s="204" t="s">
        <v>205</v>
      </c>
      <c r="G135" s="205" t="s">
        <v>122</v>
      </c>
      <c r="H135" s="206">
        <v>0.93400000000000005</v>
      </c>
      <c r="I135" s="207"/>
      <c r="J135" s="208">
        <f>ROUND(I135*H135,2)</f>
        <v>0</v>
      </c>
      <c r="K135" s="204" t="s">
        <v>123</v>
      </c>
      <c r="L135" s="46"/>
      <c r="M135" s="209" t="s">
        <v>19</v>
      </c>
      <c r="N135" s="210" t="s">
        <v>46</v>
      </c>
      <c r="O135" s="8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3" t="s">
        <v>161</v>
      </c>
      <c r="AT135" s="213" t="s">
        <v>119</v>
      </c>
      <c r="AU135" s="213" t="s">
        <v>85</v>
      </c>
      <c r="AY135" s="19" t="s">
        <v>116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9" t="s">
        <v>83</v>
      </c>
      <c r="BK135" s="214">
        <f>ROUND(I135*H135,2)</f>
        <v>0</v>
      </c>
      <c r="BL135" s="19" t="s">
        <v>161</v>
      </c>
      <c r="BM135" s="213" t="s">
        <v>206</v>
      </c>
    </row>
    <row r="136" s="2" customFormat="1">
      <c r="A136" s="40"/>
      <c r="B136" s="41"/>
      <c r="C136" s="42"/>
      <c r="D136" s="215" t="s">
        <v>126</v>
      </c>
      <c r="E136" s="42"/>
      <c r="F136" s="216" t="s">
        <v>207</v>
      </c>
      <c r="G136" s="42"/>
      <c r="H136" s="42"/>
      <c r="I136" s="217"/>
      <c r="J136" s="42"/>
      <c r="K136" s="42"/>
      <c r="L136" s="46"/>
      <c r="M136" s="218"/>
      <c r="N136" s="21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126</v>
      </c>
      <c r="AU136" s="19" t="s">
        <v>85</v>
      </c>
    </row>
    <row r="137" s="2" customFormat="1" ht="24.15" customHeight="1">
      <c r="A137" s="40"/>
      <c r="B137" s="41"/>
      <c r="C137" s="202" t="s">
        <v>8</v>
      </c>
      <c r="D137" s="202" t="s">
        <v>119</v>
      </c>
      <c r="E137" s="203" t="s">
        <v>208</v>
      </c>
      <c r="F137" s="204" t="s">
        <v>209</v>
      </c>
      <c r="G137" s="205" t="s">
        <v>122</v>
      </c>
      <c r="H137" s="206">
        <v>0.93400000000000005</v>
      </c>
      <c r="I137" s="207"/>
      <c r="J137" s="208">
        <f>ROUND(I137*H137,2)</f>
        <v>0</v>
      </c>
      <c r="K137" s="204" t="s">
        <v>123</v>
      </c>
      <c r="L137" s="46"/>
      <c r="M137" s="209" t="s">
        <v>19</v>
      </c>
      <c r="N137" s="210" t="s">
        <v>46</v>
      </c>
      <c r="O137" s="86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3" t="s">
        <v>161</v>
      </c>
      <c r="AT137" s="213" t="s">
        <v>119</v>
      </c>
      <c r="AU137" s="213" t="s">
        <v>85</v>
      </c>
      <c r="AY137" s="19" t="s">
        <v>116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9" t="s">
        <v>83</v>
      </c>
      <c r="BK137" s="214">
        <f>ROUND(I137*H137,2)</f>
        <v>0</v>
      </c>
      <c r="BL137" s="19" t="s">
        <v>161</v>
      </c>
      <c r="BM137" s="213" t="s">
        <v>210</v>
      </c>
    </row>
    <row r="138" s="2" customFormat="1">
      <c r="A138" s="40"/>
      <c r="B138" s="41"/>
      <c r="C138" s="42"/>
      <c r="D138" s="215" t="s">
        <v>126</v>
      </c>
      <c r="E138" s="42"/>
      <c r="F138" s="216" t="s">
        <v>211</v>
      </c>
      <c r="G138" s="42"/>
      <c r="H138" s="42"/>
      <c r="I138" s="217"/>
      <c r="J138" s="42"/>
      <c r="K138" s="42"/>
      <c r="L138" s="46"/>
      <c r="M138" s="218"/>
      <c r="N138" s="21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126</v>
      </c>
      <c r="AU138" s="19" t="s">
        <v>85</v>
      </c>
    </row>
    <row r="139" s="12" customFormat="1" ht="22.8" customHeight="1">
      <c r="A139" s="12"/>
      <c r="B139" s="186"/>
      <c r="C139" s="187"/>
      <c r="D139" s="188" t="s">
        <v>74</v>
      </c>
      <c r="E139" s="200" t="s">
        <v>212</v>
      </c>
      <c r="F139" s="200" t="s">
        <v>213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f>SUM(P140:P154)</f>
        <v>0</v>
      </c>
      <c r="Q139" s="194"/>
      <c r="R139" s="195">
        <f>SUM(R140:R154)</f>
        <v>0.52400000000000002</v>
      </c>
      <c r="S139" s="194"/>
      <c r="T139" s="196">
        <f>SUM(T140:T154)</f>
        <v>0.20960000000000001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7" t="s">
        <v>85</v>
      </c>
      <c r="AT139" s="198" t="s">
        <v>74</v>
      </c>
      <c r="AU139" s="198" t="s">
        <v>83</v>
      </c>
      <c r="AY139" s="197" t="s">
        <v>116</v>
      </c>
      <c r="BK139" s="199">
        <f>SUM(BK140:BK154)</f>
        <v>0</v>
      </c>
    </row>
    <row r="140" s="2" customFormat="1" ht="24.15" customHeight="1">
      <c r="A140" s="40"/>
      <c r="B140" s="41"/>
      <c r="C140" s="202" t="s">
        <v>161</v>
      </c>
      <c r="D140" s="202" t="s">
        <v>119</v>
      </c>
      <c r="E140" s="203" t="s">
        <v>214</v>
      </c>
      <c r="F140" s="204" t="s">
        <v>215</v>
      </c>
      <c r="G140" s="205" t="s">
        <v>170</v>
      </c>
      <c r="H140" s="206">
        <v>262</v>
      </c>
      <c r="I140" s="207"/>
      <c r="J140" s="208">
        <f>ROUND(I140*H140,2)</f>
        <v>0</v>
      </c>
      <c r="K140" s="204" t="s">
        <v>123</v>
      </c>
      <c r="L140" s="46"/>
      <c r="M140" s="209" t="s">
        <v>19</v>
      </c>
      <c r="N140" s="210" t="s">
        <v>46</v>
      </c>
      <c r="O140" s="86"/>
      <c r="P140" s="211">
        <f>O140*H140</f>
        <v>0</v>
      </c>
      <c r="Q140" s="211">
        <v>0</v>
      </c>
      <c r="R140" s="211">
        <f>Q140*H140</f>
        <v>0</v>
      </c>
      <c r="S140" s="211">
        <v>0.00080000000000000004</v>
      </c>
      <c r="T140" s="212">
        <f>S140*H140</f>
        <v>0.20960000000000001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161</v>
      </c>
      <c r="AT140" s="213" t="s">
        <v>119</v>
      </c>
      <c r="AU140" s="213" t="s">
        <v>85</v>
      </c>
      <c r="AY140" s="19" t="s">
        <v>116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9" t="s">
        <v>83</v>
      </c>
      <c r="BK140" s="214">
        <f>ROUND(I140*H140,2)</f>
        <v>0</v>
      </c>
      <c r="BL140" s="19" t="s">
        <v>161</v>
      </c>
      <c r="BM140" s="213" t="s">
        <v>216</v>
      </c>
    </row>
    <row r="141" s="2" customFormat="1">
      <c r="A141" s="40"/>
      <c r="B141" s="41"/>
      <c r="C141" s="42"/>
      <c r="D141" s="215" t="s">
        <v>126</v>
      </c>
      <c r="E141" s="42"/>
      <c r="F141" s="216" t="s">
        <v>217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126</v>
      </c>
      <c r="AU141" s="19" t="s">
        <v>85</v>
      </c>
    </row>
    <row r="142" s="13" customFormat="1">
      <c r="A142" s="13"/>
      <c r="B142" s="220"/>
      <c r="C142" s="221"/>
      <c r="D142" s="222" t="s">
        <v>146</v>
      </c>
      <c r="E142" s="231" t="s">
        <v>19</v>
      </c>
      <c r="F142" s="223" t="s">
        <v>218</v>
      </c>
      <c r="G142" s="221"/>
      <c r="H142" s="224">
        <v>262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146</v>
      </c>
      <c r="AU142" s="230" t="s">
        <v>85</v>
      </c>
      <c r="AV142" s="13" t="s">
        <v>85</v>
      </c>
      <c r="AW142" s="13" t="s">
        <v>35</v>
      </c>
      <c r="AX142" s="13" t="s">
        <v>75</v>
      </c>
      <c r="AY142" s="230" t="s">
        <v>116</v>
      </c>
    </row>
    <row r="143" s="14" customFormat="1">
      <c r="A143" s="14"/>
      <c r="B143" s="232"/>
      <c r="C143" s="233"/>
      <c r="D143" s="222" t="s">
        <v>146</v>
      </c>
      <c r="E143" s="234" t="s">
        <v>19</v>
      </c>
      <c r="F143" s="235" t="s">
        <v>166</v>
      </c>
      <c r="G143" s="233"/>
      <c r="H143" s="236">
        <v>262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146</v>
      </c>
      <c r="AU143" s="242" t="s">
        <v>85</v>
      </c>
      <c r="AV143" s="14" t="s">
        <v>124</v>
      </c>
      <c r="AW143" s="14" t="s">
        <v>35</v>
      </c>
      <c r="AX143" s="14" t="s">
        <v>83</v>
      </c>
      <c r="AY143" s="242" t="s">
        <v>116</v>
      </c>
    </row>
    <row r="144" s="2" customFormat="1" ht="24.15" customHeight="1">
      <c r="A144" s="40"/>
      <c r="B144" s="41"/>
      <c r="C144" s="202" t="s">
        <v>219</v>
      </c>
      <c r="D144" s="202" t="s">
        <v>119</v>
      </c>
      <c r="E144" s="203" t="s">
        <v>220</v>
      </c>
      <c r="F144" s="204" t="s">
        <v>221</v>
      </c>
      <c r="G144" s="205" t="s">
        <v>170</v>
      </c>
      <c r="H144" s="206">
        <v>262</v>
      </c>
      <c r="I144" s="207"/>
      <c r="J144" s="208">
        <f>ROUND(I144*H144,2)</f>
        <v>0</v>
      </c>
      <c r="K144" s="204" t="s">
        <v>123</v>
      </c>
      <c r="L144" s="46"/>
      <c r="M144" s="209" t="s">
        <v>19</v>
      </c>
      <c r="N144" s="210" t="s">
        <v>46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161</v>
      </c>
      <c r="AT144" s="213" t="s">
        <v>119</v>
      </c>
      <c r="AU144" s="213" t="s">
        <v>85</v>
      </c>
      <c r="AY144" s="19" t="s">
        <v>116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83</v>
      </c>
      <c r="BK144" s="214">
        <f>ROUND(I144*H144,2)</f>
        <v>0</v>
      </c>
      <c r="BL144" s="19" t="s">
        <v>161</v>
      </c>
      <c r="BM144" s="213" t="s">
        <v>222</v>
      </c>
    </row>
    <row r="145" s="2" customFormat="1">
      <c r="A145" s="40"/>
      <c r="B145" s="41"/>
      <c r="C145" s="42"/>
      <c r="D145" s="215" t="s">
        <v>126</v>
      </c>
      <c r="E145" s="42"/>
      <c r="F145" s="216" t="s">
        <v>223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126</v>
      </c>
      <c r="AU145" s="19" t="s">
        <v>85</v>
      </c>
    </row>
    <row r="146" s="13" customFormat="1">
      <c r="A146" s="13"/>
      <c r="B146" s="220"/>
      <c r="C146" s="221"/>
      <c r="D146" s="222" t="s">
        <v>146</v>
      </c>
      <c r="E146" s="231" t="s">
        <v>19</v>
      </c>
      <c r="F146" s="223" t="s">
        <v>218</v>
      </c>
      <c r="G146" s="221"/>
      <c r="H146" s="224">
        <v>262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146</v>
      </c>
      <c r="AU146" s="230" t="s">
        <v>85</v>
      </c>
      <c r="AV146" s="13" t="s">
        <v>85</v>
      </c>
      <c r="AW146" s="13" t="s">
        <v>35</v>
      </c>
      <c r="AX146" s="13" t="s">
        <v>75</v>
      </c>
      <c r="AY146" s="230" t="s">
        <v>116</v>
      </c>
    </row>
    <row r="147" s="14" customFormat="1">
      <c r="A147" s="14"/>
      <c r="B147" s="232"/>
      <c r="C147" s="233"/>
      <c r="D147" s="222" t="s">
        <v>146</v>
      </c>
      <c r="E147" s="234" t="s">
        <v>19</v>
      </c>
      <c r="F147" s="235" t="s">
        <v>166</v>
      </c>
      <c r="G147" s="233"/>
      <c r="H147" s="236">
        <v>262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146</v>
      </c>
      <c r="AU147" s="242" t="s">
        <v>85</v>
      </c>
      <c r="AV147" s="14" t="s">
        <v>124</v>
      </c>
      <c r="AW147" s="14" t="s">
        <v>35</v>
      </c>
      <c r="AX147" s="14" t="s">
        <v>83</v>
      </c>
      <c r="AY147" s="242" t="s">
        <v>116</v>
      </c>
    </row>
    <row r="148" s="2" customFormat="1" ht="16.5" customHeight="1">
      <c r="A148" s="40"/>
      <c r="B148" s="41"/>
      <c r="C148" s="243" t="s">
        <v>224</v>
      </c>
      <c r="D148" s="243" t="s">
        <v>225</v>
      </c>
      <c r="E148" s="244" t="s">
        <v>226</v>
      </c>
      <c r="F148" s="245" t="s">
        <v>227</v>
      </c>
      <c r="G148" s="246" t="s">
        <v>170</v>
      </c>
      <c r="H148" s="247">
        <v>262</v>
      </c>
      <c r="I148" s="248"/>
      <c r="J148" s="249">
        <f>ROUND(I148*H148,2)</f>
        <v>0</v>
      </c>
      <c r="K148" s="245" t="s">
        <v>123</v>
      </c>
      <c r="L148" s="250"/>
      <c r="M148" s="251" t="s">
        <v>19</v>
      </c>
      <c r="N148" s="252" t="s">
        <v>46</v>
      </c>
      <c r="O148" s="86"/>
      <c r="P148" s="211">
        <f>O148*H148</f>
        <v>0</v>
      </c>
      <c r="Q148" s="211">
        <v>0.002</v>
      </c>
      <c r="R148" s="211">
        <f>Q148*H148</f>
        <v>0.52400000000000002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228</v>
      </c>
      <c r="AT148" s="213" t="s">
        <v>225</v>
      </c>
      <c r="AU148" s="213" t="s">
        <v>85</v>
      </c>
      <c r="AY148" s="19" t="s">
        <v>116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9" t="s">
        <v>83</v>
      </c>
      <c r="BK148" s="214">
        <f>ROUND(I148*H148,2)</f>
        <v>0</v>
      </c>
      <c r="BL148" s="19" t="s">
        <v>161</v>
      </c>
      <c r="BM148" s="213" t="s">
        <v>229</v>
      </c>
    </row>
    <row r="149" s="13" customFormat="1">
      <c r="A149" s="13"/>
      <c r="B149" s="220"/>
      <c r="C149" s="221"/>
      <c r="D149" s="222" t="s">
        <v>146</v>
      </c>
      <c r="E149" s="231" t="s">
        <v>19</v>
      </c>
      <c r="F149" s="223" t="s">
        <v>218</v>
      </c>
      <c r="G149" s="221"/>
      <c r="H149" s="224">
        <v>262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146</v>
      </c>
      <c r="AU149" s="230" t="s">
        <v>85</v>
      </c>
      <c r="AV149" s="13" t="s">
        <v>85</v>
      </c>
      <c r="AW149" s="13" t="s">
        <v>35</v>
      </c>
      <c r="AX149" s="13" t="s">
        <v>75</v>
      </c>
      <c r="AY149" s="230" t="s">
        <v>116</v>
      </c>
    </row>
    <row r="150" s="14" customFormat="1">
      <c r="A150" s="14"/>
      <c r="B150" s="232"/>
      <c r="C150" s="233"/>
      <c r="D150" s="222" t="s">
        <v>146</v>
      </c>
      <c r="E150" s="234" t="s">
        <v>19</v>
      </c>
      <c r="F150" s="235" t="s">
        <v>166</v>
      </c>
      <c r="G150" s="233"/>
      <c r="H150" s="236">
        <v>262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146</v>
      </c>
      <c r="AU150" s="242" t="s">
        <v>85</v>
      </c>
      <c r="AV150" s="14" t="s">
        <v>124</v>
      </c>
      <c r="AW150" s="14" t="s">
        <v>35</v>
      </c>
      <c r="AX150" s="14" t="s">
        <v>83</v>
      </c>
      <c r="AY150" s="242" t="s">
        <v>116</v>
      </c>
    </row>
    <row r="151" s="2" customFormat="1" ht="24.15" customHeight="1">
      <c r="A151" s="40"/>
      <c r="B151" s="41"/>
      <c r="C151" s="202" t="s">
        <v>230</v>
      </c>
      <c r="D151" s="202" t="s">
        <v>119</v>
      </c>
      <c r="E151" s="203" t="s">
        <v>231</v>
      </c>
      <c r="F151" s="204" t="s">
        <v>232</v>
      </c>
      <c r="G151" s="205" t="s">
        <v>122</v>
      </c>
      <c r="H151" s="206">
        <v>0.52400000000000002</v>
      </c>
      <c r="I151" s="207"/>
      <c r="J151" s="208">
        <f>ROUND(I151*H151,2)</f>
        <v>0</v>
      </c>
      <c r="K151" s="204" t="s">
        <v>123</v>
      </c>
      <c r="L151" s="46"/>
      <c r="M151" s="209" t="s">
        <v>19</v>
      </c>
      <c r="N151" s="210" t="s">
        <v>46</v>
      </c>
      <c r="O151" s="86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3" t="s">
        <v>161</v>
      </c>
      <c r="AT151" s="213" t="s">
        <v>119</v>
      </c>
      <c r="AU151" s="213" t="s">
        <v>85</v>
      </c>
      <c r="AY151" s="19" t="s">
        <v>116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9" t="s">
        <v>83</v>
      </c>
      <c r="BK151" s="214">
        <f>ROUND(I151*H151,2)</f>
        <v>0</v>
      </c>
      <c r="BL151" s="19" t="s">
        <v>161</v>
      </c>
      <c r="BM151" s="213" t="s">
        <v>233</v>
      </c>
    </row>
    <row r="152" s="2" customFormat="1">
      <c r="A152" s="40"/>
      <c r="B152" s="41"/>
      <c r="C152" s="42"/>
      <c r="D152" s="215" t="s">
        <v>126</v>
      </c>
      <c r="E152" s="42"/>
      <c r="F152" s="216" t="s">
        <v>234</v>
      </c>
      <c r="G152" s="42"/>
      <c r="H152" s="42"/>
      <c r="I152" s="217"/>
      <c r="J152" s="42"/>
      <c r="K152" s="42"/>
      <c r="L152" s="46"/>
      <c r="M152" s="218"/>
      <c r="N152" s="219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126</v>
      </c>
      <c r="AU152" s="19" t="s">
        <v>85</v>
      </c>
    </row>
    <row r="153" s="2" customFormat="1" ht="24.15" customHeight="1">
      <c r="A153" s="40"/>
      <c r="B153" s="41"/>
      <c r="C153" s="202" t="s">
        <v>235</v>
      </c>
      <c r="D153" s="202" t="s">
        <v>119</v>
      </c>
      <c r="E153" s="203" t="s">
        <v>236</v>
      </c>
      <c r="F153" s="204" t="s">
        <v>237</v>
      </c>
      <c r="G153" s="205" t="s">
        <v>122</v>
      </c>
      <c r="H153" s="206">
        <v>0.52400000000000002</v>
      </c>
      <c r="I153" s="207"/>
      <c r="J153" s="208">
        <f>ROUND(I153*H153,2)</f>
        <v>0</v>
      </c>
      <c r="K153" s="204" t="s">
        <v>123</v>
      </c>
      <c r="L153" s="46"/>
      <c r="M153" s="209" t="s">
        <v>19</v>
      </c>
      <c r="N153" s="210" t="s">
        <v>46</v>
      </c>
      <c r="O153" s="86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3" t="s">
        <v>161</v>
      </c>
      <c r="AT153" s="213" t="s">
        <v>119</v>
      </c>
      <c r="AU153" s="213" t="s">
        <v>85</v>
      </c>
      <c r="AY153" s="19" t="s">
        <v>116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9" t="s">
        <v>83</v>
      </c>
      <c r="BK153" s="214">
        <f>ROUND(I153*H153,2)</f>
        <v>0</v>
      </c>
      <c r="BL153" s="19" t="s">
        <v>161</v>
      </c>
      <c r="BM153" s="213" t="s">
        <v>238</v>
      </c>
    </row>
    <row r="154" s="2" customFormat="1">
      <c r="A154" s="40"/>
      <c r="B154" s="41"/>
      <c r="C154" s="42"/>
      <c r="D154" s="215" t="s">
        <v>126</v>
      </c>
      <c r="E154" s="42"/>
      <c r="F154" s="216" t="s">
        <v>239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126</v>
      </c>
      <c r="AU154" s="19" t="s">
        <v>85</v>
      </c>
    </row>
    <row r="155" s="12" customFormat="1" ht="22.8" customHeight="1">
      <c r="A155" s="12"/>
      <c r="B155" s="186"/>
      <c r="C155" s="187"/>
      <c r="D155" s="188" t="s">
        <v>74</v>
      </c>
      <c r="E155" s="200" t="s">
        <v>240</v>
      </c>
      <c r="F155" s="200" t="s">
        <v>241</v>
      </c>
      <c r="G155" s="187"/>
      <c r="H155" s="187"/>
      <c r="I155" s="190"/>
      <c r="J155" s="201">
        <f>BK155</f>
        <v>0</v>
      </c>
      <c r="K155" s="187"/>
      <c r="L155" s="192"/>
      <c r="M155" s="193"/>
      <c r="N155" s="194"/>
      <c r="O155" s="194"/>
      <c r="P155" s="195">
        <f>SUM(P156:P170)</f>
        <v>0</v>
      </c>
      <c r="Q155" s="194"/>
      <c r="R155" s="195">
        <f>SUM(R156:R170)</f>
        <v>3.1241700000000003</v>
      </c>
      <c r="S155" s="194"/>
      <c r="T155" s="196">
        <f>SUM(T156:T170)</f>
        <v>2.9232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7" t="s">
        <v>85</v>
      </c>
      <c r="AT155" s="198" t="s">
        <v>74</v>
      </c>
      <c r="AU155" s="198" t="s">
        <v>83</v>
      </c>
      <c r="AY155" s="197" t="s">
        <v>116</v>
      </c>
      <c r="BK155" s="199">
        <f>SUM(BK156:BK170)</f>
        <v>0</v>
      </c>
    </row>
    <row r="156" s="2" customFormat="1" ht="24.15" customHeight="1">
      <c r="A156" s="40"/>
      <c r="B156" s="41"/>
      <c r="C156" s="202" t="s">
        <v>7</v>
      </c>
      <c r="D156" s="202" t="s">
        <v>119</v>
      </c>
      <c r="E156" s="203" t="s">
        <v>242</v>
      </c>
      <c r="F156" s="204" t="s">
        <v>243</v>
      </c>
      <c r="G156" s="205" t="s">
        <v>244</v>
      </c>
      <c r="H156" s="206">
        <v>261</v>
      </c>
      <c r="I156" s="207"/>
      <c r="J156" s="208">
        <f>ROUND(I156*H156,2)</f>
        <v>0</v>
      </c>
      <c r="K156" s="204" t="s">
        <v>123</v>
      </c>
      <c r="L156" s="46"/>
      <c r="M156" s="209" t="s">
        <v>19</v>
      </c>
      <c r="N156" s="210" t="s">
        <v>46</v>
      </c>
      <c r="O156" s="86"/>
      <c r="P156" s="211">
        <f>O156*H156</f>
        <v>0</v>
      </c>
      <c r="Q156" s="211">
        <v>0</v>
      </c>
      <c r="R156" s="211">
        <f>Q156*H156</f>
        <v>0</v>
      </c>
      <c r="S156" s="211">
        <v>0.0112</v>
      </c>
      <c r="T156" s="212">
        <f>S156*H156</f>
        <v>2.9232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161</v>
      </c>
      <c r="AT156" s="213" t="s">
        <v>119</v>
      </c>
      <c r="AU156" s="213" t="s">
        <v>85</v>
      </c>
      <c r="AY156" s="19" t="s">
        <v>116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83</v>
      </c>
      <c r="BK156" s="214">
        <f>ROUND(I156*H156,2)</f>
        <v>0</v>
      </c>
      <c r="BL156" s="19" t="s">
        <v>161</v>
      </c>
      <c r="BM156" s="213" t="s">
        <v>245</v>
      </c>
    </row>
    <row r="157" s="2" customFormat="1">
      <c r="A157" s="40"/>
      <c r="B157" s="41"/>
      <c r="C157" s="42"/>
      <c r="D157" s="215" t="s">
        <v>126</v>
      </c>
      <c r="E157" s="42"/>
      <c r="F157" s="216" t="s">
        <v>246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126</v>
      </c>
      <c r="AU157" s="19" t="s">
        <v>85</v>
      </c>
    </row>
    <row r="158" s="13" customFormat="1">
      <c r="A158" s="13"/>
      <c r="B158" s="220"/>
      <c r="C158" s="221"/>
      <c r="D158" s="222" t="s">
        <v>146</v>
      </c>
      <c r="E158" s="231" t="s">
        <v>19</v>
      </c>
      <c r="F158" s="223" t="s">
        <v>247</v>
      </c>
      <c r="G158" s="221"/>
      <c r="H158" s="224">
        <v>261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146</v>
      </c>
      <c r="AU158" s="230" t="s">
        <v>85</v>
      </c>
      <c r="AV158" s="13" t="s">
        <v>85</v>
      </c>
      <c r="AW158" s="13" t="s">
        <v>35</v>
      </c>
      <c r="AX158" s="13" t="s">
        <v>75</v>
      </c>
      <c r="AY158" s="230" t="s">
        <v>116</v>
      </c>
    </row>
    <row r="159" s="14" customFormat="1">
      <c r="A159" s="14"/>
      <c r="B159" s="232"/>
      <c r="C159" s="233"/>
      <c r="D159" s="222" t="s">
        <v>146</v>
      </c>
      <c r="E159" s="234" t="s">
        <v>19</v>
      </c>
      <c r="F159" s="235" t="s">
        <v>166</v>
      </c>
      <c r="G159" s="233"/>
      <c r="H159" s="236">
        <v>261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146</v>
      </c>
      <c r="AU159" s="242" t="s">
        <v>85</v>
      </c>
      <c r="AV159" s="14" t="s">
        <v>124</v>
      </c>
      <c r="AW159" s="14" t="s">
        <v>35</v>
      </c>
      <c r="AX159" s="14" t="s">
        <v>83</v>
      </c>
      <c r="AY159" s="242" t="s">
        <v>116</v>
      </c>
    </row>
    <row r="160" s="2" customFormat="1" ht="24.15" customHeight="1">
      <c r="A160" s="40"/>
      <c r="B160" s="41"/>
      <c r="C160" s="202" t="s">
        <v>248</v>
      </c>
      <c r="D160" s="202" t="s">
        <v>119</v>
      </c>
      <c r="E160" s="203" t="s">
        <v>249</v>
      </c>
      <c r="F160" s="204" t="s">
        <v>250</v>
      </c>
      <c r="G160" s="205" t="s">
        <v>244</v>
      </c>
      <c r="H160" s="206">
        <v>261</v>
      </c>
      <c r="I160" s="207"/>
      <c r="J160" s="208">
        <f>ROUND(I160*H160,2)</f>
        <v>0</v>
      </c>
      <c r="K160" s="204" t="s">
        <v>123</v>
      </c>
      <c r="L160" s="46"/>
      <c r="M160" s="209" t="s">
        <v>19</v>
      </c>
      <c r="N160" s="210" t="s">
        <v>46</v>
      </c>
      <c r="O160" s="86"/>
      <c r="P160" s="211">
        <f>O160*H160</f>
        <v>0</v>
      </c>
      <c r="Q160" s="211">
        <v>0.00042000000000000002</v>
      </c>
      <c r="R160" s="211">
        <f>Q160*H160</f>
        <v>0.10962000000000001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161</v>
      </c>
      <c r="AT160" s="213" t="s">
        <v>119</v>
      </c>
      <c r="AU160" s="213" t="s">
        <v>85</v>
      </c>
      <c r="AY160" s="19" t="s">
        <v>116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83</v>
      </c>
      <c r="BK160" s="214">
        <f>ROUND(I160*H160,2)</f>
        <v>0</v>
      </c>
      <c r="BL160" s="19" t="s">
        <v>161</v>
      </c>
      <c r="BM160" s="213" t="s">
        <v>251</v>
      </c>
    </row>
    <row r="161" s="2" customFormat="1">
      <c r="A161" s="40"/>
      <c r="B161" s="41"/>
      <c r="C161" s="42"/>
      <c r="D161" s="215" t="s">
        <v>126</v>
      </c>
      <c r="E161" s="42"/>
      <c r="F161" s="216" t="s">
        <v>252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126</v>
      </c>
      <c r="AU161" s="19" t="s">
        <v>85</v>
      </c>
    </row>
    <row r="162" s="13" customFormat="1">
      <c r="A162" s="13"/>
      <c r="B162" s="220"/>
      <c r="C162" s="221"/>
      <c r="D162" s="222" t="s">
        <v>146</v>
      </c>
      <c r="E162" s="231" t="s">
        <v>19</v>
      </c>
      <c r="F162" s="223" t="s">
        <v>247</v>
      </c>
      <c r="G162" s="221"/>
      <c r="H162" s="224">
        <v>261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146</v>
      </c>
      <c r="AU162" s="230" t="s">
        <v>85</v>
      </c>
      <c r="AV162" s="13" t="s">
        <v>85</v>
      </c>
      <c r="AW162" s="13" t="s">
        <v>35</v>
      </c>
      <c r="AX162" s="13" t="s">
        <v>75</v>
      </c>
      <c r="AY162" s="230" t="s">
        <v>116</v>
      </c>
    </row>
    <row r="163" s="14" customFormat="1">
      <c r="A163" s="14"/>
      <c r="B163" s="232"/>
      <c r="C163" s="233"/>
      <c r="D163" s="222" t="s">
        <v>146</v>
      </c>
      <c r="E163" s="234" t="s">
        <v>19</v>
      </c>
      <c r="F163" s="235" t="s">
        <v>166</v>
      </c>
      <c r="G163" s="233"/>
      <c r="H163" s="236">
        <v>261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146</v>
      </c>
      <c r="AU163" s="242" t="s">
        <v>85</v>
      </c>
      <c r="AV163" s="14" t="s">
        <v>124</v>
      </c>
      <c r="AW163" s="14" t="s">
        <v>35</v>
      </c>
      <c r="AX163" s="14" t="s">
        <v>83</v>
      </c>
      <c r="AY163" s="242" t="s">
        <v>116</v>
      </c>
    </row>
    <row r="164" s="2" customFormat="1" ht="16.5" customHeight="1">
      <c r="A164" s="40"/>
      <c r="B164" s="41"/>
      <c r="C164" s="243" t="s">
        <v>253</v>
      </c>
      <c r="D164" s="243" t="s">
        <v>225</v>
      </c>
      <c r="E164" s="244" t="s">
        <v>254</v>
      </c>
      <c r="F164" s="245" t="s">
        <v>255</v>
      </c>
      <c r="G164" s="246" t="s">
        <v>244</v>
      </c>
      <c r="H164" s="247">
        <v>287.10000000000002</v>
      </c>
      <c r="I164" s="248"/>
      <c r="J164" s="249">
        <f>ROUND(I164*H164,2)</f>
        <v>0</v>
      </c>
      <c r="K164" s="245" t="s">
        <v>123</v>
      </c>
      <c r="L164" s="250"/>
      <c r="M164" s="251" t="s">
        <v>19</v>
      </c>
      <c r="N164" s="252" t="s">
        <v>46</v>
      </c>
      <c r="O164" s="86"/>
      <c r="P164" s="211">
        <f>O164*H164</f>
        <v>0</v>
      </c>
      <c r="Q164" s="211">
        <v>0.010500000000000001</v>
      </c>
      <c r="R164" s="211">
        <f>Q164*H164</f>
        <v>3.0145500000000003</v>
      </c>
      <c r="S164" s="211">
        <v>0</v>
      </c>
      <c r="T164" s="21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3" t="s">
        <v>228</v>
      </c>
      <c r="AT164" s="213" t="s">
        <v>225</v>
      </c>
      <c r="AU164" s="213" t="s">
        <v>85</v>
      </c>
      <c r="AY164" s="19" t="s">
        <v>116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9" t="s">
        <v>83</v>
      </c>
      <c r="BK164" s="214">
        <f>ROUND(I164*H164,2)</f>
        <v>0</v>
      </c>
      <c r="BL164" s="19" t="s">
        <v>161</v>
      </c>
      <c r="BM164" s="213" t="s">
        <v>256</v>
      </c>
    </row>
    <row r="165" s="13" customFormat="1">
      <c r="A165" s="13"/>
      <c r="B165" s="220"/>
      <c r="C165" s="221"/>
      <c r="D165" s="222" t="s">
        <v>146</v>
      </c>
      <c r="E165" s="231" t="s">
        <v>19</v>
      </c>
      <c r="F165" s="223" t="s">
        <v>257</v>
      </c>
      <c r="G165" s="221"/>
      <c r="H165" s="224">
        <v>287.10000000000002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146</v>
      </c>
      <c r="AU165" s="230" t="s">
        <v>85</v>
      </c>
      <c r="AV165" s="13" t="s">
        <v>85</v>
      </c>
      <c r="AW165" s="13" t="s">
        <v>35</v>
      </c>
      <c r="AX165" s="13" t="s">
        <v>75</v>
      </c>
      <c r="AY165" s="230" t="s">
        <v>116</v>
      </c>
    </row>
    <row r="166" s="14" customFormat="1">
      <c r="A166" s="14"/>
      <c r="B166" s="232"/>
      <c r="C166" s="233"/>
      <c r="D166" s="222" t="s">
        <v>146</v>
      </c>
      <c r="E166" s="234" t="s">
        <v>19</v>
      </c>
      <c r="F166" s="235" t="s">
        <v>166</v>
      </c>
      <c r="G166" s="233"/>
      <c r="H166" s="236">
        <v>287.10000000000002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146</v>
      </c>
      <c r="AU166" s="242" t="s">
        <v>85</v>
      </c>
      <c r="AV166" s="14" t="s">
        <v>124</v>
      </c>
      <c r="AW166" s="14" t="s">
        <v>35</v>
      </c>
      <c r="AX166" s="14" t="s">
        <v>83</v>
      </c>
      <c r="AY166" s="242" t="s">
        <v>116</v>
      </c>
    </row>
    <row r="167" s="2" customFormat="1" ht="37.8" customHeight="1">
      <c r="A167" s="40"/>
      <c r="B167" s="41"/>
      <c r="C167" s="202" t="s">
        <v>258</v>
      </c>
      <c r="D167" s="202" t="s">
        <v>119</v>
      </c>
      <c r="E167" s="203" t="s">
        <v>259</v>
      </c>
      <c r="F167" s="204" t="s">
        <v>260</v>
      </c>
      <c r="G167" s="205" t="s">
        <v>122</v>
      </c>
      <c r="H167" s="206">
        <v>3.1240000000000001</v>
      </c>
      <c r="I167" s="207"/>
      <c r="J167" s="208">
        <f>ROUND(I167*H167,2)</f>
        <v>0</v>
      </c>
      <c r="K167" s="204" t="s">
        <v>123</v>
      </c>
      <c r="L167" s="46"/>
      <c r="M167" s="209" t="s">
        <v>19</v>
      </c>
      <c r="N167" s="210" t="s">
        <v>46</v>
      </c>
      <c r="O167" s="86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3" t="s">
        <v>161</v>
      </c>
      <c r="AT167" s="213" t="s">
        <v>119</v>
      </c>
      <c r="AU167" s="213" t="s">
        <v>85</v>
      </c>
      <c r="AY167" s="19" t="s">
        <v>116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9" t="s">
        <v>83</v>
      </c>
      <c r="BK167" s="214">
        <f>ROUND(I167*H167,2)</f>
        <v>0</v>
      </c>
      <c r="BL167" s="19" t="s">
        <v>161</v>
      </c>
      <c r="BM167" s="213" t="s">
        <v>261</v>
      </c>
    </row>
    <row r="168" s="2" customFormat="1">
      <c r="A168" s="40"/>
      <c r="B168" s="41"/>
      <c r="C168" s="42"/>
      <c r="D168" s="215" t="s">
        <v>126</v>
      </c>
      <c r="E168" s="42"/>
      <c r="F168" s="216" t="s">
        <v>262</v>
      </c>
      <c r="G168" s="42"/>
      <c r="H168" s="42"/>
      <c r="I168" s="217"/>
      <c r="J168" s="42"/>
      <c r="K168" s="42"/>
      <c r="L168" s="46"/>
      <c r="M168" s="218"/>
      <c r="N168" s="219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126</v>
      </c>
      <c r="AU168" s="19" t="s">
        <v>85</v>
      </c>
    </row>
    <row r="169" s="2" customFormat="1" ht="33" customHeight="1">
      <c r="A169" s="40"/>
      <c r="B169" s="41"/>
      <c r="C169" s="202" t="s">
        <v>263</v>
      </c>
      <c r="D169" s="202" t="s">
        <v>119</v>
      </c>
      <c r="E169" s="203" t="s">
        <v>264</v>
      </c>
      <c r="F169" s="204" t="s">
        <v>265</v>
      </c>
      <c r="G169" s="205" t="s">
        <v>122</v>
      </c>
      <c r="H169" s="206">
        <v>3.1240000000000001</v>
      </c>
      <c r="I169" s="207"/>
      <c r="J169" s="208">
        <f>ROUND(I169*H169,2)</f>
        <v>0</v>
      </c>
      <c r="K169" s="204" t="s">
        <v>123</v>
      </c>
      <c r="L169" s="46"/>
      <c r="M169" s="209" t="s">
        <v>19</v>
      </c>
      <c r="N169" s="210" t="s">
        <v>46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161</v>
      </c>
      <c r="AT169" s="213" t="s">
        <v>119</v>
      </c>
      <c r="AU169" s="213" t="s">
        <v>85</v>
      </c>
      <c r="AY169" s="19" t="s">
        <v>116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83</v>
      </c>
      <c r="BK169" s="214">
        <f>ROUND(I169*H169,2)</f>
        <v>0</v>
      </c>
      <c r="BL169" s="19" t="s">
        <v>161</v>
      </c>
      <c r="BM169" s="213" t="s">
        <v>266</v>
      </c>
    </row>
    <row r="170" s="2" customFormat="1">
      <c r="A170" s="40"/>
      <c r="B170" s="41"/>
      <c r="C170" s="42"/>
      <c r="D170" s="215" t="s">
        <v>126</v>
      </c>
      <c r="E170" s="42"/>
      <c r="F170" s="216" t="s">
        <v>267</v>
      </c>
      <c r="G170" s="42"/>
      <c r="H170" s="42"/>
      <c r="I170" s="217"/>
      <c r="J170" s="42"/>
      <c r="K170" s="42"/>
      <c r="L170" s="46"/>
      <c r="M170" s="218"/>
      <c r="N170" s="21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126</v>
      </c>
      <c r="AU170" s="19" t="s">
        <v>85</v>
      </c>
    </row>
    <row r="171" s="12" customFormat="1" ht="22.8" customHeight="1">
      <c r="A171" s="12"/>
      <c r="B171" s="186"/>
      <c r="C171" s="187"/>
      <c r="D171" s="188" t="s">
        <v>74</v>
      </c>
      <c r="E171" s="200" t="s">
        <v>268</v>
      </c>
      <c r="F171" s="200" t="s">
        <v>269</v>
      </c>
      <c r="G171" s="187"/>
      <c r="H171" s="187"/>
      <c r="I171" s="190"/>
      <c r="J171" s="201">
        <f>BK171</f>
        <v>0</v>
      </c>
      <c r="K171" s="187"/>
      <c r="L171" s="192"/>
      <c r="M171" s="193"/>
      <c r="N171" s="194"/>
      <c r="O171" s="194"/>
      <c r="P171" s="195">
        <f>SUM(P172:P182)</f>
        <v>0</v>
      </c>
      <c r="Q171" s="194"/>
      <c r="R171" s="195">
        <f>SUM(R172:R182)</f>
        <v>0.65429850000000001</v>
      </c>
      <c r="S171" s="194"/>
      <c r="T171" s="196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7" t="s">
        <v>85</v>
      </c>
      <c r="AT171" s="198" t="s">
        <v>74</v>
      </c>
      <c r="AU171" s="198" t="s">
        <v>83</v>
      </c>
      <c r="AY171" s="197" t="s">
        <v>116</v>
      </c>
      <c r="BK171" s="199">
        <f>SUM(BK172:BK182)</f>
        <v>0</v>
      </c>
    </row>
    <row r="172" s="2" customFormat="1" ht="24.15" customHeight="1">
      <c r="A172" s="40"/>
      <c r="B172" s="41"/>
      <c r="C172" s="202" t="s">
        <v>270</v>
      </c>
      <c r="D172" s="202" t="s">
        <v>119</v>
      </c>
      <c r="E172" s="203" t="s">
        <v>271</v>
      </c>
      <c r="F172" s="204" t="s">
        <v>272</v>
      </c>
      <c r="G172" s="205" t="s">
        <v>244</v>
      </c>
      <c r="H172" s="206">
        <v>1595.8499999999999</v>
      </c>
      <c r="I172" s="207"/>
      <c r="J172" s="208">
        <f>ROUND(I172*H172,2)</f>
        <v>0</v>
      </c>
      <c r="K172" s="204" t="s">
        <v>123</v>
      </c>
      <c r="L172" s="46"/>
      <c r="M172" s="209" t="s">
        <v>19</v>
      </c>
      <c r="N172" s="210" t="s">
        <v>46</v>
      </c>
      <c r="O172" s="86"/>
      <c r="P172" s="211">
        <f>O172*H172</f>
        <v>0</v>
      </c>
      <c r="Q172" s="211">
        <v>0.00020000000000000001</v>
      </c>
      <c r="R172" s="211">
        <f>Q172*H172</f>
        <v>0.31917000000000001</v>
      </c>
      <c r="S172" s="211">
        <v>0</v>
      </c>
      <c r="T172" s="21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3" t="s">
        <v>161</v>
      </c>
      <c r="AT172" s="213" t="s">
        <v>119</v>
      </c>
      <c r="AU172" s="213" t="s">
        <v>85</v>
      </c>
      <c r="AY172" s="19" t="s">
        <v>116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9" t="s">
        <v>83</v>
      </c>
      <c r="BK172" s="214">
        <f>ROUND(I172*H172,2)</f>
        <v>0</v>
      </c>
      <c r="BL172" s="19" t="s">
        <v>161</v>
      </c>
      <c r="BM172" s="213" t="s">
        <v>273</v>
      </c>
    </row>
    <row r="173" s="2" customFormat="1">
      <c r="A173" s="40"/>
      <c r="B173" s="41"/>
      <c r="C173" s="42"/>
      <c r="D173" s="215" t="s">
        <v>126</v>
      </c>
      <c r="E173" s="42"/>
      <c r="F173" s="216" t="s">
        <v>274</v>
      </c>
      <c r="G173" s="42"/>
      <c r="H173" s="42"/>
      <c r="I173" s="217"/>
      <c r="J173" s="42"/>
      <c r="K173" s="42"/>
      <c r="L173" s="46"/>
      <c r="M173" s="218"/>
      <c r="N173" s="219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126</v>
      </c>
      <c r="AU173" s="19" t="s">
        <v>85</v>
      </c>
    </row>
    <row r="174" s="13" customFormat="1">
      <c r="A174" s="13"/>
      <c r="B174" s="220"/>
      <c r="C174" s="221"/>
      <c r="D174" s="222" t="s">
        <v>146</v>
      </c>
      <c r="E174" s="231" t="s">
        <v>19</v>
      </c>
      <c r="F174" s="223" t="s">
        <v>275</v>
      </c>
      <c r="G174" s="221"/>
      <c r="H174" s="224">
        <v>1568.25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146</v>
      </c>
      <c r="AU174" s="230" t="s">
        <v>85</v>
      </c>
      <c r="AV174" s="13" t="s">
        <v>85</v>
      </c>
      <c r="AW174" s="13" t="s">
        <v>35</v>
      </c>
      <c r="AX174" s="13" t="s">
        <v>75</v>
      </c>
      <c r="AY174" s="230" t="s">
        <v>116</v>
      </c>
    </row>
    <row r="175" s="13" customFormat="1">
      <c r="A175" s="13"/>
      <c r="B175" s="220"/>
      <c r="C175" s="221"/>
      <c r="D175" s="222" t="s">
        <v>146</v>
      </c>
      <c r="E175" s="231" t="s">
        <v>19</v>
      </c>
      <c r="F175" s="223" t="s">
        <v>276</v>
      </c>
      <c r="G175" s="221"/>
      <c r="H175" s="224">
        <v>27.600000000000001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146</v>
      </c>
      <c r="AU175" s="230" t="s">
        <v>85</v>
      </c>
      <c r="AV175" s="13" t="s">
        <v>85</v>
      </c>
      <c r="AW175" s="13" t="s">
        <v>35</v>
      </c>
      <c r="AX175" s="13" t="s">
        <v>75</v>
      </c>
      <c r="AY175" s="230" t="s">
        <v>116</v>
      </c>
    </row>
    <row r="176" s="14" customFormat="1">
      <c r="A176" s="14"/>
      <c r="B176" s="232"/>
      <c r="C176" s="233"/>
      <c r="D176" s="222" t="s">
        <v>146</v>
      </c>
      <c r="E176" s="234" t="s">
        <v>19</v>
      </c>
      <c r="F176" s="235" t="s">
        <v>166</v>
      </c>
      <c r="G176" s="233"/>
      <c r="H176" s="236">
        <v>1595.8499999999999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2" t="s">
        <v>146</v>
      </c>
      <c r="AU176" s="242" t="s">
        <v>85</v>
      </c>
      <c r="AV176" s="14" t="s">
        <v>124</v>
      </c>
      <c r="AW176" s="14" t="s">
        <v>35</v>
      </c>
      <c r="AX176" s="14" t="s">
        <v>83</v>
      </c>
      <c r="AY176" s="242" t="s">
        <v>116</v>
      </c>
    </row>
    <row r="177" s="2" customFormat="1" ht="24.15" customHeight="1">
      <c r="A177" s="40"/>
      <c r="B177" s="41"/>
      <c r="C177" s="202" t="s">
        <v>277</v>
      </c>
      <c r="D177" s="202" t="s">
        <v>119</v>
      </c>
      <c r="E177" s="203" t="s">
        <v>278</v>
      </c>
      <c r="F177" s="204" t="s">
        <v>279</v>
      </c>
      <c r="G177" s="205" t="s">
        <v>244</v>
      </c>
      <c r="H177" s="206">
        <v>1595.8499999999999</v>
      </c>
      <c r="I177" s="207"/>
      <c r="J177" s="208">
        <f>ROUND(I177*H177,2)</f>
        <v>0</v>
      </c>
      <c r="K177" s="204" t="s">
        <v>123</v>
      </c>
      <c r="L177" s="46"/>
      <c r="M177" s="209" t="s">
        <v>19</v>
      </c>
      <c r="N177" s="210" t="s">
        <v>46</v>
      </c>
      <c r="O177" s="86"/>
      <c r="P177" s="211">
        <f>O177*H177</f>
        <v>0</v>
      </c>
      <c r="Q177" s="211">
        <v>0.00021000000000000001</v>
      </c>
      <c r="R177" s="211">
        <f>Q177*H177</f>
        <v>0.3351285</v>
      </c>
      <c r="S177" s="211">
        <v>0</v>
      </c>
      <c r="T177" s="21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3" t="s">
        <v>161</v>
      </c>
      <c r="AT177" s="213" t="s">
        <v>119</v>
      </c>
      <c r="AU177" s="213" t="s">
        <v>85</v>
      </c>
      <c r="AY177" s="19" t="s">
        <v>116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9" t="s">
        <v>83</v>
      </c>
      <c r="BK177" s="214">
        <f>ROUND(I177*H177,2)</f>
        <v>0</v>
      </c>
      <c r="BL177" s="19" t="s">
        <v>161</v>
      </c>
      <c r="BM177" s="213" t="s">
        <v>280</v>
      </c>
    </row>
    <row r="178" s="2" customFormat="1">
      <c r="A178" s="40"/>
      <c r="B178" s="41"/>
      <c r="C178" s="42"/>
      <c r="D178" s="215" t="s">
        <v>126</v>
      </c>
      <c r="E178" s="42"/>
      <c r="F178" s="216" t="s">
        <v>281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126</v>
      </c>
      <c r="AU178" s="19" t="s">
        <v>85</v>
      </c>
    </row>
    <row r="179" s="15" customFormat="1">
      <c r="A179" s="15"/>
      <c r="B179" s="253"/>
      <c r="C179" s="254"/>
      <c r="D179" s="222" t="s">
        <v>146</v>
      </c>
      <c r="E179" s="255" t="s">
        <v>19</v>
      </c>
      <c r="F179" s="256" t="s">
        <v>282</v>
      </c>
      <c r="G179" s="254"/>
      <c r="H179" s="255" t="s">
        <v>19</v>
      </c>
      <c r="I179" s="257"/>
      <c r="J179" s="254"/>
      <c r="K179" s="254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146</v>
      </c>
      <c r="AU179" s="262" t="s">
        <v>85</v>
      </c>
      <c r="AV179" s="15" t="s">
        <v>83</v>
      </c>
      <c r="AW179" s="15" t="s">
        <v>35</v>
      </c>
      <c r="AX179" s="15" t="s">
        <v>75</v>
      </c>
      <c r="AY179" s="262" t="s">
        <v>116</v>
      </c>
    </row>
    <row r="180" s="13" customFormat="1">
      <c r="A180" s="13"/>
      <c r="B180" s="220"/>
      <c r="C180" s="221"/>
      <c r="D180" s="222" t="s">
        <v>146</v>
      </c>
      <c r="E180" s="231" t="s">
        <v>19</v>
      </c>
      <c r="F180" s="223" t="s">
        <v>275</v>
      </c>
      <c r="G180" s="221"/>
      <c r="H180" s="224">
        <v>1568.25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146</v>
      </c>
      <c r="AU180" s="230" t="s">
        <v>85</v>
      </c>
      <c r="AV180" s="13" t="s">
        <v>85</v>
      </c>
      <c r="AW180" s="13" t="s">
        <v>35</v>
      </c>
      <c r="AX180" s="13" t="s">
        <v>75</v>
      </c>
      <c r="AY180" s="230" t="s">
        <v>116</v>
      </c>
    </row>
    <row r="181" s="13" customFormat="1">
      <c r="A181" s="13"/>
      <c r="B181" s="220"/>
      <c r="C181" s="221"/>
      <c r="D181" s="222" t="s">
        <v>146</v>
      </c>
      <c r="E181" s="231" t="s">
        <v>19</v>
      </c>
      <c r="F181" s="223" t="s">
        <v>276</v>
      </c>
      <c r="G181" s="221"/>
      <c r="H181" s="224">
        <v>27.600000000000001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146</v>
      </c>
      <c r="AU181" s="230" t="s">
        <v>85</v>
      </c>
      <c r="AV181" s="13" t="s">
        <v>85</v>
      </c>
      <c r="AW181" s="13" t="s">
        <v>35</v>
      </c>
      <c r="AX181" s="13" t="s">
        <v>75</v>
      </c>
      <c r="AY181" s="230" t="s">
        <v>116</v>
      </c>
    </row>
    <row r="182" s="14" customFormat="1">
      <c r="A182" s="14"/>
      <c r="B182" s="232"/>
      <c r="C182" s="233"/>
      <c r="D182" s="222" t="s">
        <v>146</v>
      </c>
      <c r="E182" s="234" t="s">
        <v>19</v>
      </c>
      <c r="F182" s="235" t="s">
        <v>166</v>
      </c>
      <c r="G182" s="233"/>
      <c r="H182" s="236">
        <v>1595.8499999999999</v>
      </c>
      <c r="I182" s="237"/>
      <c r="J182" s="233"/>
      <c r="K182" s="233"/>
      <c r="L182" s="238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2" t="s">
        <v>146</v>
      </c>
      <c r="AU182" s="242" t="s">
        <v>85</v>
      </c>
      <c r="AV182" s="14" t="s">
        <v>124</v>
      </c>
      <c r="AW182" s="14" t="s">
        <v>35</v>
      </c>
      <c r="AX182" s="14" t="s">
        <v>83</v>
      </c>
      <c r="AY182" s="242" t="s">
        <v>116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i0XtMnGrZDZbGjugy5oz+p/Kj1Txpk9bX2C/397eTGkQ74fNYmqGOiNoaLnizpgTScfcdKHC8BxdjKRWR05Psw==" hashValue="ms6QmbESG3Yo7NFBySP5paMkxLzSYUyLcB8s8/ub9GDP1B+86GBfVBRMdVj4my8NkDW1uTmlCsWgUkuAQFnxPQ==" algorithmName="SHA-512" password="CC35"/>
  <autoFilter ref="C86:K18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997013159"/>
    <hyperlink ref="F93" r:id="rId2" display="https://podminky.urs.cz/item/CS_URS_2023_02/997221121"/>
    <hyperlink ref="F95" r:id="rId3" display="https://podminky.urs.cz/item/CS_URS_2023_02/997006012"/>
    <hyperlink ref="F97" r:id="rId4" display="https://podminky.urs.cz/item/CS_URS_2023_02/997006512"/>
    <hyperlink ref="F99" r:id="rId5" display="https://podminky.urs.cz/item/CS_URS_2023_02/997006519"/>
    <hyperlink ref="F102" r:id="rId6" display="https://podminky.urs.cz/item/CS_URS_2023_02/997013871"/>
    <hyperlink ref="F106" r:id="rId7" display="https://podminky.urs.cz/item/CS_URS_2023_02/721174043"/>
    <hyperlink ref="F111" r:id="rId8" display="https://podminky.urs.cz/item/CS_URS_2023_02/721194105"/>
    <hyperlink ref="F116" r:id="rId9" display="https://podminky.urs.cz/item/CS_URS_2023_02/998721104"/>
    <hyperlink ref="F118" r:id="rId10" display="https://podminky.urs.cz/item/CS_URS_2023_02/998721181"/>
    <hyperlink ref="F121" r:id="rId11" display="https://podminky.urs.cz/item/CS_URS_2023_02/722174002"/>
    <hyperlink ref="F126" r:id="rId12" display="https://podminky.urs.cz/item/CS_URS_2023_02/722190401"/>
    <hyperlink ref="F131" r:id="rId13" display="https://podminky.urs.cz/item/CS_URS_2023_02/722220111"/>
    <hyperlink ref="F136" r:id="rId14" display="https://podminky.urs.cz/item/CS_URS_2023_02/998722104"/>
    <hyperlink ref="F138" r:id="rId15" display="https://podminky.urs.cz/item/CS_URS_2023_02/998722181"/>
    <hyperlink ref="F141" r:id="rId16" display="https://podminky.urs.cz/item/CS_URS_2023_02/741371841"/>
    <hyperlink ref="F145" r:id="rId17" display="https://podminky.urs.cz/item/CS_URS_2023_02/741372061"/>
    <hyperlink ref="F152" r:id="rId18" display="https://podminky.urs.cz/item/CS_URS_2023_02/998741104"/>
    <hyperlink ref="F154" r:id="rId19" display="https://podminky.urs.cz/item/CS_URS_2023_02/998741181"/>
    <hyperlink ref="F157" r:id="rId20" display="https://podminky.urs.cz/item/CS_URS_2023_02/763122811"/>
    <hyperlink ref="F161" r:id="rId21" display="https://podminky.urs.cz/item/CS_URS_2023_02/763122625"/>
    <hyperlink ref="F168" r:id="rId22" display="https://podminky.urs.cz/item/CS_URS_2023_02/998763304"/>
    <hyperlink ref="F170" r:id="rId23" display="https://podminky.urs.cz/item/CS_URS_2023_02/998763381"/>
    <hyperlink ref="F173" r:id="rId24" display="https://podminky.urs.cz/item/CS_URS_2023_02/783813131"/>
    <hyperlink ref="F178" r:id="rId25" display="https://podminky.urs.cz/item/CS_URS_2023_02/783817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283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284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285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286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287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288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289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290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291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292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293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82</v>
      </c>
      <c r="F18" s="277" t="s">
        <v>294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295</v>
      </c>
      <c r="F19" s="277" t="s">
        <v>296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297</v>
      </c>
      <c r="F20" s="277" t="s">
        <v>298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299</v>
      </c>
      <c r="F21" s="277" t="s">
        <v>300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301</v>
      </c>
      <c r="F22" s="277" t="s">
        <v>302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303</v>
      </c>
      <c r="F23" s="277" t="s">
        <v>304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305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306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307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308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309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310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311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312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313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102</v>
      </c>
      <c r="F36" s="277"/>
      <c r="G36" s="277" t="s">
        <v>314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315</v>
      </c>
      <c r="F37" s="277"/>
      <c r="G37" s="277" t="s">
        <v>316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56</v>
      </c>
      <c r="F38" s="277"/>
      <c r="G38" s="277" t="s">
        <v>317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57</v>
      </c>
      <c r="F39" s="277"/>
      <c r="G39" s="277" t="s">
        <v>318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103</v>
      </c>
      <c r="F40" s="277"/>
      <c r="G40" s="277" t="s">
        <v>319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104</v>
      </c>
      <c r="F41" s="277"/>
      <c r="G41" s="277" t="s">
        <v>320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321</v>
      </c>
      <c r="F42" s="277"/>
      <c r="G42" s="277" t="s">
        <v>322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323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324</v>
      </c>
      <c r="F44" s="277"/>
      <c r="G44" s="277" t="s">
        <v>325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106</v>
      </c>
      <c r="F45" s="277"/>
      <c r="G45" s="277" t="s">
        <v>326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327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328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329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330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331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332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333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334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335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336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337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338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339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340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341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342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343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344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345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346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347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348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349</v>
      </c>
      <c r="D76" s="295"/>
      <c r="E76" s="295"/>
      <c r="F76" s="295" t="s">
        <v>350</v>
      </c>
      <c r="G76" s="296"/>
      <c r="H76" s="295" t="s">
        <v>57</v>
      </c>
      <c r="I76" s="295" t="s">
        <v>60</v>
      </c>
      <c r="J76" s="295" t="s">
        <v>351</v>
      </c>
      <c r="K76" s="294"/>
    </row>
    <row r="77" s="1" customFormat="1" ht="17.25" customHeight="1">
      <c r="B77" s="292"/>
      <c r="C77" s="297" t="s">
        <v>352</v>
      </c>
      <c r="D77" s="297"/>
      <c r="E77" s="297"/>
      <c r="F77" s="298" t="s">
        <v>353</v>
      </c>
      <c r="G77" s="299"/>
      <c r="H77" s="297"/>
      <c r="I77" s="297"/>
      <c r="J77" s="297" t="s">
        <v>354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56</v>
      </c>
      <c r="D79" s="302"/>
      <c r="E79" s="302"/>
      <c r="F79" s="303" t="s">
        <v>355</v>
      </c>
      <c r="G79" s="304"/>
      <c r="H79" s="280" t="s">
        <v>356</v>
      </c>
      <c r="I79" s="280" t="s">
        <v>357</v>
      </c>
      <c r="J79" s="280">
        <v>20</v>
      </c>
      <c r="K79" s="294"/>
    </row>
    <row r="80" s="1" customFormat="1" ht="15" customHeight="1">
      <c r="B80" s="292"/>
      <c r="C80" s="280" t="s">
        <v>358</v>
      </c>
      <c r="D80" s="280"/>
      <c r="E80" s="280"/>
      <c r="F80" s="303" t="s">
        <v>355</v>
      </c>
      <c r="G80" s="304"/>
      <c r="H80" s="280" t="s">
        <v>359</v>
      </c>
      <c r="I80" s="280" t="s">
        <v>357</v>
      </c>
      <c r="J80" s="280">
        <v>120</v>
      </c>
      <c r="K80" s="294"/>
    </row>
    <row r="81" s="1" customFormat="1" ht="15" customHeight="1">
      <c r="B81" s="305"/>
      <c r="C81" s="280" t="s">
        <v>360</v>
      </c>
      <c r="D81" s="280"/>
      <c r="E81" s="280"/>
      <c r="F81" s="303" t="s">
        <v>361</v>
      </c>
      <c r="G81" s="304"/>
      <c r="H81" s="280" t="s">
        <v>362</v>
      </c>
      <c r="I81" s="280" t="s">
        <v>357</v>
      </c>
      <c r="J81" s="280">
        <v>50</v>
      </c>
      <c r="K81" s="294"/>
    </row>
    <row r="82" s="1" customFormat="1" ht="15" customHeight="1">
      <c r="B82" s="305"/>
      <c r="C82" s="280" t="s">
        <v>363</v>
      </c>
      <c r="D82" s="280"/>
      <c r="E82" s="280"/>
      <c r="F82" s="303" t="s">
        <v>355</v>
      </c>
      <c r="G82" s="304"/>
      <c r="H82" s="280" t="s">
        <v>364</v>
      </c>
      <c r="I82" s="280" t="s">
        <v>365</v>
      </c>
      <c r="J82" s="280"/>
      <c r="K82" s="294"/>
    </row>
    <row r="83" s="1" customFormat="1" ht="15" customHeight="1">
      <c r="B83" s="305"/>
      <c r="C83" s="306" t="s">
        <v>366</v>
      </c>
      <c r="D83" s="306"/>
      <c r="E83" s="306"/>
      <c r="F83" s="307" t="s">
        <v>361</v>
      </c>
      <c r="G83" s="306"/>
      <c r="H83" s="306" t="s">
        <v>367</v>
      </c>
      <c r="I83" s="306" t="s">
        <v>357</v>
      </c>
      <c r="J83" s="306">
        <v>15</v>
      </c>
      <c r="K83" s="294"/>
    </row>
    <row r="84" s="1" customFormat="1" ht="15" customHeight="1">
      <c r="B84" s="305"/>
      <c r="C84" s="306" t="s">
        <v>368</v>
      </c>
      <c r="D84" s="306"/>
      <c r="E84" s="306"/>
      <c r="F84" s="307" t="s">
        <v>361</v>
      </c>
      <c r="G84" s="306"/>
      <c r="H84" s="306" t="s">
        <v>369</v>
      </c>
      <c r="I84" s="306" t="s">
        <v>357</v>
      </c>
      <c r="J84" s="306">
        <v>15</v>
      </c>
      <c r="K84" s="294"/>
    </row>
    <row r="85" s="1" customFormat="1" ht="15" customHeight="1">
      <c r="B85" s="305"/>
      <c r="C85" s="306" t="s">
        <v>370</v>
      </c>
      <c r="D85" s="306"/>
      <c r="E85" s="306"/>
      <c r="F85" s="307" t="s">
        <v>361</v>
      </c>
      <c r="G85" s="306"/>
      <c r="H85" s="306" t="s">
        <v>371</v>
      </c>
      <c r="I85" s="306" t="s">
        <v>357</v>
      </c>
      <c r="J85" s="306">
        <v>20</v>
      </c>
      <c r="K85" s="294"/>
    </row>
    <row r="86" s="1" customFormat="1" ht="15" customHeight="1">
      <c r="B86" s="305"/>
      <c r="C86" s="306" t="s">
        <v>372</v>
      </c>
      <c r="D86" s="306"/>
      <c r="E86" s="306"/>
      <c r="F86" s="307" t="s">
        <v>361</v>
      </c>
      <c r="G86" s="306"/>
      <c r="H86" s="306" t="s">
        <v>373</v>
      </c>
      <c r="I86" s="306" t="s">
        <v>357</v>
      </c>
      <c r="J86" s="306">
        <v>20</v>
      </c>
      <c r="K86" s="294"/>
    </row>
    <row r="87" s="1" customFormat="1" ht="15" customHeight="1">
      <c r="B87" s="305"/>
      <c r="C87" s="280" t="s">
        <v>374</v>
      </c>
      <c r="D87" s="280"/>
      <c r="E87" s="280"/>
      <c r="F87" s="303" t="s">
        <v>361</v>
      </c>
      <c r="G87" s="304"/>
      <c r="H87" s="280" t="s">
        <v>375</v>
      </c>
      <c r="I87" s="280" t="s">
        <v>357</v>
      </c>
      <c r="J87" s="280">
        <v>50</v>
      </c>
      <c r="K87" s="294"/>
    </row>
    <row r="88" s="1" customFormat="1" ht="15" customHeight="1">
      <c r="B88" s="305"/>
      <c r="C88" s="280" t="s">
        <v>376</v>
      </c>
      <c r="D88" s="280"/>
      <c r="E88" s="280"/>
      <c r="F88" s="303" t="s">
        <v>361</v>
      </c>
      <c r="G88" s="304"/>
      <c r="H88" s="280" t="s">
        <v>377</v>
      </c>
      <c r="I88" s="280" t="s">
        <v>357</v>
      </c>
      <c r="J88" s="280">
        <v>20</v>
      </c>
      <c r="K88" s="294"/>
    </row>
    <row r="89" s="1" customFormat="1" ht="15" customHeight="1">
      <c r="B89" s="305"/>
      <c r="C89" s="280" t="s">
        <v>378</v>
      </c>
      <c r="D89" s="280"/>
      <c r="E89" s="280"/>
      <c r="F89" s="303" t="s">
        <v>361</v>
      </c>
      <c r="G89" s="304"/>
      <c r="H89" s="280" t="s">
        <v>379</v>
      </c>
      <c r="I89" s="280" t="s">
        <v>357</v>
      </c>
      <c r="J89" s="280">
        <v>20</v>
      </c>
      <c r="K89" s="294"/>
    </row>
    <row r="90" s="1" customFormat="1" ht="15" customHeight="1">
      <c r="B90" s="305"/>
      <c r="C90" s="280" t="s">
        <v>380</v>
      </c>
      <c r="D90" s="280"/>
      <c r="E90" s="280"/>
      <c r="F90" s="303" t="s">
        <v>361</v>
      </c>
      <c r="G90" s="304"/>
      <c r="H90" s="280" t="s">
        <v>381</v>
      </c>
      <c r="I90" s="280" t="s">
        <v>357</v>
      </c>
      <c r="J90" s="280">
        <v>50</v>
      </c>
      <c r="K90" s="294"/>
    </row>
    <row r="91" s="1" customFormat="1" ht="15" customHeight="1">
      <c r="B91" s="305"/>
      <c r="C91" s="280" t="s">
        <v>382</v>
      </c>
      <c r="D91" s="280"/>
      <c r="E91" s="280"/>
      <c r="F91" s="303" t="s">
        <v>361</v>
      </c>
      <c r="G91" s="304"/>
      <c r="H91" s="280" t="s">
        <v>382</v>
      </c>
      <c r="I91" s="280" t="s">
        <v>357</v>
      </c>
      <c r="J91" s="280">
        <v>50</v>
      </c>
      <c r="K91" s="294"/>
    </row>
    <row r="92" s="1" customFormat="1" ht="15" customHeight="1">
      <c r="B92" s="305"/>
      <c r="C92" s="280" t="s">
        <v>383</v>
      </c>
      <c r="D92" s="280"/>
      <c r="E92" s="280"/>
      <c r="F92" s="303" t="s">
        <v>361</v>
      </c>
      <c r="G92" s="304"/>
      <c r="H92" s="280" t="s">
        <v>384</v>
      </c>
      <c r="I92" s="280" t="s">
        <v>357</v>
      </c>
      <c r="J92" s="280">
        <v>255</v>
      </c>
      <c r="K92" s="294"/>
    </row>
    <row r="93" s="1" customFormat="1" ht="15" customHeight="1">
      <c r="B93" s="305"/>
      <c r="C93" s="280" t="s">
        <v>385</v>
      </c>
      <c r="D93" s="280"/>
      <c r="E93" s="280"/>
      <c r="F93" s="303" t="s">
        <v>355</v>
      </c>
      <c r="G93" s="304"/>
      <c r="H93" s="280" t="s">
        <v>386</v>
      </c>
      <c r="I93" s="280" t="s">
        <v>387</v>
      </c>
      <c r="J93" s="280"/>
      <c r="K93" s="294"/>
    </row>
    <row r="94" s="1" customFormat="1" ht="15" customHeight="1">
      <c r="B94" s="305"/>
      <c r="C94" s="280" t="s">
        <v>388</v>
      </c>
      <c r="D94" s="280"/>
      <c r="E94" s="280"/>
      <c r="F94" s="303" t="s">
        <v>355</v>
      </c>
      <c r="G94" s="304"/>
      <c r="H94" s="280" t="s">
        <v>389</v>
      </c>
      <c r="I94" s="280" t="s">
        <v>390</v>
      </c>
      <c r="J94" s="280"/>
      <c r="K94" s="294"/>
    </row>
    <row r="95" s="1" customFormat="1" ht="15" customHeight="1">
      <c r="B95" s="305"/>
      <c r="C95" s="280" t="s">
        <v>391</v>
      </c>
      <c r="D95" s="280"/>
      <c r="E95" s="280"/>
      <c r="F95" s="303" t="s">
        <v>355</v>
      </c>
      <c r="G95" s="304"/>
      <c r="H95" s="280" t="s">
        <v>391</v>
      </c>
      <c r="I95" s="280" t="s">
        <v>390</v>
      </c>
      <c r="J95" s="280"/>
      <c r="K95" s="294"/>
    </row>
    <row r="96" s="1" customFormat="1" ht="15" customHeight="1">
      <c r="B96" s="305"/>
      <c r="C96" s="280" t="s">
        <v>41</v>
      </c>
      <c r="D96" s="280"/>
      <c r="E96" s="280"/>
      <c r="F96" s="303" t="s">
        <v>355</v>
      </c>
      <c r="G96" s="304"/>
      <c r="H96" s="280" t="s">
        <v>392</v>
      </c>
      <c r="I96" s="280" t="s">
        <v>390</v>
      </c>
      <c r="J96" s="280"/>
      <c r="K96" s="294"/>
    </row>
    <row r="97" s="1" customFormat="1" ht="15" customHeight="1">
      <c r="B97" s="305"/>
      <c r="C97" s="280" t="s">
        <v>51</v>
      </c>
      <c r="D97" s="280"/>
      <c r="E97" s="280"/>
      <c r="F97" s="303" t="s">
        <v>355</v>
      </c>
      <c r="G97" s="304"/>
      <c r="H97" s="280" t="s">
        <v>393</v>
      </c>
      <c r="I97" s="280" t="s">
        <v>390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394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349</v>
      </c>
      <c r="D103" s="295"/>
      <c r="E103" s="295"/>
      <c r="F103" s="295" t="s">
        <v>350</v>
      </c>
      <c r="G103" s="296"/>
      <c r="H103" s="295" t="s">
        <v>57</v>
      </c>
      <c r="I103" s="295" t="s">
        <v>60</v>
      </c>
      <c r="J103" s="295" t="s">
        <v>351</v>
      </c>
      <c r="K103" s="294"/>
    </row>
    <row r="104" s="1" customFormat="1" ht="17.25" customHeight="1">
      <c r="B104" s="292"/>
      <c r="C104" s="297" t="s">
        <v>352</v>
      </c>
      <c r="D104" s="297"/>
      <c r="E104" s="297"/>
      <c r="F104" s="298" t="s">
        <v>353</v>
      </c>
      <c r="G104" s="299"/>
      <c r="H104" s="297"/>
      <c r="I104" s="297"/>
      <c r="J104" s="297" t="s">
        <v>354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56</v>
      </c>
      <c r="D106" s="302"/>
      <c r="E106" s="302"/>
      <c r="F106" s="303" t="s">
        <v>355</v>
      </c>
      <c r="G106" s="280"/>
      <c r="H106" s="280" t="s">
        <v>395</v>
      </c>
      <c r="I106" s="280" t="s">
        <v>357</v>
      </c>
      <c r="J106" s="280">
        <v>20</v>
      </c>
      <c r="K106" s="294"/>
    </row>
    <row r="107" s="1" customFormat="1" ht="15" customHeight="1">
      <c r="B107" s="292"/>
      <c r="C107" s="280" t="s">
        <v>358</v>
      </c>
      <c r="D107" s="280"/>
      <c r="E107" s="280"/>
      <c r="F107" s="303" t="s">
        <v>355</v>
      </c>
      <c r="G107" s="280"/>
      <c r="H107" s="280" t="s">
        <v>395</v>
      </c>
      <c r="I107" s="280" t="s">
        <v>357</v>
      </c>
      <c r="J107" s="280">
        <v>120</v>
      </c>
      <c r="K107" s="294"/>
    </row>
    <row r="108" s="1" customFormat="1" ht="15" customHeight="1">
      <c r="B108" s="305"/>
      <c r="C108" s="280" t="s">
        <v>360</v>
      </c>
      <c r="D108" s="280"/>
      <c r="E108" s="280"/>
      <c r="F108" s="303" t="s">
        <v>361</v>
      </c>
      <c r="G108" s="280"/>
      <c r="H108" s="280" t="s">
        <v>395</v>
      </c>
      <c r="I108" s="280" t="s">
        <v>357</v>
      </c>
      <c r="J108" s="280">
        <v>50</v>
      </c>
      <c r="K108" s="294"/>
    </row>
    <row r="109" s="1" customFormat="1" ht="15" customHeight="1">
      <c r="B109" s="305"/>
      <c r="C109" s="280" t="s">
        <v>363</v>
      </c>
      <c r="D109" s="280"/>
      <c r="E109" s="280"/>
      <c r="F109" s="303" t="s">
        <v>355</v>
      </c>
      <c r="G109" s="280"/>
      <c r="H109" s="280" t="s">
        <v>395</v>
      </c>
      <c r="I109" s="280" t="s">
        <v>365</v>
      </c>
      <c r="J109" s="280"/>
      <c r="K109" s="294"/>
    </row>
    <row r="110" s="1" customFormat="1" ht="15" customHeight="1">
      <c r="B110" s="305"/>
      <c r="C110" s="280" t="s">
        <v>374</v>
      </c>
      <c r="D110" s="280"/>
      <c r="E110" s="280"/>
      <c r="F110" s="303" t="s">
        <v>361</v>
      </c>
      <c r="G110" s="280"/>
      <c r="H110" s="280" t="s">
        <v>395</v>
      </c>
      <c r="I110" s="280" t="s">
        <v>357</v>
      </c>
      <c r="J110" s="280">
        <v>50</v>
      </c>
      <c r="K110" s="294"/>
    </row>
    <row r="111" s="1" customFormat="1" ht="15" customHeight="1">
      <c r="B111" s="305"/>
      <c r="C111" s="280" t="s">
        <v>382</v>
      </c>
      <c r="D111" s="280"/>
      <c r="E111" s="280"/>
      <c r="F111" s="303" t="s">
        <v>361</v>
      </c>
      <c r="G111" s="280"/>
      <c r="H111" s="280" t="s">
        <v>395</v>
      </c>
      <c r="I111" s="280" t="s">
        <v>357</v>
      </c>
      <c r="J111" s="280">
        <v>50</v>
      </c>
      <c r="K111" s="294"/>
    </row>
    <row r="112" s="1" customFormat="1" ht="15" customHeight="1">
      <c r="B112" s="305"/>
      <c r="C112" s="280" t="s">
        <v>380</v>
      </c>
      <c r="D112" s="280"/>
      <c r="E112" s="280"/>
      <c r="F112" s="303" t="s">
        <v>361</v>
      </c>
      <c r="G112" s="280"/>
      <c r="H112" s="280" t="s">
        <v>395</v>
      </c>
      <c r="I112" s="280" t="s">
        <v>357</v>
      </c>
      <c r="J112" s="280">
        <v>50</v>
      </c>
      <c r="K112" s="294"/>
    </row>
    <row r="113" s="1" customFormat="1" ht="15" customHeight="1">
      <c r="B113" s="305"/>
      <c r="C113" s="280" t="s">
        <v>56</v>
      </c>
      <c r="D113" s="280"/>
      <c r="E113" s="280"/>
      <c r="F113" s="303" t="s">
        <v>355</v>
      </c>
      <c r="G113" s="280"/>
      <c r="H113" s="280" t="s">
        <v>396</v>
      </c>
      <c r="I113" s="280" t="s">
        <v>357</v>
      </c>
      <c r="J113" s="280">
        <v>20</v>
      </c>
      <c r="K113" s="294"/>
    </row>
    <row r="114" s="1" customFormat="1" ht="15" customHeight="1">
      <c r="B114" s="305"/>
      <c r="C114" s="280" t="s">
        <v>397</v>
      </c>
      <c r="D114" s="280"/>
      <c r="E114" s="280"/>
      <c r="F114" s="303" t="s">
        <v>355</v>
      </c>
      <c r="G114" s="280"/>
      <c r="H114" s="280" t="s">
        <v>398</v>
      </c>
      <c r="I114" s="280" t="s">
        <v>357</v>
      </c>
      <c r="J114" s="280">
        <v>120</v>
      </c>
      <c r="K114" s="294"/>
    </row>
    <row r="115" s="1" customFormat="1" ht="15" customHeight="1">
      <c r="B115" s="305"/>
      <c r="C115" s="280" t="s">
        <v>41</v>
      </c>
      <c r="D115" s="280"/>
      <c r="E115" s="280"/>
      <c r="F115" s="303" t="s">
        <v>355</v>
      </c>
      <c r="G115" s="280"/>
      <c r="H115" s="280" t="s">
        <v>399</v>
      </c>
      <c r="I115" s="280" t="s">
        <v>390</v>
      </c>
      <c r="J115" s="280"/>
      <c r="K115" s="294"/>
    </row>
    <row r="116" s="1" customFormat="1" ht="15" customHeight="1">
      <c r="B116" s="305"/>
      <c r="C116" s="280" t="s">
        <v>51</v>
      </c>
      <c r="D116" s="280"/>
      <c r="E116" s="280"/>
      <c r="F116" s="303" t="s">
        <v>355</v>
      </c>
      <c r="G116" s="280"/>
      <c r="H116" s="280" t="s">
        <v>400</v>
      </c>
      <c r="I116" s="280" t="s">
        <v>390</v>
      </c>
      <c r="J116" s="280"/>
      <c r="K116" s="294"/>
    </row>
    <row r="117" s="1" customFormat="1" ht="15" customHeight="1">
      <c r="B117" s="305"/>
      <c r="C117" s="280" t="s">
        <v>60</v>
      </c>
      <c r="D117" s="280"/>
      <c r="E117" s="280"/>
      <c r="F117" s="303" t="s">
        <v>355</v>
      </c>
      <c r="G117" s="280"/>
      <c r="H117" s="280" t="s">
        <v>401</v>
      </c>
      <c r="I117" s="280" t="s">
        <v>402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403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349</v>
      </c>
      <c r="D123" s="295"/>
      <c r="E123" s="295"/>
      <c r="F123" s="295" t="s">
        <v>350</v>
      </c>
      <c r="G123" s="296"/>
      <c r="H123" s="295" t="s">
        <v>57</v>
      </c>
      <c r="I123" s="295" t="s">
        <v>60</v>
      </c>
      <c r="J123" s="295" t="s">
        <v>351</v>
      </c>
      <c r="K123" s="324"/>
    </row>
    <row r="124" s="1" customFormat="1" ht="17.25" customHeight="1">
      <c r="B124" s="323"/>
      <c r="C124" s="297" t="s">
        <v>352</v>
      </c>
      <c r="D124" s="297"/>
      <c r="E124" s="297"/>
      <c r="F124" s="298" t="s">
        <v>353</v>
      </c>
      <c r="G124" s="299"/>
      <c r="H124" s="297"/>
      <c r="I124" s="297"/>
      <c r="J124" s="297" t="s">
        <v>354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358</v>
      </c>
      <c r="D126" s="302"/>
      <c r="E126" s="302"/>
      <c r="F126" s="303" t="s">
        <v>355</v>
      </c>
      <c r="G126" s="280"/>
      <c r="H126" s="280" t="s">
        <v>395</v>
      </c>
      <c r="I126" s="280" t="s">
        <v>357</v>
      </c>
      <c r="J126" s="280">
        <v>120</v>
      </c>
      <c r="K126" s="328"/>
    </row>
    <row r="127" s="1" customFormat="1" ht="15" customHeight="1">
      <c r="B127" s="325"/>
      <c r="C127" s="280" t="s">
        <v>404</v>
      </c>
      <c r="D127" s="280"/>
      <c r="E127" s="280"/>
      <c r="F127" s="303" t="s">
        <v>355</v>
      </c>
      <c r="G127" s="280"/>
      <c r="H127" s="280" t="s">
        <v>405</v>
      </c>
      <c r="I127" s="280" t="s">
        <v>357</v>
      </c>
      <c r="J127" s="280" t="s">
        <v>406</v>
      </c>
      <c r="K127" s="328"/>
    </row>
    <row r="128" s="1" customFormat="1" ht="15" customHeight="1">
      <c r="B128" s="325"/>
      <c r="C128" s="280" t="s">
        <v>303</v>
      </c>
      <c r="D128" s="280"/>
      <c r="E128" s="280"/>
      <c r="F128" s="303" t="s">
        <v>355</v>
      </c>
      <c r="G128" s="280"/>
      <c r="H128" s="280" t="s">
        <v>407</v>
      </c>
      <c r="I128" s="280" t="s">
        <v>357</v>
      </c>
      <c r="J128" s="280" t="s">
        <v>406</v>
      </c>
      <c r="K128" s="328"/>
    </row>
    <row r="129" s="1" customFormat="1" ht="15" customHeight="1">
      <c r="B129" s="325"/>
      <c r="C129" s="280" t="s">
        <v>366</v>
      </c>
      <c r="D129" s="280"/>
      <c r="E129" s="280"/>
      <c r="F129" s="303" t="s">
        <v>361</v>
      </c>
      <c r="G129" s="280"/>
      <c r="H129" s="280" t="s">
        <v>367</v>
      </c>
      <c r="I129" s="280" t="s">
        <v>357</v>
      </c>
      <c r="J129" s="280">
        <v>15</v>
      </c>
      <c r="K129" s="328"/>
    </row>
    <row r="130" s="1" customFormat="1" ht="15" customHeight="1">
      <c r="B130" s="325"/>
      <c r="C130" s="306" t="s">
        <v>368</v>
      </c>
      <c r="D130" s="306"/>
      <c r="E130" s="306"/>
      <c r="F130" s="307" t="s">
        <v>361</v>
      </c>
      <c r="G130" s="306"/>
      <c r="H130" s="306" t="s">
        <v>369</v>
      </c>
      <c r="I130" s="306" t="s">
        <v>357</v>
      </c>
      <c r="J130" s="306">
        <v>15</v>
      </c>
      <c r="K130" s="328"/>
    </row>
    <row r="131" s="1" customFormat="1" ht="15" customHeight="1">
      <c r="B131" s="325"/>
      <c r="C131" s="306" t="s">
        <v>370</v>
      </c>
      <c r="D131" s="306"/>
      <c r="E131" s="306"/>
      <c r="F131" s="307" t="s">
        <v>361</v>
      </c>
      <c r="G131" s="306"/>
      <c r="H131" s="306" t="s">
        <v>371</v>
      </c>
      <c r="I131" s="306" t="s">
        <v>357</v>
      </c>
      <c r="J131" s="306">
        <v>20</v>
      </c>
      <c r="K131" s="328"/>
    </row>
    <row r="132" s="1" customFormat="1" ht="15" customHeight="1">
      <c r="B132" s="325"/>
      <c r="C132" s="306" t="s">
        <v>372</v>
      </c>
      <c r="D132" s="306"/>
      <c r="E132" s="306"/>
      <c r="F132" s="307" t="s">
        <v>361</v>
      </c>
      <c r="G132" s="306"/>
      <c r="H132" s="306" t="s">
        <v>373</v>
      </c>
      <c r="I132" s="306" t="s">
        <v>357</v>
      </c>
      <c r="J132" s="306">
        <v>20</v>
      </c>
      <c r="K132" s="328"/>
    </row>
    <row r="133" s="1" customFormat="1" ht="15" customHeight="1">
      <c r="B133" s="325"/>
      <c r="C133" s="280" t="s">
        <v>360</v>
      </c>
      <c r="D133" s="280"/>
      <c r="E133" s="280"/>
      <c r="F133" s="303" t="s">
        <v>361</v>
      </c>
      <c r="G133" s="280"/>
      <c r="H133" s="280" t="s">
        <v>395</v>
      </c>
      <c r="I133" s="280" t="s">
        <v>357</v>
      </c>
      <c r="J133" s="280">
        <v>50</v>
      </c>
      <c r="K133" s="328"/>
    </row>
    <row r="134" s="1" customFormat="1" ht="15" customHeight="1">
      <c r="B134" s="325"/>
      <c r="C134" s="280" t="s">
        <v>374</v>
      </c>
      <c r="D134" s="280"/>
      <c r="E134" s="280"/>
      <c r="F134" s="303" t="s">
        <v>361</v>
      </c>
      <c r="G134" s="280"/>
      <c r="H134" s="280" t="s">
        <v>395</v>
      </c>
      <c r="I134" s="280" t="s">
        <v>357</v>
      </c>
      <c r="J134" s="280">
        <v>50</v>
      </c>
      <c r="K134" s="328"/>
    </row>
    <row r="135" s="1" customFormat="1" ht="15" customHeight="1">
      <c r="B135" s="325"/>
      <c r="C135" s="280" t="s">
        <v>380</v>
      </c>
      <c r="D135" s="280"/>
      <c r="E135" s="280"/>
      <c r="F135" s="303" t="s">
        <v>361</v>
      </c>
      <c r="G135" s="280"/>
      <c r="H135" s="280" t="s">
        <v>395</v>
      </c>
      <c r="I135" s="280" t="s">
        <v>357</v>
      </c>
      <c r="J135" s="280">
        <v>50</v>
      </c>
      <c r="K135" s="328"/>
    </row>
    <row r="136" s="1" customFormat="1" ht="15" customHeight="1">
      <c r="B136" s="325"/>
      <c r="C136" s="280" t="s">
        <v>382</v>
      </c>
      <c r="D136" s="280"/>
      <c r="E136" s="280"/>
      <c r="F136" s="303" t="s">
        <v>361</v>
      </c>
      <c r="G136" s="280"/>
      <c r="H136" s="280" t="s">
        <v>395</v>
      </c>
      <c r="I136" s="280" t="s">
        <v>357</v>
      </c>
      <c r="J136" s="280">
        <v>50</v>
      </c>
      <c r="K136" s="328"/>
    </row>
    <row r="137" s="1" customFormat="1" ht="15" customHeight="1">
      <c r="B137" s="325"/>
      <c r="C137" s="280" t="s">
        <v>383</v>
      </c>
      <c r="D137" s="280"/>
      <c r="E137" s="280"/>
      <c r="F137" s="303" t="s">
        <v>361</v>
      </c>
      <c r="G137" s="280"/>
      <c r="H137" s="280" t="s">
        <v>408</v>
      </c>
      <c r="I137" s="280" t="s">
        <v>357</v>
      </c>
      <c r="J137" s="280">
        <v>255</v>
      </c>
      <c r="K137" s="328"/>
    </row>
    <row r="138" s="1" customFormat="1" ht="15" customHeight="1">
      <c r="B138" s="325"/>
      <c r="C138" s="280" t="s">
        <v>385</v>
      </c>
      <c r="D138" s="280"/>
      <c r="E138" s="280"/>
      <c r="F138" s="303" t="s">
        <v>355</v>
      </c>
      <c r="G138" s="280"/>
      <c r="H138" s="280" t="s">
        <v>409</v>
      </c>
      <c r="I138" s="280" t="s">
        <v>387</v>
      </c>
      <c r="J138" s="280"/>
      <c r="K138" s="328"/>
    </row>
    <row r="139" s="1" customFormat="1" ht="15" customHeight="1">
      <c r="B139" s="325"/>
      <c r="C139" s="280" t="s">
        <v>388</v>
      </c>
      <c r="D139" s="280"/>
      <c r="E139" s="280"/>
      <c r="F139" s="303" t="s">
        <v>355</v>
      </c>
      <c r="G139" s="280"/>
      <c r="H139" s="280" t="s">
        <v>410</v>
      </c>
      <c r="I139" s="280" t="s">
        <v>390</v>
      </c>
      <c r="J139" s="280"/>
      <c r="K139" s="328"/>
    </row>
    <row r="140" s="1" customFormat="1" ht="15" customHeight="1">
      <c r="B140" s="325"/>
      <c r="C140" s="280" t="s">
        <v>391</v>
      </c>
      <c r="D140" s="280"/>
      <c r="E140" s="280"/>
      <c r="F140" s="303" t="s">
        <v>355</v>
      </c>
      <c r="G140" s="280"/>
      <c r="H140" s="280" t="s">
        <v>391</v>
      </c>
      <c r="I140" s="280" t="s">
        <v>390</v>
      </c>
      <c r="J140" s="280"/>
      <c r="K140" s="328"/>
    </row>
    <row r="141" s="1" customFormat="1" ht="15" customHeight="1">
      <c r="B141" s="325"/>
      <c r="C141" s="280" t="s">
        <v>41</v>
      </c>
      <c r="D141" s="280"/>
      <c r="E141" s="280"/>
      <c r="F141" s="303" t="s">
        <v>355</v>
      </c>
      <c r="G141" s="280"/>
      <c r="H141" s="280" t="s">
        <v>411</v>
      </c>
      <c r="I141" s="280" t="s">
        <v>390</v>
      </c>
      <c r="J141" s="280"/>
      <c r="K141" s="328"/>
    </row>
    <row r="142" s="1" customFormat="1" ht="15" customHeight="1">
      <c r="B142" s="325"/>
      <c r="C142" s="280" t="s">
        <v>412</v>
      </c>
      <c r="D142" s="280"/>
      <c r="E142" s="280"/>
      <c r="F142" s="303" t="s">
        <v>355</v>
      </c>
      <c r="G142" s="280"/>
      <c r="H142" s="280" t="s">
        <v>413</v>
      </c>
      <c r="I142" s="280" t="s">
        <v>390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414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349</v>
      </c>
      <c r="D148" s="295"/>
      <c r="E148" s="295"/>
      <c r="F148" s="295" t="s">
        <v>350</v>
      </c>
      <c r="G148" s="296"/>
      <c r="H148" s="295" t="s">
        <v>57</v>
      </c>
      <c r="I148" s="295" t="s">
        <v>60</v>
      </c>
      <c r="J148" s="295" t="s">
        <v>351</v>
      </c>
      <c r="K148" s="294"/>
    </row>
    <row r="149" s="1" customFormat="1" ht="17.25" customHeight="1">
      <c r="B149" s="292"/>
      <c r="C149" s="297" t="s">
        <v>352</v>
      </c>
      <c r="D149" s="297"/>
      <c r="E149" s="297"/>
      <c r="F149" s="298" t="s">
        <v>353</v>
      </c>
      <c r="G149" s="299"/>
      <c r="H149" s="297"/>
      <c r="I149" s="297"/>
      <c r="J149" s="297" t="s">
        <v>354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358</v>
      </c>
      <c r="D151" s="280"/>
      <c r="E151" s="280"/>
      <c r="F151" s="333" t="s">
        <v>355</v>
      </c>
      <c r="G151" s="280"/>
      <c r="H151" s="332" t="s">
        <v>395</v>
      </c>
      <c r="I151" s="332" t="s">
        <v>357</v>
      </c>
      <c r="J151" s="332">
        <v>120</v>
      </c>
      <c r="K151" s="328"/>
    </row>
    <row r="152" s="1" customFormat="1" ht="15" customHeight="1">
      <c r="B152" s="305"/>
      <c r="C152" s="332" t="s">
        <v>404</v>
      </c>
      <c r="D152" s="280"/>
      <c r="E152" s="280"/>
      <c r="F152" s="333" t="s">
        <v>355</v>
      </c>
      <c r="G152" s="280"/>
      <c r="H152" s="332" t="s">
        <v>415</v>
      </c>
      <c r="I152" s="332" t="s">
        <v>357</v>
      </c>
      <c r="J152" s="332" t="s">
        <v>406</v>
      </c>
      <c r="K152" s="328"/>
    </row>
    <row r="153" s="1" customFormat="1" ht="15" customHeight="1">
      <c r="B153" s="305"/>
      <c r="C153" s="332" t="s">
        <v>303</v>
      </c>
      <c r="D153" s="280"/>
      <c r="E153" s="280"/>
      <c r="F153" s="333" t="s">
        <v>355</v>
      </c>
      <c r="G153" s="280"/>
      <c r="H153" s="332" t="s">
        <v>416</v>
      </c>
      <c r="I153" s="332" t="s">
        <v>357</v>
      </c>
      <c r="J153" s="332" t="s">
        <v>406</v>
      </c>
      <c r="K153" s="328"/>
    </row>
    <row r="154" s="1" customFormat="1" ht="15" customHeight="1">
      <c r="B154" s="305"/>
      <c r="C154" s="332" t="s">
        <v>360</v>
      </c>
      <c r="D154" s="280"/>
      <c r="E154" s="280"/>
      <c r="F154" s="333" t="s">
        <v>361</v>
      </c>
      <c r="G154" s="280"/>
      <c r="H154" s="332" t="s">
        <v>395</v>
      </c>
      <c r="I154" s="332" t="s">
        <v>357</v>
      </c>
      <c r="J154" s="332">
        <v>50</v>
      </c>
      <c r="K154" s="328"/>
    </row>
    <row r="155" s="1" customFormat="1" ht="15" customHeight="1">
      <c r="B155" s="305"/>
      <c r="C155" s="332" t="s">
        <v>363</v>
      </c>
      <c r="D155" s="280"/>
      <c r="E155" s="280"/>
      <c r="F155" s="333" t="s">
        <v>355</v>
      </c>
      <c r="G155" s="280"/>
      <c r="H155" s="332" t="s">
        <v>395</v>
      </c>
      <c r="I155" s="332" t="s">
        <v>365</v>
      </c>
      <c r="J155" s="332"/>
      <c r="K155" s="328"/>
    </row>
    <row r="156" s="1" customFormat="1" ht="15" customHeight="1">
      <c r="B156" s="305"/>
      <c r="C156" s="332" t="s">
        <v>374</v>
      </c>
      <c r="D156" s="280"/>
      <c r="E156" s="280"/>
      <c r="F156" s="333" t="s">
        <v>361</v>
      </c>
      <c r="G156" s="280"/>
      <c r="H156" s="332" t="s">
        <v>395</v>
      </c>
      <c r="I156" s="332" t="s">
        <v>357</v>
      </c>
      <c r="J156" s="332">
        <v>50</v>
      </c>
      <c r="K156" s="328"/>
    </row>
    <row r="157" s="1" customFormat="1" ht="15" customHeight="1">
      <c r="B157" s="305"/>
      <c r="C157" s="332" t="s">
        <v>382</v>
      </c>
      <c r="D157" s="280"/>
      <c r="E157" s="280"/>
      <c r="F157" s="333" t="s">
        <v>361</v>
      </c>
      <c r="G157" s="280"/>
      <c r="H157" s="332" t="s">
        <v>395</v>
      </c>
      <c r="I157" s="332" t="s">
        <v>357</v>
      </c>
      <c r="J157" s="332">
        <v>50</v>
      </c>
      <c r="K157" s="328"/>
    </row>
    <row r="158" s="1" customFormat="1" ht="15" customHeight="1">
      <c r="B158" s="305"/>
      <c r="C158" s="332" t="s">
        <v>380</v>
      </c>
      <c r="D158" s="280"/>
      <c r="E158" s="280"/>
      <c r="F158" s="333" t="s">
        <v>361</v>
      </c>
      <c r="G158" s="280"/>
      <c r="H158" s="332" t="s">
        <v>395</v>
      </c>
      <c r="I158" s="332" t="s">
        <v>357</v>
      </c>
      <c r="J158" s="332">
        <v>50</v>
      </c>
      <c r="K158" s="328"/>
    </row>
    <row r="159" s="1" customFormat="1" ht="15" customHeight="1">
      <c r="B159" s="305"/>
      <c r="C159" s="332" t="s">
        <v>90</v>
      </c>
      <c r="D159" s="280"/>
      <c r="E159" s="280"/>
      <c r="F159" s="333" t="s">
        <v>355</v>
      </c>
      <c r="G159" s="280"/>
      <c r="H159" s="332" t="s">
        <v>417</v>
      </c>
      <c r="I159" s="332" t="s">
        <v>357</v>
      </c>
      <c r="J159" s="332" t="s">
        <v>418</v>
      </c>
      <c r="K159" s="328"/>
    </row>
    <row r="160" s="1" customFormat="1" ht="15" customHeight="1">
      <c r="B160" s="305"/>
      <c r="C160" s="332" t="s">
        <v>419</v>
      </c>
      <c r="D160" s="280"/>
      <c r="E160" s="280"/>
      <c r="F160" s="333" t="s">
        <v>355</v>
      </c>
      <c r="G160" s="280"/>
      <c r="H160" s="332" t="s">
        <v>420</v>
      </c>
      <c r="I160" s="332" t="s">
        <v>390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421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349</v>
      </c>
      <c r="D166" s="295"/>
      <c r="E166" s="295"/>
      <c r="F166" s="295" t="s">
        <v>350</v>
      </c>
      <c r="G166" s="337"/>
      <c r="H166" s="338" t="s">
        <v>57</v>
      </c>
      <c r="I166" s="338" t="s">
        <v>60</v>
      </c>
      <c r="J166" s="295" t="s">
        <v>351</v>
      </c>
      <c r="K166" s="272"/>
    </row>
    <row r="167" s="1" customFormat="1" ht="17.25" customHeight="1">
      <c r="B167" s="273"/>
      <c r="C167" s="297" t="s">
        <v>352</v>
      </c>
      <c r="D167" s="297"/>
      <c r="E167" s="297"/>
      <c r="F167" s="298" t="s">
        <v>353</v>
      </c>
      <c r="G167" s="339"/>
      <c r="H167" s="340"/>
      <c r="I167" s="340"/>
      <c r="J167" s="297" t="s">
        <v>354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358</v>
      </c>
      <c r="D169" s="280"/>
      <c r="E169" s="280"/>
      <c r="F169" s="303" t="s">
        <v>355</v>
      </c>
      <c r="G169" s="280"/>
      <c r="H169" s="280" t="s">
        <v>395</v>
      </c>
      <c r="I169" s="280" t="s">
        <v>357</v>
      </c>
      <c r="J169" s="280">
        <v>120</v>
      </c>
      <c r="K169" s="328"/>
    </row>
    <row r="170" s="1" customFormat="1" ht="15" customHeight="1">
      <c r="B170" s="305"/>
      <c r="C170" s="280" t="s">
        <v>404</v>
      </c>
      <c r="D170" s="280"/>
      <c r="E170" s="280"/>
      <c r="F170" s="303" t="s">
        <v>355</v>
      </c>
      <c r="G170" s="280"/>
      <c r="H170" s="280" t="s">
        <v>405</v>
      </c>
      <c r="I170" s="280" t="s">
        <v>357</v>
      </c>
      <c r="J170" s="280" t="s">
        <v>406</v>
      </c>
      <c r="K170" s="328"/>
    </row>
    <row r="171" s="1" customFormat="1" ht="15" customHeight="1">
      <c r="B171" s="305"/>
      <c r="C171" s="280" t="s">
        <v>303</v>
      </c>
      <c r="D171" s="280"/>
      <c r="E171" s="280"/>
      <c r="F171" s="303" t="s">
        <v>355</v>
      </c>
      <c r="G171" s="280"/>
      <c r="H171" s="280" t="s">
        <v>422</v>
      </c>
      <c r="I171" s="280" t="s">
        <v>357</v>
      </c>
      <c r="J171" s="280" t="s">
        <v>406</v>
      </c>
      <c r="K171" s="328"/>
    </row>
    <row r="172" s="1" customFormat="1" ht="15" customHeight="1">
      <c r="B172" s="305"/>
      <c r="C172" s="280" t="s">
        <v>360</v>
      </c>
      <c r="D172" s="280"/>
      <c r="E172" s="280"/>
      <c r="F172" s="303" t="s">
        <v>361</v>
      </c>
      <c r="G172" s="280"/>
      <c r="H172" s="280" t="s">
        <v>422</v>
      </c>
      <c r="I172" s="280" t="s">
        <v>357</v>
      </c>
      <c r="J172" s="280">
        <v>50</v>
      </c>
      <c r="K172" s="328"/>
    </row>
    <row r="173" s="1" customFormat="1" ht="15" customHeight="1">
      <c r="B173" s="305"/>
      <c r="C173" s="280" t="s">
        <v>363</v>
      </c>
      <c r="D173" s="280"/>
      <c r="E173" s="280"/>
      <c r="F173" s="303" t="s">
        <v>355</v>
      </c>
      <c r="G173" s="280"/>
      <c r="H173" s="280" t="s">
        <v>422</v>
      </c>
      <c r="I173" s="280" t="s">
        <v>365</v>
      </c>
      <c r="J173" s="280"/>
      <c r="K173" s="328"/>
    </row>
    <row r="174" s="1" customFormat="1" ht="15" customHeight="1">
      <c r="B174" s="305"/>
      <c r="C174" s="280" t="s">
        <v>374</v>
      </c>
      <c r="D174" s="280"/>
      <c r="E174" s="280"/>
      <c r="F174" s="303" t="s">
        <v>361</v>
      </c>
      <c r="G174" s="280"/>
      <c r="H174" s="280" t="s">
        <v>422</v>
      </c>
      <c r="I174" s="280" t="s">
        <v>357</v>
      </c>
      <c r="J174" s="280">
        <v>50</v>
      </c>
      <c r="K174" s="328"/>
    </row>
    <row r="175" s="1" customFormat="1" ht="15" customHeight="1">
      <c r="B175" s="305"/>
      <c r="C175" s="280" t="s">
        <v>382</v>
      </c>
      <c r="D175" s="280"/>
      <c r="E175" s="280"/>
      <c r="F175" s="303" t="s">
        <v>361</v>
      </c>
      <c r="G175" s="280"/>
      <c r="H175" s="280" t="s">
        <v>422</v>
      </c>
      <c r="I175" s="280" t="s">
        <v>357</v>
      </c>
      <c r="J175" s="280">
        <v>50</v>
      </c>
      <c r="K175" s="328"/>
    </row>
    <row r="176" s="1" customFormat="1" ht="15" customHeight="1">
      <c r="B176" s="305"/>
      <c r="C176" s="280" t="s">
        <v>380</v>
      </c>
      <c r="D176" s="280"/>
      <c r="E176" s="280"/>
      <c r="F176" s="303" t="s">
        <v>361</v>
      </c>
      <c r="G176" s="280"/>
      <c r="H176" s="280" t="s">
        <v>422</v>
      </c>
      <c r="I176" s="280" t="s">
        <v>357</v>
      </c>
      <c r="J176" s="280">
        <v>50</v>
      </c>
      <c r="K176" s="328"/>
    </row>
    <row r="177" s="1" customFormat="1" ht="15" customHeight="1">
      <c r="B177" s="305"/>
      <c r="C177" s="280" t="s">
        <v>102</v>
      </c>
      <c r="D177" s="280"/>
      <c r="E177" s="280"/>
      <c r="F177" s="303" t="s">
        <v>355</v>
      </c>
      <c r="G177" s="280"/>
      <c r="H177" s="280" t="s">
        <v>423</v>
      </c>
      <c r="I177" s="280" t="s">
        <v>424</v>
      </c>
      <c r="J177" s="280"/>
      <c r="K177" s="328"/>
    </row>
    <row r="178" s="1" customFormat="1" ht="15" customHeight="1">
      <c r="B178" s="305"/>
      <c r="C178" s="280" t="s">
        <v>60</v>
      </c>
      <c r="D178" s="280"/>
      <c r="E178" s="280"/>
      <c r="F178" s="303" t="s">
        <v>355</v>
      </c>
      <c r="G178" s="280"/>
      <c r="H178" s="280" t="s">
        <v>425</v>
      </c>
      <c r="I178" s="280" t="s">
        <v>426</v>
      </c>
      <c r="J178" s="280">
        <v>1</v>
      </c>
      <c r="K178" s="328"/>
    </row>
    <row r="179" s="1" customFormat="1" ht="15" customHeight="1">
      <c r="B179" s="305"/>
      <c r="C179" s="280" t="s">
        <v>56</v>
      </c>
      <c r="D179" s="280"/>
      <c r="E179" s="280"/>
      <c r="F179" s="303" t="s">
        <v>355</v>
      </c>
      <c r="G179" s="280"/>
      <c r="H179" s="280" t="s">
        <v>427</v>
      </c>
      <c r="I179" s="280" t="s">
        <v>357</v>
      </c>
      <c r="J179" s="280">
        <v>20</v>
      </c>
      <c r="K179" s="328"/>
    </row>
    <row r="180" s="1" customFormat="1" ht="15" customHeight="1">
      <c r="B180" s="305"/>
      <c r="C180" s="280" t="s">
        <v>57</v>
      </c>
      <c r="D180" s="280"/>
      <c r="E180" s="280"/>
      <c r="F180" s="303" t="s">
        <v>355</v>
      </c>
      <c r="G180" s="280"/>
      <c r="H180" s="280" t="s">
        <v>428</v>
      </c>
      <c r="I180" s="280" t="s">
        <v>357</v>
      </c>
      <c r="J180" s="280">
        <v>255</v>
      </c>
      <c r="K180" s="328"/>
    </row>
    <row r="181" s="1" customFormat="1" ht="15" customHeight="1">
      <c r="B181" s="305"/>
      <c r="C181" s="280" t="s">
        <v>103</v>
      </c>
      <c r="D181" s="280"/>
      <c r="E181" s="280"/>
      <c r="F181" s="303" t="s">
        <v>355</v>
      </c>
      <c r="G181" s="280"/>
      <c r="H181" s="280" t="s">
        <v>319</v>
      </c>
      <c r="I181" s="280" t="s">
        <v>357</v>
      </c>
      <c r="J181" s="280">
        <v>10</v>
      </c>
      <c r="K181" s="328"/>
    </row>
    <row r="182" s="1" customFormat="1" ht="15" customHeight="1">
      <c r="B182" s="305"/>
      <c r="C182" s="280" t="s">
        <v>104</v>
      </c>
      <c r="D182" s="280"/>
      <c r="E182" s="280"/>
      <c r="F182" s="303" t="s">
        <v>355</v>
      </c>
      <c r="G182" s="280"/>
      <c r="H182" s="280" t="s">
        <v>429</v>
      </c>
      <c r="I182" s="280" t="s">
        <v>390</v>
      </c>
      <c r="J182" s="280"/>
      <c r="K182" s="328"/>
    </row>
    <row r="183" s="1" customFormat="1" ht="15" customHeight="1">
      <c r="B183" s="305"/>
      <c r="C183" s="280" t="s">
        <v>430</v>
      </c>
      <c r="D183" s="280"/>
      <c r="E183" s="280"/>
      <c r="F183" s="303" t="s">
        <v>355</v>
      </c>
      <c r="G183" s="280"/>
      <c r="H183" s="280" t="s">
        <v>431</v>
      </c>
      <c r="I183" s="280" t="s">
        <v>390</v>
      </c>
      <c r="J183" s="280"/>
      <c r="K183" s="328"/>
    </row>
    <row r="184" s="1" customFormat="1" ht="15" customHeight="1">
      <c r="B184" s="305"/>
      <c r="C184" s="280" t="s">
        <v>419</v>
      </c>
      <c r="D184" s="280"/>
      <c r="E184" s="280"/>
      <c r="F184" s="303" t="s">
        <v>355</v>
      </c>
      <c r="G184" s="280"/>
      <c r="H184" s="280" t="s">
        <v>432</v>
      </c>
      <c r="I184" s="280" t="s">
        <v>390</v>
      </c>
      <c r="J184" s="280"/>
      <c r="K184" s="328"/>
    </row>
    <row r="185" s="1" customFormat="1" ht="15" customHeight="1">
      <c r="B185" s="305"/>
      <c r="C185" s="280" t="s">
        <v>106</v>
      </c>
      <c r="D185" s="280"/>
      <c r="E185" s="280"/>
      <c r="F185" s="303" t="s">
        <v>361</v>
      </c>
      <c r="G185" s="280"/>
      <c r="H185" s="280" t="s">
        <v>433</v>
      </c>
      <c r="I185" s="280" t="s">
        <v>357</v>
      </c>
      <c r="J185" s="280">
        <v>50</v>
      </c>
      <c r="K185" s="328"/>
    </row>
    <row r="186" s="1" customFormat="1" ht="15" customHeight="1">
      <c r="B186" s="305"/>
      <c r="C186" s="280" t="s">
        <v>434</v>
      </c>
      <c r="D186" s="280"/>
      <c r="E186" s="280"/>
      <c r="F186" s="303" t="s">
        <v>361</v>
      </c>
      <c r="G186" s="280"/>
      <c r="H186" s="280" t="s">
        <v>435</v>
      </c>
      <c r="I186" s="280" t="s">
        <v>436</v>
      </c>
      <c r="J186" s="280"/>
      <c r="K186" s="328"/>
    </row>
    <row r="187" s="1" customFormat="1" ht="15" customHeight="1">
      <c r="B187" s="305"/>
      <c r="C187" s="280" t="s">
        <v>437</v>
      </c>
      <c r="D187" s="280"/>
      <c r="E187" s="280"/>
      <c r="F187" s="303" t="s">
        <v>361</v>
      </c>
      <c r="G187" s="280"/>
      <c r="H187" s="280" t="s">
        <v>438</v>
      </c>
      <c r="I187" s="280" t="s">
        <v>436</v>
      </c>
      <c r="J187" s="280"/>
      <c r="K187" s="328"/>
    </row>
    <row r="188" s="1" customFormat="1" ht="15" customHeight="1">
      <c r="B188" s="305"/>
      <c r="C188" s="280" t="s">
        <v>439</v>
      </c>
      <c r="D188" s="280"/>
      <c r="E188" s="280"/>
      <c r="F188" s="303" t="s">
        <v>361</v>
      </c>
      <c r="G188" s="280"/>
      <c r="H188" s="280" t="s">
        <v>440</v>
      </c>
      <c r="I188" s="280" t="s">
        <v>436</v>
      </c>
      <c r="J188" s="280"/>
      <c r="K188" s="328"/>
    </row>
    <row r="189" s="1" customFormat="1" ht="15" customHeight="1">
      <c r="B189" s="305"/>
      <c r="C189" s="341" t="s">
        <v>441</v>
      </c>
      <c r="D189" s="280"/>
      <c r="E189" s="280"/>
      <c r="F189" s="303" t="s">
        <v>361</v>
      </c>
      <c r="G189" s="280"/>
      <c r="H189" s="280" t="s">
        <v>442</v>
      </c>
      <c r="I189" s="280" t="s">
        <v>443</v>
      </c>
      <c r="J189" s="342" t="s">
        <v>444</v>
      </c>
      <c r="K189" s="328"/>
    </row>
    <row r="190" s="17" customFormat="1" ht="15" customHeight="1">
      <c r="B190" s="343"/>
      <c r="C190" s="344" t="s">
        <v>445</v>
      </c>
      <c r="D190" s="345"/>
      <c r="E190" s="345"/>
      <c r="F190" s="346" t="s">
        <v>361</v>
      </c>
      <c r="G190" s="345"/>
      <c r="H190" s="345" t="s">
        <v>446</v>
      </c>
      <c r="I190" s="345" t="s">
        <v>443</v>
      </c>
      <c r="J190" s="347" t="s">
        <v>444</v>
      </c>
      <c r="K190" s="348"/>
    </row>
    <row r="191" s="1" customFormat="1" ht="15" customHeight="1">
      <c r="B191" s="305"/>
      <c r="C191" s="341" t="s">
        <v>45</v>
      </c>
      <c r="D191" s="280"/>
      <c r="E191" s="280"/>
      <c r="F191" s="303" t="s">
        <v>355</v>
      </c>
      <c r="G191" s="280"/>
      <c r="H191" s="277" t="s">
        <v>447</v>
      </c>
      <c r="I191" s="280" t="s">
        <v>448</v>
      </c>
      <c r="J191" s="280"/>
      <c r="K191" s="328"/>
    </row>
    <row r="192" s="1" customFormat="1" ht="15" customHeight="1">
      <c r="B192" s="305"/>
      <c r="C192" s="341" t="s">
        <v>449</v>
      </c>
      <c r="D192" s="280"/>
      <c r="E192" s="280"/>
      <c r="F192" s="303" t="s">
        <v>355</v>
      </c>
      <c r="G192" s="280"/>
      <c r="H192" s="280" t="s">
        <v>450</v>
      </c>
      <c r="I192" s="280" t="s">
        <v>390</v>
      </c>
      <c r="J192" s="280"/>
      <c r="K192" s="328"/>
    </row>
    <row r="193" s="1" customFormat="1" ht="15" customHeight="1">
      <c r="B193" s="305"/>
      <c r="C193" s="341" t="s">
        <v>451</v>
      </c>
      <c r="D193" s="280"/>
      <c r="E193" s="280"/>
      <c r="F193" s="303" t="s">
        <v>355</v>
      </c>
      <c r="G193" s="280"/>
      <c r="H193" s="280" t="s">
        <v>452</v>
      </c>
      <c r="I193" s="280" t="s">
        <v>390</v>
      </c>
      <c r="J193" s="280"/>
      <c r="K193" s="328"/>
    </row>
    <row r="194" s="1" customFormat="1" ht="15" customHeight="1">
      <c r="B194" s="305"/>
      <c r="C194" s="341" t="s">
        <v>453</v>
      </c>
      <c r="D194" s="280"/>
      <c r="E194" s="280"/>
      <c r="F194" s="303" t="s">
        <v>361</v>
      </c>
      <c r="G194" s="280"/>
      <c r="H194" s="280" t="s">
        <v>454</v>
      </c>
      <c r="I194" s="280" t="s">
        <v>390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455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456</v>
      </c>
      <c r="D201" s="350"/>
      <c r="E201" s="350"/>
      <c r="F201" s="350" t="s">
        <v>457</v>
      </c>
      <c r="G201" s="351"/>
      <c r="H201" s="350" t="s">
        <v>458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448</v>
      </c>
      <c r="D203" s="280"/>
      <c r="E203" s="280"/>
      <c r="F203" s="303" t="s">
        <v>46</v>
      </c>
      <c r="G203" s="280"/>
      <c r="H203" s="280" t="s">
        <v>459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47</v>
      </c>
      <c r="G204" s="280"/>
      <c r="H204" s="280" t="s">
        <v>460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50</v>
      </c>
      <c r="G205" s="280"/>
      <c r="H205" s="280" t="s">
        <v>461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48</v>
      </c>
      <c r="G206" s="280"/>
      <c r="H206" s="280" t="s">
        <v>462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49</v>
      </c>
      <c r="G207" s="280"/>
      <c r="H207" s="280" t="s">
        <v>463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402</v>
      </c>
      <c r="D209" s="280"/>
      <c r="E209" s="280"/>
      <c r="F209" s="303" t="s">
        <v>82</v>
      </c>
      <c r="G209" s="280"/>
      <c r="H209" s="280" t="s">
        <v>464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297</v>
      </c>
      <c r="G210" s="280"/>
      <c r="H210" s="280" t="s">
        <v>298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295</v>
      </c>
      <c r="G211" s="280"/>
      <c r="H211" s="280" t="s">
        <v>465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299</v>
      </c>
      <c r="G212" s="341"/>
      <c r="H212" s="332" t="s">
        <v>300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301</v>
      </c>
      <c r="G213" s="341"/>
      <c r="H213" s="332" t="s">
        <v>466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426</v>
      </c>
      <c r="D215" s="280"/>
      <c r="E215" s="280"/>
      <c r="F215" s="303">
        <v>1</v>
      </c>
      <c r="G215" s="341"/>
      <c r="H215" s="332" t="s">
        <v>467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468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469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470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2024-08-14T03:40:19Z</dcterms:created>
  <dcterms:modified xsi:type="dcterms:W3CDTF">2024-08-14T03:40:22Z</dcterms:modified>
</cp:coreProperties>
</file>