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icm00\Desktop\"/>
    </mc:Choice>
  </mc:AlternateContent>
  <bookViews>
    <workbookView xWindow="-165" yWindow="-60" windowWidth="14760" windowHeight="9810" activeTab="1"/>
  </bookViews>
  <sheets>
    <sheet name="Rekapitulace" sheetId="1" r:id="rId1"/>
    <sheet name="Položky všech ceníků" sheetId="2" r:id="rId2"/>
  </sheets>
  <definedNames>
    <definedName name="_xlnm.Print_Titles" localSheetId="1">'Položky všech ceníků'!$1:$4</definedName>
    <definedName name="_xlnm.Print_Titles" localSheetId="0">Rekapitulace!$1:$4</definedName>
  </definedNames>
  <calcPr calcId="162913"/>
</workbook>
</file>

<file path=xl/calcChain.xml><?xml version="1.0" encoding="utf-8"?>
<calcChain xmlns="http://schemas.openxmlformats.org/spreadsheetml/2006/main">
  <c r="Z93" i="2" l="1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123" i="2" l="1"/>
  <c r="Z127" i="2" l="1"/>
  <c r="Z162" i="2" l="1"/>
  <c r="Z144" i="2"/>
  <c r="Z137" i="2"/>
  <c r="Z152" i="2"/>
  <c r="Z151" i="2"/>
  <c r="Z136" i="2"/>
  <c r="Z135" i="2"/>
  <c r="Z142" i="2"/>
  <c r="Z34" i="2"/>
  <c r="Z116" i="2"/>
  <c r="Z120" i="2"/>
  <c r="Z128" i="2"/>
  <c r="Z129" i="2"/>
  <c r="Z140" i="2"/>
  <c r="Z139" i="2"/>
  <c r="Z138" i="2"/>
  <c r="Z134" i="2"/>
  <c r="Z133" i="2"/>
  <c r="Z132" i="2"/>
  <c r="Z131" i="2"/>
  <c r="Z130" i="2"/>
  <c r="Z126" i="2"/>
  <c r="Z125" i="2"/>
  <c r="Z124" i="2"/>
  <c r="Z122" i="2"/>
  <c r="Z121" i="2"/>
  <c r="Z119" i="2"/>
  <c r="Z118" i="2"/>
  <c r="Z117" i="2"/>
  <c r="Z115" i="2"/>
  <c r="Z114" i="2"/>
  <c r="Z113" i="2"/>
  <c r="Z157" i="2"/>
  <c r="Z156" i="2"/>
  <c r="Z155" i="2"/>
  <c r="Z154" i="2"/>
  <c r="Z153" i="2"/>
  <c r="Z150" i="2"/>
  <c r="Z149" i="2"/>
  <c r="Z148" i="2"/>
  <c r="Z147" i="2"/>
  <c r="Z146" i="2"/>
  <c r="Z145" i="2"/>
  <c r="Z143" i="2"/>
  <c r="Z141" i="2"/>
  <c r="Z50" i="2"/>
  <c r="Z49" i="2"/>
  <c r="Z51" i="2"/>
  <c r="Z18" i="2"/>
  <c r="Z17" i="2"/>
  <c r="Z25" i="2"/>
  <c r="Z13" i="2"/>
  <c r="Z12" i="2"/>
  <c r="Z11" i="2"/>
  <c r="Z10" i="2"/>
  <c r="Z9" i="2"/>
  <c r="Z14" i="2"/>
  <c r="Z23" i="2"/>
  <c r="Z24" i="2"/>
  <c r="Z22" i="2"/>
  <c r="Z21" i="2"/>
  <c r="Z20" i="2"/>
  <c r="Z19" i="2"/>
  <c r="Z16" i="2"/>
  <c r="Z15" i="2"/>
  <c r="Z39" i="2"/>
  <c r="Z40" i="2"/>
  <c r="Z42" i="2"/>
  <c r="Z41" i="2"/>
  <c r="Z38" i="2"/>
  <c r="Z37" i="2"/>
  <c r="Z36" i="2"/>
  <c r="Z35" i="2"/>
  <c r="Z33" i="2"/>
  <c r="Z32" i="2"/>
  <c r="Z31" i="2"/>
  <c r="Z30" i="2"/>
  <c r="Z29" i="2"/>
  <c r="Z28" i="2"/>
  <c r="Z27" i="2"/>
  <c r="Z26" i="2"/>
  <c r="Z46" i="2" l="1"/>
  <c r="Z47" i="2"/>
  <c r="Z78" i="2"/>
  <c r="Z77" i="2"/>
  <c r="Z79" i="2"/>
  <c r="Z75" i="2"/>
  <c r="Z74" i="2"/>
  <c r="Z161" i="2" l="1"/>
  <c r="Z48" i="2"/>
  <c r="Z163" i="2"/>
  <c r="Z160" i="2"/>
  <c r="Z159" i="2"/>
  <c r="Z158" i="2"/>
  <c r="Z45" i="2"/>
  <c r="AA164" i="2" l="1"/>
  <c r="T171" i="2"/>
  <c r="Z72" i="2"/>
  <c r="Z73" i="2"/>
  <c r="Z76" i="2"/>
  <c r="Z94" i="2"/>
  <c r="Z43" i="2"/>
  <c r="Z44" i="2"/>
  <c r="AA52" i="2" l="1"/>
  <c r="J59" i="2" s="1"/>
  <c r="AA95" i="2"/>
  <c r="F100" i="2" s="1"/>
  <c r="F168" i="2"/>
  <c r="U22" i="1" l="1"/>
  <c r="W22" i="1" s="1"/>
  <c r="J103" i="2"/>
  <c r="J106" i="2"/>
  <c r="J175" i="2"/>
  <c r="U20" i="1"/>
  <c r="W20" i="1" s="1"/>
  <c r="U23" i="1"/>
  <c r="U24" i="1" s="1"/>
  <c r="W24" i="1" s="1"/>
  <c r="J178" i="2"/>
  <c r="F56" i="2"/>
  <c r="J62" i="2"/>
  <c r="U28" i="1" l="1"/>
  <c r="W28" i="1" s="1"/>
  <c r="W23" i="1"/>
  <c r="U21" i="1"/>
  <c r="W21" i="1" s="1"/>
  <c r="U25" i="1" l="1"/>
  <c r="W25" i="1" s="1"/>
  <c r="U29" i="1"/>
  <c r="W29" i="1" s="1"/>
  <c r="U31" i="1" l="1"/>
  <c r="J35" i="1" s="1"/>
  <c r="N35" i="1" s="1"/>
  <c r="O38" i="1" s="1"/>
  <c r="J38" i="1" l="1"/>
  <c r="R35" i="1"/>
  <c r="R38" i="1" s="1"/>
  <c r="W31" i="1"/>
</calcChain>
</file>

<file path=xl/sharedStrings.xml><?xml version="1.0" encoding="utf-8"?>
<sst xmlns="http://schemas.openxmlformats.org/spreadsheetml/2006/main" count="429" uniqueCount="231">
  <si>
    <t xml:space="preserve">Zpracováno programem firmy SELPO Broumy, tel. +420 603 525768 </t>
  </si>
  <si>
    <t>Zakázka číslo:</t>
  </si>
  <si>
    <t>Název: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</si>
  <si>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</si>
  <si>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</si>
  <si>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</si>
  <si>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</si>
  <si>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</si>
  <si>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</si>
  <si>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</si>
  <si>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</si>
  <si>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</si>
  <si>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</si>
  <si>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</si>
  <si>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</si>
  <si>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4.</t>
  </si>
  <si>
    <t>5.</t>
  </si>
  <si>
    <t>MATERIÁL</t>
  </si>
  <si>
    <t>6.</t>
  </si>
  <si>
    <t xml:space="preserve">   Podružný materiál 5,00%</t>
  </si>
  <si>
    <t>CELKEM URN</t>
  </si>
  <si>
    <t>B.</t>
  </si>
  <si>
    <t>VEDLEJŠÍ ROZPOČTOVÉ NÁKLADY</t>
  </si>
  <si>
    <t>7.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</si>
  <si>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</si>
  <si>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</si>
  <si>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</si>
  <si>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</si>
  <si>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</si>
  <si>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</si>
  <si>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</si>
  <si>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</si>
  <si>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</si>
  <si>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</si>
  <si>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</si>
  <si>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</si>
  <si>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</si>
  <si>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</si>
  <si>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</si>
  <si>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</si>
  <si>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</si>
  <si>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</si>
  <si>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ks</t>
  </si>
  <si>
    <t>210010002</t>
  </si>
  <si>
    <t>trubka plastová ohebná instalační průměr 16mm (PO)</t>
  </si>
  <si>
    <t>m</t>
  </si>
  <si>
    <t>Celkem za ceník:</t>
  </si>
  <si>
    <t>Cena:</t>
  </si>
  <si>
    <t>Kč</t>
  </si>
  <si>
    <t>320410001</t>
  </si>
  <si>
    <t>320410018</t>
  </si>
  <si>
    <t>Materiály</t>
  </si>
  <si>
    <t>10052</t>
  </si>
  <si>
    <t>Celkem za materiály:</t>
  </si>
  <si>
    <t>Prořez 5,00%</t>
  </si>
  <si>
    <t>Montáž celkem:</t>
  </si>
  <si>
    <t>Základ 21,00% DPH:</t>
  </si>
  <si>
    <t>210800101.1</t>
  </si>
  <si>
    <t>kabelový žlab MARS 125/50mm vč. víka a podpěrek</t>
  </si>
  <si>
    <t>kabel.žlab MARS 125/50</t>
  </si>
  <si>
    <t>víko MARS 125</t>
  </si>
  <si>
    <t>nosník žlabu MARS 125</t>
  </si>
  <si>
    <t>Osazení hmoždinek včetně vyvrtání otvoru ve stěnách betonových nebo kamenných průměru do 8 mm</t>
  </si>
  <si>
    <t>vyvrtání otvoru do R=30mm</t>
  </si>
  <si>
    <t>Drážkování do 20mm</t>
  </si>
  <si>
    <t>protipožární ucpávka</t>
  </si>
  <si>
    <t>hmoždinka M8</t>
  </si>
  <si>
    <t>Koleje VŠE - blog G</t>
  </si>
  <si>
    <t>360020594.1</t>
  </si>
  <si>
    <t>vyvrtání otvoru do R=72mm v žb. Desce, tl. 200 mm</t>
  </si>
  <si>
    <t>vyvrtání otvoru do R=50mm</t>
  </si>
  <si>
    <t>360020592.2</t>
  </si>
  <si>
    <t>otvor hr. 100x400 do žb. stěny</t>
  </si>
  <si>
    <t>360020592.3</t>
  </si>
  <si>
    <t>360020592.4</t>
  </si>
  <si>
    <t>otvor hr. 200x200 do žb. stěny</t>
  </si>
  <si>
    <t>otvor hr. 100x200 do žb. stěny</t>
  </si>
  <si>
    <t>vyhotovení protipožární vč. štítku do 50 mm</t>
  </si>
  <si>
    <t>vyhotovení protipožární vč. štítku do 100 mm</t>
  </si>
  <si>
    <t>vyhotovení protipožární vč. štítku nad 100 mm</t>
  </si>
  <si>
    <t>montáž oceloplech. rozvodnic do 100kg ()</t>
  </si>
  <si>
    <t>210200008</t>
  </si>
  <si>
    <t>montáž nouzového svítidla (pikrogram/inverter)</t>
  </si>
  <si>
    <t>210200091</t>
  </si>
  <si>
    <t>montáž svítidla</t>
  </si>
  <si>
    <t>210800101</t>
  </si>
  <si>
    <t>CYKY 2Ax1.5mm2 (CYKY 2O1.5) 750V</t>
  </si>
  <si>
    <t>210800105</t>
  </si>
  <si>
    <t>CYKY 3Bx1.5mm2 (CYKY 3J1.5) 750V</t>
  </si>
  <si>
    <t>210800106</t>
  </si>
  <si>
    <t>CYKY 3Cx2.5mm2 (CYKY 3J2.5) 750V</t>
  </si>
  <si>
    <t>210800115</t>
  </si>
  <si>
    <t>CYKY 5Cx1.5mm2 (CYKY 5J1.5) 750V</t>
  </si>
  <si>
    <t>210800116</t>
  </si>
  <si>
    <t>CYKY 5Cx2.5mm2 (CYKY 5J2.5) 750V</t>
  </si>
  <si>
    <t>CYKY 4Cx16mm2 (CYKY 4J10) 750V</t>
  </si>
  <si>
    <t>210800117</t>
  </si>
  <si>
    <t>CYKY 5Cx4mm2 (CYKY 5J4) 750V</t>
  </si>
  <si>
    <t>210800525</t>
  </si>
  <si>
    <t>CY 2.5mm2 (H07V-U) zelenožlutý</t>
  </si>
  <si>
    <t>210800526</t>
  </si>
  <si>
    <t>CY 4mm2 (H07V-U) zelenožlutý</t>
  </si>
  <si>
    <t>CYA 35mm2 (H07V-U) zelenožlutý</t>
  </si>
  <si>
    <t>215112211</t>
  </si>
  <si>
    <t>montáž pohyb. čidla</t>
  </si>
  <si>
    <t>220730001</t>
  </si>
  <si>
    <t>montáž kab. žebžík</t>
  </si>
  <si>
    <t>CY 6mm2 (H07V-U) zelenožlutý</t>
  </si>
  <si>
    <t>210100002</t>
  </si>
  <si>
    <t>ukončení vodiče v rozvaděči vč. zapojení a koncovky do 6mm2</t>
  </si>
  <si>
    <t>210100003</t>
  </si>
  <si>
    <t>ukončení vodiče v rozvaděči vč. zapojení a koncovky do 16mm2</t>
  </si>
  <si>
    <t>210110001</t>
  </si>
  <si>
    <t>spínač nástěnný prostředí obyčejné 1-pólový řazení 1</t>
  </si>
  <si>
    <t>spínač nástěnný prostředí vlhké 1-pólový řazení 1</t>
  </si>
  <si>
    <t>210111021</t>
  </si>
  <si>
    <t>zásuvka v krabici prostředí obyčejné 10/16A 250V 2P+Z</t>
  </si>
  <si>
    <t>zásuvka v krabici prostředí vlhké 10/16A 250V 2P+Z</t>
  </si>
  <si>
    <t>210190001</t>
  </si>
  <si>
    <t>montáž oceloplech. rozvodnic do 20kg</t>
  </si>
  <si>
    <t>montáž zasuvkové skříně</t>
  </si>
  <si>
    <t>210100001</t>
  </si>
  <si>
    <t>ukončení vodiče v rozvaděči vč. zapojení a koncovky do 2.5mm2</t>
  </si>
  <si>
    <t>trubka plastová ohebná instalační průměr 23mm (PO)</t>
  </si>
  <si>
    <t>210010301</t>
  </si>
  <si>
    <t>krabice přístrojová (1901, KU 68/1, KP 67, KP 68; KZ 3) bez zapojení</t>
  </si>
  <si>
    <t>210010311</t>
  </si>
  <si>
    <t>krabice odbočná s víčkem (1902, KO 68, KU 68) kruhová bez zapojení</t>
  </si>
  <si>
    <t>210010321</t>
  </si>
  <si>
    <t>krabice odbočná s víčkem a svork. (1903, KR 68) kruhová vč. zapojení</t>
  </si>
  <si>
    <t>montáž oceloplech. rozvodnic do 250kg ()</t>
  </si>
  <si>
    <t>spínač ventilu VZT</t>
  </si>
  <si>
    <t>montáž TOTAL STOP</t>
  </si>
  <si>
    <t>demontáže</t>
  </si>
  <si>
    <t>kpl</t>
  </si>
  <si>
    <t>320410002</t>
  </si>
  <si>
    <t>Dokumentace skutečného provedení stavby</t>
  </si>
  <si>
    <t>Celk.prohl.el.zaříz.a vyhot.rev.zp.</t>
  </si>
  <si>
    <t>000002</t>
  </si>
  <si>
    <t>MEB</t>
  </si>
  <si>
    <t>piktogram, 60 min.</t>
  </si>
  <si>
    <t>pohybové čidlo</t>
  </si>
  <si>
    <t>00201</t>
  </si>
  <si>
    <t>trubka ohebná instal. PVC 2316 průměr 16mm</t>
  </si>
  <si>
    <t>00202</t>
  </si>
  <si>
    <t>trubka ohebná instal. PVC 2323 průměr 23</t>
  </si>
  <si>
    <t>00302</t>
  </si>
  <si>
    <t>krabice KO 68</t>
  </si>
  <si>
    <t>00303</t>
  </si>
  <si>
    <t>krabice KR 68</t>
  </si>
  <si>
    <t>00313</t>
  </si>
  <si>
    <t>krabice KU 68/1</t>
  </si>
  <si>
    <t>00700</t>
  </si>
  <si>
    <t>spínač kolébkový č. 1</t>
  </si>
  <si>
    <t>00710</t>
  </si>
  <si>
    <t>spínač kolébkový č. 1 do vlhka</t>
  </si>
  <si>
    <t>00768</t>
  </si>
  <si>
    <t>zásuvka 16A, 230 V IP44</t>
  </si>
  <si>
    <t>00775</t>
  </si>
  <si>
    <t>zásuvka v krabici prost.obyč.10/16A 250V 2P+Z</t>
  </si>
  <si>
    <t>02900</t>
  </si>
  <si>
    <t>CYKY 2Ax1.5mm2 (CYKY 2O1.5)</t>
  </si>
  <si>
    <t>02960</t>
  </si>
  <si>
    <t>CYKY 5Cx1.5mm2 (CYKY 5J1.5)</t>
  </si>
  <si>
    <t>02961</t>
  </si>
  <si>
    <t>CYKY 5Cx2.5mm2 (CYKY 5J2.5)</t>
  </si>
  <si>
    <t>02962</t>
  </si>
  <si>
    <t>CYKY 5Cx4mm2 (CYKY 5J4)</t>
  </si>
  <si>
    <t>03184</t>
  </si>
  <si>
    <t>CYKY 4Cx16mm2 (PU)</t>
  </si>
  <si>
    <t>33726</t>
  </si>
  <si>
    <t>CY  2.5mm2 (H07V-U) zelenožlutý</t>
  </si>
  <si>
    <t>33736</t>
  </si>
  <si>
    <t>CY  4mm2 (H07V-U) zelenožlutý</t>
  </si>
  <si>
    <t>33766</t>
  </si>
  <si>
    <t>33912</t>
  </si>
  <si>
    <t>CYKY 3Bx1.5mm2 (CYKY 3J1.5)</t>
  </si>
  <si>
    <t>33918</t>
  </si>
  <si>
    <t>CYKY 3Cx2.5mm2 (CYKY 3J2.5)</t>
  </si>
  <si>
    <t>34058</t>
  </si>
  <si>
    <t>45613</t>
  </si>
  <si>
    <t>třírámeček</t>
  </si>
  <si>
    <t>dvourámeček</t>
  </si>
  <si>
    <t>rozvaděč RP 144M; EI30-DP1 vč. vybavení</t>
  </si>
  <si>
    <t>rozvaděč RB vč. vybavení</t>
  </si>
  <si>
    <t>rozvaděč RS vč. vybavení</t>
  </si>
  <si>
    <t>rozvaděč RT vč. vybavení</t>
  </si>
  <si>
    <t>rozvaděč RH vč. vybavení</t>
  </si>
  <si>
    <t>CY  6mm2 (H07V-U) zelenožlutý</t>
  </si>
  <si>
    <t>CYA 50mm2 (H07V-U) zelenožlutý</t>
  </si>
  <si>
    <t>CYKY 5Cx10mm2 (PU)</t>
  </si>
  <si>
    <t>CYKY 5Cx10mm2 (CYKY 5J10) 750V</t>
  </si>
  <si>
    <t>kabelový žebřík  110x600mm</t>
  </si>
  <si>
    <t>CYKY 3Bx95+70mm2 1kV</t>
  </si>
  <si>
    <t>nouzové svítidlo, 60 min.</t>
  </si>
  <si>
    <t xml:space="preserve">svítidlo 1 x LED, 22W, spol. chodby + chodby buňky + WC </t>
  </si>
  <si>
    <t>svítidlo 1 x LED, 36W, koupelny stropní + kuch. prostor</t>
  </si>
  <si>
    <t>svítidlo 1 x LED, 42W, pokoje buňky</t>
  </si>
  <si>
    <t>svítidlo 1 x LED, 20W, IP 45 sklady a TM</t>
  </si>
  <si>
    <t>svítidlo 1 x LED, 36W, nízké UGR - studovny</t>
  </si>
  <si>
    <t xml:space="preserve">spínač VZT ventil </t>
  </si>
  <si>
    <t>zdroj 12 V, ventil VZT</t>
  </si>
  <si>
    <t>svítidlo kuch. linka</t>
  </si>
  <si>
    <t>TOTAL STOP</t>
  </si>
  <si>
    <t>Z-2021/0043</t>
  </si>
  <si>
    <t>zásuvková skříň</t>
  </si>
  <si>
    <t>rozvaděč R-prádelna vč. vybavení</t>
  </si>
  <si>
    <t>1-CXKH-V-J 3x2,5</t>
  </si>
  <si>
    <t>protipožární kastlík EI-60 z obou stran, 2x15 mm + 2x40 mm minerální izolace s min. objemovou hmotností 40kg/m3 (mont. + mat.)
vnitřní rozměr kastlíku 150x150 mm</t>
  </si>
  <si>
    <t>K001</t>
  </si>
  <si>
    <t>K002</t>
  </si>
  <si>
    <t>K003</t>
  </si>
  <si>
    <t>Mimostaveništní doprava</t>
  </si>
  <si>
    <t>Zařízení staveniště</t>
  </si>
  <si>
    <t>Poplatek za uložení stavebního odpadu na skládce (skládkovné) směsného stavebního a demoličního zatříděného do Katalogu odpadů pod kódem 17 09 04</t>
  </si>
  <si>
    <t>Odvoz suti a vybouraných hmot na skládku nebo meziskládku se složením, na vzdálenost Příplatek k ceně za každý další i započatý 1 km přes 1 km</t>
  </si>
  <si>
    <t>Odvoz suti a vybouraných hmot na skládku nebo meziskládku se složením, na vzdálenost do 1 km</t>
  </si>
  <si>
    <t>Vnitrostaveništní doprava suti a vybouraných hmot vodorovně do 50 m svisle s omezením mechanizace pro budovy a haly výšky přes 30 do 36 m</t>
  </si>
  <si>
    <t>Stěhování nábytku</t>
  </si>
  <si>
    <t>Vyčištění budov nebo objektů před předáním do užívání budov bytové nebo občanské výstavby, světlé výšky podlaží do 4 m</t>
  </si>
  <si>
    <t>Zakrytí ploch před znečištěním včetně pozdějšího odkrytí výplní otvorů a svislých ploch fólií přilepenou lepící páskou</t>
  </si>
  <si>
    <t>Zakrytí vnitřních ploch před znečištěním včetně pozdějšího odkrytí konstrukcí a prvků obalením fólií a přelepením páskou</t>
  </si>
  <si>
    <t>Zakrytí vnitřních ploch před znečištěním včetně pozdějšího odkrytí podlah fólií přilepenou lepící páskou</t>
  </si>
  <si>
    <t>h</t>
  </si>
  <si>
    <t>m2</t>
  </si>
  <si>
    <t>t</t>
  </si>
  <si>
    <t>Stavební připomoc, malování, přesun hmot</t>
  </si>
  <si>
    <t>Oškrabání malby v místnostech výšky do 3,80 m (chodby)</t>
  </si>
  <si>
    <t>Penetrace podkladu jednonásobná základní akrylátová bezbarvá v místnostech výšky do 3,80 m (chodby)</t>
  </si>
  <si>
    <t>Malby z malířských směsí otěruvzdorných za sucha dvojnásobné, bílé za sucha otěruvzdorné dobře v místnostech výšky do 3,80 m )chodby)</t>
  </si>
  <si>
    <t>Drážkování včetně zpětného zapravení + štuk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</si>
</sst>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5]#,##0.00;\-#,##0.00"/>
    <numFmt numFmtId="165" formatCode="#,##0.00\ &quot;Kč&quot;"/>
    <numFmt numFmtId="166" formatCode="#,##0.0\ &quot;Kč&quot;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1"/>
      <name val="Calibri"/>
    </font>
    <font>
      <sz val="8.25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vertical="top" wrapText="1"/>
    </xf>
    <xf numFmtId="0" fontId="1" fillId="2" borderId="3" xfId="1" applyNumberFormat="1" applyFont="1" applyFill="1" applyBorder="1" applyAlignment="1">
      <alignment vertical="top" wrapText="1"/>
    </xf>
    <xf numFmtId="0" fontId="1" fillId="3" borderId="0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2" borderId="6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right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 readingOrder="1"/>
    </xf>
    <xf numFmtId="165" fontId="11" fillId="0" borderId="10" xfId="1" applyNumberFormat="1" applyFont="1" applyFill="1" applyBorder="1" applyAlignment="1">
      <alignment vertical="top" wrapText="1" readingOrder="1"/>
    </xf>
    <xf numFmtId="165" fontId="11" fillId="0" borderId="10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vertical="top" wrapText="1" readingOrder="1"/>
    </xf>
    <xf numFmtId="165" fontId="11" fillId="0" borderId="11" xfId="1" applyNumberFormat="1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horizontal="left"/>
    </xf>
    <xf numFmtId="166" fontId="9" fillId="0" borderId="7" xfId="1" applyNumberFormat="1" applyFont="1" applyFill="1" applyBorder="1" applyAlignment="1">
      <alignment horizontal="right" vertical="top" wrapText="1" readingOrder="1"/>
    </xf>
    <xf numFmtId="166" fontId="9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6" fillId="0" borderId="10" xfId="1" applyNumberFormat="1" applyFont="1" applyFill="1" applyBorder="1" applyAlignment="1">
      <alignment horizontal="right" vertical="center" wrapText="1" readingOrder="1"/>
    </xf>
    <xf numFmtId="0" fontId="6" fillId="0" borderId="10" xfId="1" applyNumberFormat="1" applyFont="1" applyFill="1" applyBorder="1" applyAlignment="1">
      <alignment vertical="center" wrapText="1" readingOrder="1"/>
    </xf>
    <xf numFmtId="0" fontId="6" fillId="0" borderId="10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164" fontId="7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164" fontId="7" fillId="0" borderId="0" xfId="1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horizontal="right"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0" fontId="15" fillId="0" borderId="0" xfId="1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2" borderId="0" xfId="1" applyNumberFormat="1" applyFont="1" applyFill="1" applyBorder="1" applyAlignment="1">
      <alignment horizontal="right" vertical="top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4" fillId="2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right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165" fontId="7" fillId="0" borderId="0" xfId="1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 readingOrder="1"/>
    </xf>
    <xf numFmtId="0" fontId="6" fillId="0" borderId="9" xfId="1" applyNumberFormat="1" applyFont="1" applyFill="1" applyBorder="1" applyAlignment="1">
      <alignment horizontal="left" vertical="center" wrapText="1" readingOrder="1"/>
    </xf>
    <xf numFmtId="0" fontId="6" fillId="0" borderId="9" xfId="1" applyNumberFormat="1" applyFont="1" applyFill="1" applyBorder="1" applyAlignment="1">
      <alignment vertical="center" wrapText="1" readingOrder="1"/>
    </xf>
    <xf numFmtId="165" fontId="6" fillId="0" borderId="9" xfId="1" applyNumberFormat="1" applyFont="1" applyFill="1" applyBorder="1" applyAlignment="1">
      <alignment horizontal="right" vertical="center" wrapText="1" readingOrder="1"/>
    </xf>
    <xf numFmtId="165" fontId="1" fillId="0" borderId="9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right" vertical="top" wrapText="1" readingOrder="1"/>
    </xf>
    <xf numFmtId="165" fontId="9" fillId="0" borderId="7" xfId="1" applyNumberFormat="1" applyFont="1" applyFill="1" applyBorder="1" applyAlignment="1">
      <alignment horizontal="right" vertical="top" wrapText="1" readingOrder="1"/>
    </xf>
    <xf numFmtId="0" fontId="9" fillId="0" borderId="0" xfId="1" applyNumberFormat="1" applyFont="1" applyFill="1" applyBorder="1" applyAlignment="1">
      <alignment horizontal="right" vertical="top" wrapText="1" readingOrder="1"/>
    </xf>
    <xf numFmtId="165" fontId="9" fillId="0" borderId="0" xfId="1" applyNumberFormat="1" applyFont="1" applyFill="1" applyBorder="1" applyAlignment="1">
      <alignment horizontal="right" vertical="top" wrapText="1" readingOrder="1"/>
    </xf>
    <xf numFmtId="14" fontId="6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164" fontId="7" fillId="0" borderId="0" xfId="1" applyNumberFormat="1" applyFont="1" applyFill="1" applyBorder="1" applyAlignment="1">
      <alignment horizontal="right" vertical="top" wrapText="1" readingOrder="1"/>
    </xf>
    <xf numFmtId="0" fontId="15" fillId="0" borderId="0" xfId="1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0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0" fontId="12" fillId="0" borderId="11" xfId="1" applyNumberFormat="1" applyFont="1" applyFill="1" applyBorder="1" applyAlignment="1">
      <alignment horizontal="right" vertical="center" wrapText="1" readingOrder="1"/>
    </xf>
    <xf numFmtId="0" fontId="6" fillId="0" borderId="11" xfId="1" applyNumberFormat="1" applyFont="1" applyFill="1" applyBorder="1" applyAlignment="1">
      <alignment horizontal="right" vertical="center" wrapText="1" readingOrder="1"/>
    </xf>
    <xf numFmtId="0" fontId="15" fillId="0" borderId="0" xfId="1" applyNumberFormat="1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left"/>
    </xf>
    <xf numFmtId="0" fontId="12" fillId="0" borderId="12" xfId="1" applyNumberFormat="1" applyFont="1" applyFill="1" applyBorder="1" applyAlignment="1">
      <alignment horizontal="right" vertical="center" wrapText="1" readingOrder="1"/>
    </xf>
    <xf numFmtId="0" fontId="6" fillId="0" borderId="12" xfId="1" applyNumberFormat="1" applyFont="1" applyFill="1" applyBorder="1" applyAlignment="1">
      <alignment horizontal="right" vertical="center" wrapText="1" readingOrder="1"/>
    </xf>
    <xf numFmtId="0" fontId="6" fillId="0" borderId="10" xfId="1" applyNumberFormat="1" applyFont="1" applyFill="1" applyBorder="1" applyAlignment="1">
      <alignment horizontal="right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vertical="top" wrapText="1" readingOrder="1"/>
    </xf>
    <xf numFmtId="0" fontId="6" fillId="0" borderId="10" xfId="1" applyNumberFormat="1" applyFont="1" applyFill="1" applyBorder="1" applyAlignment="1">
      <alignment horizontal="right" vertical="center" wrapText="1" readingOrder="1"/>
    </xf>
    <xf numFmtId="0" fontId="6" fillId="0" borderId="10" xfId="1" applyNumberFormat="1" applyFont="1" applyFill="1" applyBorder="1" applyAlignment="1">
      <alignment vertical="center" wrapText="1" readingOrder="1"/>
    </xf>
    <xf numFmtId="164" fontId="9" fillId="0" borderId="7" xfId="1" applyNumberFormat="1" applyFont="1" applyFill="1" applyBorder="1" applyAlignment="1">
      <alignment horizontal="right" vertical="top" wrapText="1" readingOrder="1"/>
    </xf>
    <xf numFmtId="164" fontId="9" fillId="0" borderId="0" xfId="1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 applyAlignment="1">
      <alignment horizontal="left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showGridLines="0" workbookViewId="0">
      <pane ySplit="4" topLeftCell="A5" activePane="bottomLeft" state="frozen"/>
      <selection pane="bottomLeft" activeCell="X53" sqref="X53"/>
    </sheetView>
  </sheetViews>
  <sheetFormatPr defaultRowHeight="15" x14ac:dyDescent="0.25"/>
  <cols>
    <col min="1" max="2" width="0.5703125" customWidth="1"/>
    <col min="3" max="3" width="1.140625" customWidth="1"/>
    <col min="4" max="4" width="0.28515625" customWidth="1"/>
    <col min="5" max="5" width="6.7109375" customWidth="1"/>
    <col min="6" max="6" width="2" customWidth="1"/>
    <col min="7" max="7" width="1" customWidth="1"/>
    <col min="8" max="8" width="2.5703125" customWidth="1"/>
    <col min="9" max="9" width="0" hidden="1" customWidth="1"/>
    <col min="10" max="10" width="5.42578125" customWidth="1"/>
    <col min="11" max="11" width="7.5703125" customWidth="1"/>
    <col min="12" max="12" width="2.42578125" customWidth="1"/>
    <col min="13" max="13" width="0.5703125" customWidth="1"/>
    <col min="14" max="14" width="0" hidden="1" customWidth="1"/>
    <col min="15" max="15" width="2.140625" customWidth="1"/>
    <col min="16" max="16" width="12" customWidth="1"/>
    <col min="17" max="17" width="1.140625" customWidth="1"/>
    <col min="18" max="18" width="15.28515625" customWidth="1"/>
    <col min="19" max="19" width="8.42578125" customWidth="1"/>
    <col min="20" max="20" width="0.5703125" customWidth="1"/>
    <col min="21" max="21" width="2.140625" customWidth="1"/>
    <col min="22" max="22" width="13.85546875" customWidth="1"/>
    <col min="23" max="23" width="4.28515625" customWidth="1"/>
    <col min="24" max="24" width="9.85546875" customWidth="1"/>
    <col min="25" max="25" width="0" hidden="1" customWidth="1"/>
    <col min="26" max="26" width="1.28515625" customWidth="1"/>
    <col min="27" max="28" width="0.5703125" customWidth="1"/>
  </cols>
  <sheetData>
    <row r="1" spans="1:28" ht="2.85" customHeight="1" x14ac:dyDescent="0.25"/>
    <row r="2" spans="1:28" ht="1.3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 x14ac:dyDescent="0.25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0" hidden="1" customHeight="1" x14ac:dyDescent="0.25"/>
    <row r="5" spans="1:28" ht="2.8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ht="5.65" customHeight="1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6"/>
    </row>
    <row r="7" spans="1:28" ht="16.350000000000001" customHeight="1" x14ac:dyDescent="0.25">
      <c r="B7" s="7"/>
      <c r="C7" s="2"/>
      <c r="D7" s="2"/>
      <c r="E7" s="61" t="s">
        <v>1</v>
      </c>
      <c r="F7" s="62"/>
      <c r="G7" s="62"/>
      <c r="H7" s="62"/>
      <c r="I7" s="62"/>
      <c r="J7" s="62"/>
      <c r="K7" s="63" t="s">
        <v>204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2"/>
      <c r="Z7" s="8"/>
      <c r="AA7" s="6"/>
    </row>
    <row r="8" spans="1:28" ht="16.350000000000001" customHeight="1" x14ac:dyDescent="0.25">
      <c r="B8" s="7"/>
      <c r="C8" s="2"/>
      <c r="D8" s="2"/>
      <c r="E8" s="61" t="s">
        <v>2</v>
      </c>
      <c r="F8" s="62"/>
      <c r="G8" s="62"/>
      <c r="H8" s="62"/>
      <c r="I8" s="62"/>
      <c r="J8" s="62"/>
      <c r="K8" s="63" t="s">
        <v>67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2"/>
      <c r="Z8" s="8"/>
      <c r="AA8" s="6"/>
    </row>
    <row r="9" spans="1:28" ht="16.350000000000001" customHeight="1" x14ac:dyDescent="0.25">
      <c r="B9" s="7"/>
      <c r="C9" s="2"/>
      <c r="D9" s="2"/>
      <c r="E9" s="61" t="s">
        <v>3</v>
      </c>
      <c r="F9" s="62"/>
      <c r="G9" s="62"/>
      <c r="H9" s="62"/>
      <c r="I9" s="62"/>
      <c r="J9" s="62"/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2"/>
      <c r="Z9" s="8"/>
      <c r="AA9" s="6"/>
    </row>
    <row r="10" spans="1:28" ht="2.85" customHeight="1" x14ac:dyDescent="0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6"/>
    </row>
    <row r="11" spans="1:28" ht="0" hidden="1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8" ht="2.85" customHeight="1" x14ac:dyDescent="0.25"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8" ht="14.25" customHeight="1" x14ac:dyDescent="0.25"/>
    <row r="14" spans="1:28" ht="2.85" customHeight="1" x14ac:dyDescent="0.25"/>
    <row r="15" spans="1:28" ht="0" hidden="1" customHeight="1" x14ac:dyDescent="0.25"/>
    <row r="16" spans="1:28" ht="17.100000000000001" customHeight="1" x14ac:dyDescent="0.25">
      <c r="B16" s="64" t="s">
        <v>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2:27" ht="2.85" customHeight="1" x14ac:dyDescent="0.25"/>
    <row r="18" spans="2:27" ht="11.45" customHeight="1" x14ac:dyDescent="0.25">
      <c r="B18" s="65" t="s">
        <v>5</v>
      </c>
      <c r="C18" s="66"/>
      <c r="D18" s="66"/>
      <c r="E18" s="66"/>
      <c r="F18" s="67" t="s">
        <v>6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5" t="s">
        <v>7</v>
      </c>
      <c r="V18" s="66"/>
      <c r="W18" s="65" t="s">
        <v>8</v>
      </c>
      <c r="X18" s="66"/>
      <c r="Y18" s="66"/>
      <c r="Z18" s="66"/>
      <c r="AA18" s="66"/>
    </row>
    <row r="19" spans="2:27" ht="11.45" customHeight="1" x14ac:dyDescent="0.25">
      <c r="B19" s="68" t="s">
        <v>9</v>
      </c>
      <c r="C19" s="60"/>
      <c r="D19" s="60"/>
      <c r="E19" s="60"/>
      <c r="F19" s="69" t="s">
        <v>10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70" t="s">
        <v>3</v>
      </c>
      <c r="V19" s="60"/>
      <c r="W19" s="70" t="s">
        <v>3</v>
      </c>
      <c r="X19" s="60"/>
      <c r="Y19" s="60"/>
      <c r="Z19" s="60"/>
      <c r="AA19" s="60"/>
    </row>
    <row r="20" spans="2:27" ht="11.25" customHeight="1" x14ac:dyDescent="0.25">
      <c r="B20" s="71" t="s">
        <v>11</v>
      </c>
      <c r="C20" s="60"/>
      <c r="D20" s="60"/>
      <c r="E20" s="60"/>
      <c r="F20" s="72" t="s">
        <v>12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73">
        <f>'Položky všech ceníků'!AA52</f>
        <v>0</v>
      </c>
      <c r="V20" s="74"/>
      <c r="W20" s="73">
        <f t="shared" ref="W20:W25" si="0">U20</f>
        <v>0</v>
      </c>
      <c r="X20" s="60"/>
      <c r="Y20" s="60"/>
      <c r="Z20" s="60"/>
      <c r="AA20" s="60"/>
    </row>
    <row r="21" spans="2:27" ht="11.45" customHeight="1" x14ac:dyDescent="0.25">
      <c r="B21" s="71" t="s">
        <v>13</v>
      </c>
      <c r="C21" s="60"/>
      <c r="D21" s="60"/>
      <c r="E21" s="60"/>
      <c r="F21" s="72" t="s">
        <v>14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73">
        <f>U20*0.058</f>
        <v>0</v>
      </c>
      <c r="V21" s="74"/>
      <c r="W21" s="73">
        <f t="shared" si="0"/>
        <v>0</v>
      </c>
      <c r="X21" s="60"/>
      <c r="Y21" s="60"/>
      <c r="Z21" s="60"/>
      <c r="AA21" s="60"/>
    </row>
    <row r="22" spans="2:27" ht="11.45" customHeight="1" x14ac:dyDescent="0.25">
      <c r="B22" s="71" t="s">
        <v>15</v>
      </c>
      <c r="C22" s="60"/>
      <c r="D22" s="60"/>
      <c r="E22" s="60"/>
      <c r="F22" s="72" t="s">
        <v>226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73">
        <f>'Položky všech ceníků'!AA95</f>
        <v>0</v>
      </c>
      <c r="V22" s="74"/>
      <c r="W22" s="73">
        <f t="shared" si="0"/>
        <v>0</v>
      </c>
      <c r="X22" s="60"/>
      <c r="Y22" s="60"/>
      <c r="Z22" s="60"/>
      <c r="AA22" s="60"/>
    </row>
    <row r="23" spans="2:27" ht="11.25" customHeight="1" x14ac:dyDescent="0.25">
      <c r="B23" s="71" t="s">
        <v>16</v>
      </c>
      <c r="C23" s="60"/>
      <c r="D23" s="60"/>
      <c r="E23" s="60"/>
      <c r="F23" s="72" t="s">
        <v>17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73">
        <f>'Položky všech ceníků'!AA164+'Položky všech ceníků'!T171</f>
        <v>0</v>
      </c>
      <c r="V23" s="74"/>
      <c r="W23" s="73">
        <f t="shared" si="0"/>
        <v>0</v>
      </c>
      <c r="X23" s="60"/>
      <c r="Y23" s="60"/>
      <c r="Z23" s="60"/>
      <c r="AA23" s="60"/>
    </row>
    <row r="24" spans="2:27" ht="11.45" customHeight="1" x14ac:dyDescent="0.25">
      <c r="B24" s="71" t="s">
        <v>18</v>
      </c>
      <c r="C24" s="60"/>
      <c r="D24" s="60"/>
      <c r="E24" s="60"/>
      <c r="F24" s="72" t="s">
        <v>19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73">
        <f>U23*0.05</f>
        <v>0</v>
      </c>
      <c r="V24" s="74"/>
      <c r="W24" s="73">
        <f t="shared" si="0"/>
        <v>0</v>
      </c>
      <c r="X24" s="60"/>
      <c r="Y24" s="60"/>
      <c r="Z24" s="60"/>
      <c r="AA24" s="60"/>
    </row>
    <row r="25" spans="2:27" ht="11.45" customHeight="1" x14ac:dyDescent="0.25">
      <c r="B25" s="68" t="s">
        <v>3</v>
      </c>
      <c r="C25" s="60"/>
      <c r="D25" s="60"/>
      <c r="E25" s="60"/>
      <c r="F25" s="69" t="s">
        <v>20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75">
        <f>SUM(U20:V24)</f>
        <v>0</v>
      </c>
      <c r="V25" s="74"/>
      <c r="W25" s="75">
        <f t="shared" si="0"/>
        <v>0</v>
      </c>
      <c r="X25" s="60"/>
      <c r="Y25" s="60"/>
      <c r="Z25" s="60"/>
      <c r="AA25" s="60"/>
    </row>
    <row r="26" spans="2:27" ht="11.45" customHeight="1" x14ac:dyDescent="0.25">
      <c r="B26" s="71" t="s">
        <v>3</v>
      </c>
      <c r="C26" s="60"/>
      <c r="D26" s="60"/>
      <c r="E26" s="60"/>
      <c r="F26" s="72" t="s">
        <v>3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73" t="s">
        <v>3</v>
      </c>
      <c r="V26" s="74"/>
      <c r="W26" s="71" t="s">
        <v>3</v>
      </c>
      <c r="X26" s="60"/>
      <c r="Y26" s="60"/>
      <c r="Z26" s="60"/>
      <c r="AA26" s="60"/>
    </row>
    <row r="27" spans="2:27" ht="11.25" customHeight="1" x14ac:dyDescent="0.25">
      <c r="B27" s="68" t="s">
        <v>21</v>
      </c>
      <c r="C27" s="60"/>
      <c r="D27" s="60"/>
      <c r="E27" s="60"/>
      <c r="F27" s="69" t="s">
        <v>22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75" t="s">
        <v>3</v>
      </c>
      <c r="V27" s="74"/>
      <c r="W27" s="70" t="s">
        <v>3</v>
      </c>
      <c r="X27" s="60"/>
      <c r="Y27" s="60"/>
      <c r="Z27" s="60"/>
      <c r="AA27" s="60"/>
    </row>
    <row r="28" spans="2:27" ht="11.45" customHeight="1" x14ac:dyDescent="0.25">
      <c r="B28" s="71" t="s">
        <v>23</v>
      </c>
      <c r="C28" s="60"/>
      <c r="D28" s="60"/>
      <c r="E28" s="60"/>
      <c r="F28" s="72" t="s">
        <v>24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73">
        <f>U20*0.025</f>
        <v>0</v>
      </c>
      <c r="V28" s="74"/>
      <c r="W28" s="73">
        <f>U28</f>
        <v>0</v>
      </c>
      <c r="X28" s="60"/>
      <c r="Y28" s="60"/>
      <c r="Z28" s="60"/>
      <c r="AA28" s="60"/>
    </row>
    <row r="29" spans="2:27" ht="11.45" customHeight="1" x14ac:dyDescent="0.25">
      <c r="B29" s="68" t="s">
        <v>3</v>
      </c>
      <c r="C29" s="60"/>
      <c r="D29" s="60"/>
      <c r="E29" s="60"/>
      <c r="F29" s="69" t="s">
        <v>25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5">
        <f>SUM(U28)</f>
        <v>0</v>
      </c>
      <c r="V29" s="74"/>
      <c r="W29" s="75">
        <f>U29</f>
        <v>0</v>
      </c>
      <c r="X29" s="60"/>
      <c r="Y29" s="60"/>
      <c r="Z29" s="60"/>
      <c r="AA29" s="60"/>
    </row>
    <row r="30" spans="2:27" ht="11.45" customHeight="1" x14ac:dyDescent="0.25">
      <c r="B30" s="71" t="s">
        <v>3</v>
      </c>
      <c r="C30" s="60"/>
      <c r="D30" s="60"/>
      <c r="E30" s="60"/>
      <c r="F30" s="72" t="s">
        <v>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73" t="s">
        <v>3</v>
      </c>
      <c r="V30" s="74"/>
      <c r="W30" s="71" t="s">
        <v>3</v>
      </c>
      <c r="X30" s="60"/>
      <c r="Y30" s="60"/>
      <c r="Z30" s="60"/>
      <c r="AA30" s="60"/>
    </row>
    <row r="31" spans="2:27" ht="11.25" customHeight="1" x14ac:dyDescent="0.25">
      <c r="B31" s="76" t="s">
        <v>26</v>
      </c>
      <c r="C31" s="66"/>
      <c r="D31" s="66"/>
      <c r="E31" s="66"/>
      <c r="F31" s="77" t="s">
        <v>27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78">
        <f>U25+U29</f>
        <v>0</v>
      </c>
      <c r="V31" s="79"/>
      <c r="W31" s="78">
        <f>U31</f>
        <v>0</v>
      </c>
      <c r="X31" s="66"/>
      <c r="Y31" s="66"/>
      <c r="Z31" s="66"/>
      <c r="AA31" s="66"/>
    </row>
    <row r="32" spans="2:27" ht="0" hidden="1" customHeight="1" x14ac:dyDescent="0.25"/>
    <row r="33" spans="2:27" ht="14.1" customHeight="1" x14ac:dyDescent="0.25"/>
    <row r="34" spans="2:27" x14ac:dyDescent="0.25">
      <c r="B34" s="80" t="s">
        <v>3</v>
      </c>
      <c r="C34" s="81"/>
      <c r="D34" s="81"/>
      <c r="E34" s="81"/>
      <c r="F34" s="81"/>
      <c r="G34" s="81"/>
      <c r="H34" s="81"/>
      <c r="J34" s="82" t="s">
        <v>28</v>
      </c>
      <c r="K34" s="81"/>
      <c r="L34" s="81"/>
      <c r="M34" s="81"/>
      <c r="N34" s="82" t="s">
        <v>29</v>
      </c>
      <c r="O34" s="81"/>
      <c r="P34" s="81"/>
      <c r="Q34" s="81"/>
      <c r="R34" s="15" t="s">
        <v>30</v>
      </c>
    </row>
    <row r="35" spans="2:27" x14ac:dyDescent="0.25">
      <c r="B35" s="82" t="s">
        <v>31</v>
      </c>
      <c r="C35" s="81"/>
      <c r="D35" s="81"/>
      <c r="E35" s="81"/>
      <c r="F35" s="81"/>
      <c r="G35" s="81"/>
      <c r="H35" s="81"/>
      <c r="I35" s="14"/>
      <c r="J35" s="83">
        <f>U31</f>
        <v>0</v>
      </c>
      <c r="K35" s="81"/>
      <c r="L35" s="81"/>
      <c r="M35" s="81"/>
      <c r="N35" s="83">
        <f>(J35*1.21)-J35</f>
        <v>0</v>
      </c>
      <c r="O35" s="81"/>
      <c r="P35" s="81"/>
      <c r="Q35" s="81"/>
      <c r="R35" s="28">
        <f>J35+N35</f>
        <v>0</v>
      </c>
    </row>
    <row r="36" spans="2:27" ht="0" hidden="1" customHeight="1" x14ac:dyDescent="0.25"/>
    <row r="37" spans="2:27" ht="3" customHeight="1" x14ac:dyDescent="0.25"/>
    <row r="38" spans="2:27" x14ac:dyDescent="0.25">
      <c r="B38" s="84" t="s">
        <v>32</v>
      </c>
      <c r="C38" s="60"/>
      <c r="D38" s="60"/>
      <c r="E38" s="60"/>
      <c r="F38" s="60"/>
      <c r="G38" s="60"/>
      <c r="H38" s="60"/>
      <c r="J38" s="85">
        <f>J35</f>
        <v>0</v>
      </c>
      <c r="K38" s="60"/>
      <c r="L38" s="60"/>
      <c r="M38" s="60"/>
      <c r="O38" s="85">
        <f>N35</f>
        <v>0</v>
      </c>
      <c r="P38" s="60"/>
      <c r="Q38" s="60"/>
      <c r="R38" s="29">
        <f>R35</f>
        <v>0</v>
      </c>
    </row>
    <row r="39" spans="2:27" ht="2.85" customHeight="1" x14ac:dyDescent="0.25"/>
    <row r="40" spans="2:27" ht="11.25" customHeight="1" x14ac:dyDescent="0.25">
      <c r="B40" s="88" t="s">
        <v>33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2:27" ht="5.65" customHeight="1" x14ac:dyDescent="0.25"/>
    <row r="42" spans="2:27" ht="2.85" customHeight="1" x14ac:dyDescent="0.25"/>
    <row r="43" spans="2:27" ht="0" hidden="1" customHeight="1" x14ac:dyDescent="0.25"/>
    <row r="44" spans="2:27" ht="12.6" customHeight="1" x14ac:dyDescent="0.25">
      <c r="B44" s="89" t="s">
        <v>34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27" ht="11.45" customHeight="1" x14ac:dyDescent="0.25"/>
    <row r="46" spans="2:27" ht="11.45" customHeight="1" x14ac:dyDescent="0.25">
      <c r="B46" s="70"/>
      <c r="C46" s="60"/>
      <c r="D46" s="60"/>
      <c r="E46" s="60"/>
      <c r="F46" s="60"/>
      <c r="G46" s="69"/>
      <c r="H46" s="60"/>
      <c r="I46" s="60"/>
      <c r="J46" s="60"/>
      <c r="K46" s="60"/>
    </row>
    <row r="47" spans="2:27" ht="11.25" customHeight="1" x14ac:dyDescent="0.25">
      <c r="B47" s="70"/>
      <c r="C47" s="60"/>
      <c r="D47" s="60"/>
      <c r="E47" s="60"/>
      <c r="F47" s="60"/>
      <c r="G47" s="86"/>
      <c r="H47" s="87"/>
      <c r="I47" s="87"/>
      <c r="J47" s="87"/>
      <c r="K47" s="87"/>
    </row>
  </sheetData>
  <mergeCells count="79">
    <mergeCell ref="B47:F47"/>
    <mergeCell ref="G47:K47"/>
    <mergeCell ref="B40:AA40"/>
    <mergeCell ref="B44:P44"/>
    <mergeCell ref="B46:F46"/>
    <mergeCell ref="G46:K46"/>
    <mergeCell ref="B35:H35"/>
    <mergeCell ref="J35:M35"/>
    <mergeCell ref="N35:Q35"/>
    <mergeCell ref="B38:H38"/>
    <mergeCell ref="J38:M38"/>
    <mergeCell ref="O38:Q38"/>
    <mergeCell ref="B31:E31"/>
    <mergeCell ref="F31:T31"/>
    <mergeCell ref="U31:V31"/>
    <mergeCell ref="W31:AA31"/>
    <mergeCell ref="B34:H34"/>
    <mergeCell ref="J34:M34"/>
    <mergeCell ref="N34:Q34"/>
    <mergeCell ref="B29:E29"/>
    <mergeCell ref="F29:T29"/>
    <mergeCell ref="U29:V29"/>
    <mergeCell ref="W29:AA29"/>
    <mergeCell ref="B30:E30"/>
    <mergeCell ref="F30:T30"/>
    <mergeCell ref="U30:V30"/>
    <mergeCell ref="W30:AA30"/>
    <mergeCell ref="B27:E27"/>
    <mergeCell ref="F27:T27"/>
    <mergeCell ref="U27:V27"/>
    <mergeCell ref="W27:AA27"/>
    <mergeCell ref="B28:E28"/>
    <mergeCell ref="F28:T28"/>
    <mergeCell ref="U28:V28"/>
    <mergeCell ref="W28:AA28"/>
    <mergeCell ref="B25:E25"/>
    <mergeCell ref="F25:T25"/>
    <mergeCell ref="U25:V25"/>
    <mergeCell ref="W25:AA25"/>
    <mergeCell ref="B26:E26"/>
    <mergeCell ref="F26:T26"/>
    <mergeCell ref="U26:V26"/>
    <mergeCell ref="W26:AA26"/>
    <mergeCell ref="B23:E23"/>
    <mergeCell ref="F23:T23"/>
    <mergeCell ref="U23:V23"/>
    <mergeCell ref="W23:AA23"/>
    <mergeCell ref="B24:E24"/>
    <mergeCell ref="F24:T24"/>
    <mergeCell ref="U24:V24"/>
    <mergeCell ref="W24:AA24"/>
    <mergeCell ref="B21:E21"/>
    <mergeCell ref="F21:T21"/>
    <mergeCell ref="U21:V21"/>
    <mergeCell ref="W21:AA21"/>
    <mergeCell ref="B22:E22"/>
    <mergeCell ref="F22:T22"/>
    <mergeCell ref="U22:V22"/>
    <mergeCell ref="W22:AA22"/>
    <mergeCell ref="B19:E19"/>
    <mergeCell ref="F19:T19"/>
    <mergeCell ref="U19:V19"/>
    <mergeCell ref="W19:AA19"/>
    <mergeCell ref="B20:E20"/>
    <mergeCell ref="F20:T20"/>
    <mergeCell ref="U20:V20"/>
    <mergeCell ref="W20:AA20"/>
    <mergeCell ref="E9:J9"/>
    <mergeCell ref="K9:X9"/>
    <mergeCell ref="B16:AA16"/>
    <mergeCell ref="B18:E18"/>
    <mergeCell ref="F18:T18"/>
    <mergeCell ref="U18:V18"/>
    <mergeCell ref="W18:AA18"/>
    <mergeCell ref="A3:AB3"/>
    <mergeCell ref="E7:J7"/>
    <mergeCell ref="K7:X7"/>
    <mergeCell ref="E8:J8"/>
    <mergeCell ref="K8:X8"/>
  </mergeCells>
  <pageMargins left="0" right="0" top="0" bottom="0" header="0" footer="0"/>
  <pageSetup paperSize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showGridLines="0" tabSelected="1" workbookViewId="0">
      <pane ySplit="4" topLeftCell="A122" activePane="bottomLeft" state="frozen"/>
      <selection pane="bottomLeft" activeCell="B164" sqref="B164:Y164"/>
    </sheetView>
  </sheetViews>
  <sheetFormatPr defaultRowHeight="15" x14ac:dyDescent="0.25"/>
  <cols>
    <col min="1" max="1" width="0.5703125" customWidth="1"/>
    <col min="2" max="2" width="1.5703125" customWidth="1"/>
    <col min="3" max="3" width="4.7109375" customWidth="1"/>
    <col min="4" max="4" width="1.28515625" customWidth="1"/>
    <col min="5" max="5" width="0" hidden="1" customWidth="1"/>
    <col min="6" max="6" width="3.85546875" customWidth="1"/>
    <col min="7" max="7" width="1.85546875" customWidth="1"/>
    <col min="8" max="8" width="3.140625" customWidth="1"/>
    <col min="9" max="9" width="0" hidden="1" customWidth="1"/>
    <col min="10" max="10" width="2.5703125" customWidth="1"/>
    <col min="11" max="11" width="0.85546875" customWidth="1"/>
    <col min="12" max="12" width="2.7109375" customWidth="1"/>
    <col min="13" max="13" width="1.5703125" customWidth="1"/>
    <col min="14" max="14" width="5.140625" customWidth="1"/>
    <col min="15" max="15" width="5.5703125" customWidth="1"/>
    <col min="16" max="16" width="1" customWidth="1"/>
    <col min="17" max="17" width="1.5703125" customWidth="1"/>
    <col min="18" max="18" width="5.5703125" customWidth="1"/>
    <col min="19" max="19" width="0.85546875" customWidth="1"/>
    <col min="20" max="20" width="20.5703125" customWidth="1"/>
    <col min="21" max="21" width="10" customWidth="1"/>
    <col min="22" max="22" width="2.5703125" customWidth="1"/>
    <col min="23" max="23" width="2.7109375" customWidth="1"/>
    <col min="24" max="24" width="9" customWidth="1"/>
    <col min="25" max="25" width="6.28515625" customWidth="1"/>
    <col min="26" max="26" width="0" hidden="1" customWidth="1"/>
    <col min="27" max="27" width="13.7109375" customWidth="1"/>
    <col min="28" max="28" width="0.5703125" customWidth="1"/>
  </cols>
  <sheetData>
    <row r="1" spans="1:28" ht="2.85" customHeight="1" x14ac:dyDescent="0.25"/>
    <row r="2" spans="1:28" ht="1.3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 x14ac:dyDescent="0.25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0" hidden="1" customHeight="1" x14ac:dyDescent="0.25"/>
    <row r="5" spans="1:28" ht="2.85" customHeight="1" x14ac:dyDescent="0.25"/>
    <row r="6" spans="1:28" ht="17.100000000000001" customHeight="1" x14ac:dyDescent="0.25">
      <c r="B6" s="64" t="s">
        <v>35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2.85" customHeight="1" x14ac:dyDescent="0.25"/>
    <row r="8" spans="1:28" x14ac:dyDescent="0.25">
      <c r="A8" s="30"/>
      <c r="B8" s="102" t="s">
        <v>36</v>
      </c>
      <c r="C8" s="103"/>
      <c r="D8" s="104" t="s">
        <v>37</v>
      </c>
      <c r="E8" s="103"/>
      <c r="F8" s="103"/>
      <c r="G8" s="103"/>
      <c r="H8" s="103"/>
      <c r="I8" s="103"/>
      <c r="J8" s="103"/>
      <c r="K8" s="103"/>
      <c r="L8" s="103"/>
      <c r="M8" s="103"/>
      <c r="N8" s="104" t="s">
        <v>6</v>
      </c>
      <c r="O8" s="103"/>
      <c r="P8" s="103"/>
      <c r="Q8" s="103"/>
      <c r="R8" s="103"/>
      <c r="S8" s="103"/>
      <c r="T8" s="103"/>
      <c r="U8" s="102" t="s">
        <v>38</v>
      </c>
      <c r="V8" s="103"/>
      <c r="W8" s="103"/>
      <c r="X8" s="35" t="s">
        <v>39</v>
      </c>
      <c r="Y8" s="36" t="s">
        <v>40</v>
      </c>
      <c r="Z8" s="102" t="s">
        <v>41</v>
      </c>
      <c r="AA8" s="103"/>
    </row>
    <row r="9" spans="1:28" s="48" customFormat="1" x14ac:dyDescent="0.25">
      <c r="B9" s="92">
        <v>1</v>
      </c>
      <c r="C9" s="93"/>
      <c r="D9" s="94" t="s">
        <v>43</v>
      </c>
      <c r="E9" s="93"/>
      <c r="F9" s="93"/>
      <c r="G9" s="93"/>
      <c r="H9" s="93"/>
      <c r="I9" s="93"/>
      <c r="J9" s="93"/>
      <c r="K9" s="93"/>
      <c r="L9" s="93"/>
      <c r="M9" s="93"/>
      <c r="N9" s="94" t="s">
        <v>44</v>
      </c>
      <c r="O9" s="93"/>
      <c r="P9" s="93"/>
      <c r="Q9" s="93"/>
      <c r="R9" s="93"/>
      <c r="S9" s="93"/>
      <c r="T9" s="93"/>
      <c r="U9" s="95">
        <v>0</v>
      </c>
      <c r="V9" s="93"/>
      <c r="W9" s="93"/>
      <c r="X9" s="50">
        <v>500</v>
      </c>
      <c r="Y9" s="51" t="s">
        <v>45</v>
      </c>
      <c r="Z9" s="95">
        <f t="shared" ref="Z9:Z13" si="0">U9*X9</f>
        <v>0</v>
      </c>
      <c r="AA9" s="93"/>
    </row>
    <row r="10" spans="1:28" s="48" customFormat="1" x14ac:dyDescent="0.25">
      <c r="B10" s="92">
        <v>2</v>
      </c>
      <c r="C10" s="93"/>
      <c r="D10" s="98">
        <v>210010003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94" t="s">
        <v>123</v>
      </c>
      <c r="O10" s="93"/>
      <c r="P10" s="93"/>
      <c r="Q10" s="93"/>
      <c r="R10" s="93"/>
      <c r="S10" s="93"/>
      <c r="T10" s="93"/>
      <c r="U10" s="95">
        <v>0</v>
      </c>
      <c r="V10" s="93"/>
      <c r="W10" s="93"/>
      <c r="X10" s="50">
        <v>800</v>
      </c>
      <c r="Y10" s="51" t="s">
        <v>45</v>
      </c>
      <c r="Z10" s="95">
        <f t="shared" si="0"/>
        <v>0</v>
      </c>
      <c r="AA10" s="93"/>
    </row>
    <row r="11" spans="1:28" s="48" customFormat="1" ht="24.75" customHeight="1" x14ac:dyDescent="0.25">
      <c r="B11" s="92">
        <v>5</v>
      </c>
      <c r="C11" s="93"/>
      <c r="D11" s="94" t="s">
        <v>124</v>
      </c>
      <c r="E11" s="93"/>
      <c r="F11" s="93"/>
      <c r="G11" s="93"/>
      <c r="H11" s="93"/>
      <c r="I11" s="93"/>
      <c r="J11" s="93"/>
      <c r="K11" s="93"/>
      <c r="L11" s="93"/>
      <c r="M11" s="93"/>
      <c r="N11" s="94" t="s">
        <v>125</v>
      </c>
      <c r="O11" s="93"/>
      <c r="P11" s="93"/>
      <c r="Q11" s="93"/>
      <c r="R11" s="93"/>
      <c r="S11" s="93"/>
      <c r="T11" s="93"/>
      <c r="U11" s="95">
        <v>0</v>
      </c>
      <c r="V11" s="93"/>
      <c r="W11" s="93"/>
      <c r="X11" s="50">
        <v>2300</v>
      </c>
      <c r="Y11" s="51" t="s">
        <v>42</v>
      </c>
      <c r="Z11" s="95">
        <f t="shared" si="0"/>
        <v>0</v>
      </c>
      <c r="AA11" s="93"/>
    </row>
    <row r="12" spans="1:28" s="48" customFormat="1" ht="26.25" customHeight="1" x14ac:dyDescent="0.25">
      <c r="B12" s="92">
        <v>6</v>
      </c>
      <c r="C12" s="93"/>
      <c r="D12" s="94" t="s">
        <v>126</v>
      </c>
      <c r="E12" s="93"/>
      <c r="F12" s="93"/>
      <c r="G12" s="93"/>
      <c r="H12" s="93"/>
      <c r="I12" s="93"/>
      <c r="J12" s="93"/>
      <c r="K12" s="93"/>
      <c r="L12" s="93"/>
      <c r="M12" s="93"/>
      <c r="N12" s="94" t="s">
        <v>127</v>
      </c>
      <c r="O12" s="93"/>
      <c r="P12" s="93"/>
      <c r="Q12" s="93"/>
      <c r="R12" s="93"/>
      <c r="S12" s="93"/>
      <c r="T12" s="93"/>
      <c r="U12" s="95">
        <v>0</v>
      </c>
      <c r="V12" s="93"/>
      <c r="W12" s="93"/>
      <c r="X12" s="50">
        <v>400</v>
      </c>
      <c r="Y12" s="51" t="s">
        <v>42</v>
      </c>
      <c r="Z12" s="95">
        <f t="shared" si="0"/>
        <v>0</v>
      </c>
      <c r="AA12" s="93"/>
    </row>
    <row r="13" spans="1:28" s="48" customFormat="1" ht="24.75" customHeight="1" x14ac:dyDescent="0.25">
      <c r="B13" s="92">
        <v>8</v>
      </c>
      <c r="C13" s="93"/>
      <c r="D13" s="94" t="s">
        <v>128</v>
      </c>
      <c r="E13" s="93"/>
      <c r="F13" s="93"/>
      <c r="G13" s="93"/>
      <c r="H13" s="93"/>
      <c r="I13" s="93"/>
      <c r="J13" s="93"/>
      <c r="K13" s="93"/>
      <c r="L13" s="93"/>
      <c r="M13" s="93"/>
      <c r="N13" s="94" t="s">
        <v>129</v>
      </c>
      <c r="O13" s="93"/>
      <c r="P13" s="93"/>
      <c r="Q13" s="93"/>
      <c r="R13" s="93"/>
      <c r="S13" s="93"/>
      <c r="T13" s="93"/>
      <c r="U13" s="95">
        <v>0</v>
      </c>
      <c r="V13" s="93"/>
      <c r="W13" s="93"/>
      <c r="X13" s="50">
        <v>300</v>
      </c>
      <c r="Y13" s="51" t="s">
        <v>42</v>
      </c>
      <c r="Z13" s="95">
        <f t="shared" si="0"/>
        <v>0</v>
      </c>
      <c r="AA13" s="93"/>
    </row>
    <row r="14" spans="1:28" s="48" customFormat="1" ht="26.25" customHeight="1" x14ac:dyDescent="0.25">
      <c r="B14" s="92">
        <v>9</v>
      </c>
      <c r="C14" s="93"/>
      <c r="D14" s="94" t="s">
        <v>121</v>
      </c>
      <c r="E14" s="93"/>
      <c r="F14" s="93"/>
      <c r="G14" s="93"/>
      <c r="H14" s="93"/>
      <c r="I14" s="93"/>
      <c r="J14" s="93"/>
      <c r="K14" s="93"/>
      <c r="L14" s="93"/>
      <c r="M14" s="93"/>
      <c r="N14" s="94" t="s">
        <v>122</v>
      </c>
      <c r="O14" s="93"/>
      <c r="P14" s="93"/>
      <c r="Q14" s="93"/>
      <c r="R14" s="93"/>
      <c r="S14" s="93"/>
      <c r="T14" s="93"/>
      <c r="U14" s="95">
        <v>0</v>
      </c>
      <c r="V14" s="93"/>
      <c r="W14" s="93"/>
      <c r="X14" s="50">
        <v>2300</v>
      </c>
      <c r="Y14" s="51" t="s">
        <v>42</v>
      </c>
      <c r="Z14" s="95">
        <f t="shared" ref="Z14" si="1">U14*X14</f>
        <v>0</v>
      </c>
      <c r="AA14" s="93"/>
    </row>
    <row r="15" spans="1:28" s="48" customFormat="1" ht="27.75" customHeight="1" x14ac:dyDescent="0.25">
      <c r="B15" s="92">
        <v>11</v>
      </c>
      <c r="C15" s="93"/>
      <c r="D15" s="94" t="s">
        <v>108</v>
      </c>
      <c r="E15" s="93"/>
      <c r="F15" s="93"/>
      <c r="G15" s="93"/>
      <c r="H15" s="93"/>
      <c r="I15" s="93"/>
      <c r="J15" s="93"/>
      <c r="K15" s="93"/>
      <c r="L15" s="93"/>
      <c r="M15" s="93"/>
      <c r="N15" s="94" t="s">
        <v>109</v>
      </c>
      <c r="O15" s="93"/>
      <c r="P15" s="93"/>
      <c r="Q15" s="93"/>
      <c r="R15" s="93"/>
      <c r="S15" s="93"/>
      <c r="T15" s="93"/>
      <c r="U15" s="95">
        <v>0</v>
      </c>
      <c r="V15" s="93"/>
      <c r="W15" s="93"/>
      <c r="X15" s="50">
        <v>660</v>
      </c>
      <c r="Y15" s="51" t="s">
        <v>42</v>
      </c>
      <c r="Z15" s="95">
        <f t="shared" ref="Z15:Z25" si="2">U15*X15</f>
        <v>0</v>
      </c>
      <c r="AA15" s="93"/>
    </row>
    <row r="16" spans="1:28" s="48" customFormat="1" ht="25.5" customHeight="1" x14ac:dyDescent="0.25">
      <c r="B16" s="92">
        <v>12</v>
      </c>
      <c r="C16" s="93"/>
      <c r="D16" s="94" t="s">
        <v>110</v>
      </c>
      <c r="E16" s="93"/>
      <c r="F16" s="93"/>
      <c r="G16" s="93"/>
      <c r="H16" s="93"/>
      <c r="I16" s="93"/>
      <c r="J16" s="93"/>
      <c r="K16" s="93"/>
      <c r="L16" s="93"/>
      <c r="M16" s="93"/>
      <c r="N16" s="94" t="s">
        <v>111</v>
      </c>
      <c r="O16" s="93"/>
      <c r="P16" s="93"/>
      <c r="Q16" s="93"/>
      <c r="R16" s="93"/>
      <c r="S16" s="93"/>
      <c r="T16" s="93"/>
      <c r="U16" s="95">
        <v>0</v>
      </c>
      <c r="V16" s="93"/>
      <c r="W16" s="93"/>
      <c r="X16" s="50">
        <v>200</v>
      </c>
      <c r="Y16" s="51" t="s">
        <v>42</v>
      </c>
      <c r="Z16" s="95">
        <f t="shared" si="2"/>
        <v>0</v>
      </c>
      <c r="AA16" s="93"/>
    </row>
    <row r="17" spans="2:27" s="48" customFormat="1" x14ac:dyDescent="0.25">
      <c r="B17" s="92">
        <v>14</v>
      </c>
      <c r="C17" s="93"/>
      <c r="D17" s="94" t="s">
        <v>112</v>
      </c>
      <c r="E17" s="93"/>
      <c r="F17" s="93"/>
      <c r="G17" s="93"/>
      <c r="H17" s="93"/>
      <c r="I17" s="93"/>
      <c r="J17" s="93"/>
      <c r="K17" s="93"/>
      <c r="L17" s="93"/>
      <c r="M17" s="93"/>
      <c r="N17" s="94" t="s">
        <v>131</v>
      </c>
      <c r="O17" s="93"/>
      <c r="P17" s="93"/>
      <c r="Q17" s="93"/>
      <c r="R17" s="93"/>
      <c r="S17" s="93"/>
      <c r="T17" s="93"/>
      <c r="U17" s="95">
        <v>0</v>
      </c>
      <c r="V17" s="93"/>
      <c r="W17" s="93"/>
      <c r="X17" s="50">
        <v>128</v>
      </c>
      <c r="Y17" s="51" t="s">
        <v>42</v>
      </c>
      <c r="Z17" s="95">
        <f t="shared" ref="Z17" si="3">U17*X17</f>
        <v>0</v>
      </c>
      <c r="AA17" s="93"/>
    </row>
    <row r="18" spans="2:27" s="48" customFormat="1" x14ac:dyDescent="0.25">
      <c r="B18" s="92">
        <v>14</v>
      </c>
      <c r="C18" s="93"/>
      <c r="D18" s="94" t="s">
        <v>112</v>
      </c>
      <c r="E18" s="93"/>
      <c r="F18" s="93"/>
      <c r="G18" s="93"/>
      <c r="H18" s="93"/>
      <c r="I18" s="93"/>
      <c r="J18" s="93"/>
      <c r="K18" s="93"/>
      <c r="L18" s="93"/>
      <c r="M18" s="93"/>
      <c r="N18" s="94" t="s">
        <v>132</v>
      </c>
      <c r="O18" s="93"/>
      <c r="P18" s="93"/>
      <c r="Q18" s="93"/>
      <c r="R18" s="93"/>
      <c r="S18" s="93"/>
      <c r="T18" s="93"/>
      <c r="U18" s="95">
        <v>0</v>
      </c>
      <c r="V18" s="93"/>
      <c r="W18" s="93"/>
      <c r="X18" s="50">
        <v>1</v>
      </c>
      <c r="Y18" s="51" t="s">
        <v>42</v>
      </c>
      <c r="Z18" s="95">
        <f t="shared" ref="Z18" si="4">U18*X18</f>
        <v>0</v>
      </c>
      <c r="AA18" s="93"/>
    </row>
    <row r="19" spans="2:27" s="48" customFormat="1" x14ac:dyDescent="0.25">
      <c r="B19" s="92">
        <v>14</v>
      </c>
      <c r="C19" s="93"/>
      <c r="D19" s="94" t="s">
        <v>112</v>
      </c>
      <c r="E19" s="93"/>
      <c r="F19" s="93"/>
      <c r="G19" s="93"/>
      <c r="H19" s="93"/>
      <c r="I19" s="93"/>
      <c r="J19" s="93"/>
      <c r="K19" s="93"/>
      <c r="L19" s="93"/>
      <c r="M19" s="93"/>
      <c r="N19" s="94" t="s">
        <v>113</v>
      </c>
      <c r="O19" s="93"/>
      <c r="P19" s="93"/>
      <c r="Q19" s="93"/>
      <c r="R19" s="93"/>
      <c r="S19" s="93"/>
      <c r="T19" s="93"/>
      <c r="U19" s="95">
        <v>0</v>
      </c>
      <c r="V19" s="93"/>
      <c r="W19" s="93"/>
      <c r="X19" s="50">
        <v>120</v>
      </c>
      <c r="Y19" s="51" t="s">
        <v>42</v>
      </c>
      <c r="Z19" s="95">
        <f t="shared" si="2"/>
        <v>0</v>
      </c>
      <c r="AA19" s="93"/>
    </row>
    <row r="20" spans="2:27" s="48" customFormat="1" x14ac:dyDescent="0.25">
      <c r="B20" s="92">
        <v>15</v>
      </c>
      <c r="C20" s="93"/>
      <c r="D20" s="94" t="s">
        <v>112</v>
      </c>
      <c r="E20" s="93"/>
      <c r="F20" s="93"/>
      <c r="G20" s="93"/>
      <c r="H20" s="93"/>
      <c r="I20" s="93"/>
      <c r="J20" s="93"/>
      <c r="K20" s="93"/>
      <c r="L20" s="93"/>
      <c r="M20" s="93"/>
      <c r="N20" s="94" t="s">
        <v>114</v>
      </c>
      <c r="O20" s="93"/>
      <c r="P20" s="93"/>
      <c r="Q20" s="93"/>
      <c r="R20" s="93"/>
      <c r="S20" s="93"/>
      <c r="T20" s="93"/>
      <c r="U20" s="95">
        <v>0</v>
      </c>
      <c r="V20" s="93"/>
      <c r="W20" s="93"/>
      <c r="X20" s="50">
        <v>52</v>
      </c>
      <c r="Y20" s="51" t="s">
        <v>42</v>
      </c>
      <c r="Z20" s="95">
        <f t="shared" si="2"/>
        <v>0</v>
      </c>
      <c r="AA20" s="93"/>
    </row>
    <row r="21" spans="2:27" s="48" customFormat="1" x14ac:dyDescent="0.25">
      <c r="B21" s="92">
        <v>18</v>
      </c>
      <c r="C21" s="93"/>
      <c r="D21" s="94" t="s">
        <v>115</v>
      </c>
      <c r="E21" s="93"/>
      <c r="F21" s="93"/>
      <c r="G21" s="93"/>
      <c r="H21" s="93"/>
      <c r="I21" s="93"/>
      <c r="J21" s="93"/>
      <c r="K21" s="93"/>
      <c r="L21" s="93"/>
      <c r="M21" s="93"/>
      <c r="N21" s="94" t="s">
        <v>116</v>
      </c>
      <c r="O21" s="93"/>
      <c r="P21" s="93"/>
      <c r="Q21" s="93"/>
      <c r="R21" s="93"/>
      <c r="S21" s="93"/>
      <c r="T21" s="93"/>
      <c r="U21" s="95">
        <v>0</v>
      </c>
      <c r="V21" s="93"/>
      <c r="W21" s="93"/>
      <c r="X21" s="50">
        <v>1928</v>
      </c>
      <c r="Y21" s="51" t="s">
        <v>42</v>
      </c>
      <c r="Z21" s="95">
        <f t="shared" si="2"/>
        <v>0</v>
      </c>
      <c r="AA21" s="93"/>
    </row>
    <row r="22" spans="2:27" s="48" customFormat="1" x14ac:dyDescent="0.25">
      <c r="B22" s="92">
        <v>19</v>
      </c>
      <c r="C22" s="93"/>
      <c r="D22" s="94" t="s">
        <v>115</v>
      </c>
      <c r="E22" s="93"/>
      <c r="F22" s="93"/>
      <c r="G22" s="93"/>
      <c r="H22" s="93"/>
      <c r="I22" s="93"/>
      <c r="J22" s="93"/>
      <c r="K22" s="93"/>
      <c r="L22" s="93"/>
      <c r="M22" s="93"/>
      <c r="N22" s="94" t="s">
        <v>117</v>
      </c>
      <c r="O22" s="93"/>
      <c r="P22" s="93"/>
      <c r="Q22" s="93"/>
      <c r="R22" s="93"/>
      <c r="S22" s="93"/>
      <c r="T22" s="93"/>
      <c r="U22" s="95">
        <v>0</v>
      </c>
      <c r="V22" s="93"/>
      <c r="W22" s="93"/>
      <c r="X22" s="50">
        <v>61</v>
      </c>
      <c r="Y22" s="51" t="s">
        <v>42</v>
      </c>
      <c r="Z22" s="95">
        <f t="shared" si="2"/>
        <v>0</v>
      </c>
      <c r="AA22" s="93"/>
    </row>
    <row r="23" spans="2:27" s="48" customFormat="1" ht="22.5" customHeight="1" x14ac:dyDescent="0.25">
      <c r="B23" s="92">
        <v>22</v>
      </c>
      <c r="C23" s="93"/>
      <c r="D23" s="94" t="s">
        <v>118</v>
      </c>
      <c r="E23" s="93"/>
      <c r="F23" s="93"/>
      <c r="G23" s="93"/>
      <c r="H23" s="93"/>
      <c r="I23" s="93"/>
      <c r="J23" s="93"/>
      <c r="K23" s="93"/>
      <c r="L23" s="93"/>
      <c r="M23" s="93"/>
      <c r="N23" s="94" t="s">
        <v>120</v>
      </c>
      <c r="O23" s="93"/>
      <c r="P23" s="93"/>
      <c r="Q23" s="93"/>
      <c r="R23" s="93"/>
      <c r="S23" s="93"/>
      <c r="T23" s="93"/>
      <c r="U23" s="95">
        <v>0</v>
      </c>
      <c r="V23" s="93"/>
      <c r="W23" s="93"/>
      <c r="X23" s="50">
        <v>2</v>
      </c>
      <c r="Y23" s="51" t="s">
        <v>42</v>
      </c>
      <c r="Z23" s="95">
        <f t="shared" ref="Z23" si="5">U23*X23</f>
        <v>0</v>
      </c>
      <c r="AA23" s="93"/>
    </row>
    <row r="24" spans="2:27" s="48" customFormat="1" ht="22.5" customHeight="1" x14ac:dyDescent="0.25">
      <c r="B24" s="92">
        <v>22</v>
      </c>
      <c r="C24" s="93"/>
      <c r="D24" s="94" t="s">
        <v>118</v>
      </c>
      <c r="E24" s="93"/>
      <c r="F24" s="93"/>
      <c r="G24" s="93"/>
      <c r="H24" s="93"/>
      <c r="I24" s="93"/>
      <c r="J24" s="93"/>
      <c r="K24" s="93"/>
      <c r="L24" s="93"/>
      <c r="M24" s="93"/>
      <c r="N24" s="94" t="s">
        <v>119</v>
      </c>
      <c r="O24" s="93"/>
      <c r="P24" s="93"/>
      <c r="Q24" s="93"/>
      <c r="R24" s="93"/>
      <c r="S24" s="93"/>
      <c r="T24" s="93"/>
      <c r="U24" s="95">
        <v>0</v>
      </c>
      <c r="V24" s="93"/>
      <c r="W24" s="93"/>
      <c r="X24" s="50">
        <v>86</v>
      </c>
      <c r="Y24" s="51" t="s">
        <v>42</v>
      </c>
      <c r="Z24" s="95">
        <f t="shared" si="2"/>
        <v>0</v>
      </c>
      <c r="AA24" s="93"/>
    </row>
    <row r="25" spans="2:27" s="48" customFormat="1" ht="22.5" customHeight="1" x14ac:dyDescent="0.25">
      <c r="B25" s="92">
        <v>23</v>
      </c>
      <c r="C25" s="93"/>
      <c r="D25" s="98">
        <v>210190003</v>
      </c>
      <c r="E25" s="99"/>
      <c r="F25" s="99"/>
      <c r="G25" s="99"/>
      <c r="H25" s="99"/>
      <c r="I25" s="99"/>
      <c r="J25" s="99"/>
      <c r="K25" s="99"/>
      <c r="L25" s="99"/>
      <c r="M25" s="99"/>
      <c r="N25" s="94" t="s">
        <v>80</v>
      </c>
      <c r="O25" s="93"/>
      <c r="P25" s="93"/>
      <c r="Q25" s="93"/>
      <c r="R25" s="93"/>
      <c r="S25" s="93"/>
      <c r="T25" s="93"/>
      <c r="U25" s="95">
        <v>0</v>
      </c>
      <c r="V25" s="93"/>
      <c r="W25" s="93"/>
      <c r="X25" s="50">
        <v>23</v>
      </c>
      <c r="Y25" s="51" t="s">
        <v>42</v>
      </c>
      <c r="Z25" s="95">
        <f t="shared" si="2"/>
        <v>0</v>
      </c>
      <c r="AA25" s="93"/>
    </row>
    <row r="26" spans="2:27" s="48" customFormat="1" ht="22.5" customHeight="1" x14ac:dyDescent="0.25">
      <c r="B26" s="92">
        <v>23</v>
      </c>
      <c r="C26" s="93"/>
      <c r="D26" s="98">
        <v>210190004</v>
      </c>
      <c r="E26" s="99"/>
      <c r="F26" s="99"/>
      <c r="G26" s="99"/>
      <c r="H26" s="99"/>
      <c r="I26" s="99"/>
      <c r="J26" s="99"/>
      <c r="K26" s="99"/>
      <c r="L26" s="99"/>
      <c r="M26" s="99"/>
      <c r="N26" s="94" t="s">
        <v>130</v>
      </c>
      <c r="O26" s="93"/>
      <c r="P26" s="93"/>
      <c r="Q26" s="93"/>
      <c r="R26" s="93"/>
      <c r="S26" s="93"/>
      <c r="T26" s="93"/>
      <c r="U26" s="95">
        <v>0</v>
      </c>
      <c r="V26" s="93"/>
      <c r="W26" s="93"/>
      <c r="X26" s="50">
        <v>1</v>
      </c>
      <c r="Y26" s="51" t="s">
        <v>42</v>
      </c>
      <c r="Z26" s="95">
        <f t="shared" ref="Z26:Z42" si="6">U26*X26</f>
        <v>0</v>
      </c>
      <c r="AA26" s="93"/>
    </row>
    <row r="27" spans="2:27" s="48" customFormat="1" x14ac:dyDescent="0.25">
      <c r="B27" s="92">
        <v>25</v>
      </c>
      <c r="C27" s="93"/>
      <c r="D27" s="94" t="s">
        <v>81</v>
      </c>
      <c r="E27" s="93"/>
      <c r="F27" s="93"/>
      <c r="G27" s="93"/>
      <c r="H27" s="93"/>
      <c r="I27" s="93"/>
      <c r="J27" s="93"/>
      <c r="K27" s="93"/>
      <c r="L27" s="93"/>
      <c r="M27" s="93"/>
      <c r="N27" s="94" t="s">
        <v>82</v>
      </c>
      <c r="O27" s="93"/>
      <c r="P27" s="93"/>
      <c r="Q27" s="93"/>
      <c r="R27" s="93"/>
      <c r="S27" s="93"/>
      <c r="T27" s="93"/>
      <c r="U27" s="95">
        <v>0</v>
      </c>
      <c r="V27" s="93"/>
      <c r="W27" s="93"/>
      <c r="X27" s="50">
        <v>230</v>
      </c>
      <c r="Y27" s="51" t="s">
        <v>42</v>
      </c>
      <c r="Z27" s="95">
        <f t="shared" si="6"/>
        <v>0</v>
      </c>
      <c r="AA27" s="93"/>
    </row>
    <row r="28" spans="2:27" s="48" customFormat="1" x14ac:dyDescent="0.25">
      <c r="B28" s="92">
        <v>26</v>
      </c>
      <c r="C28" s="93"/>
      <c r="D28" s="94" t="s">
        <v>83</v>
      </c>
      <c r="E28" s="93"/>
      <c r="F28" s="93"/>
      <c r="G28" s="93"/>
      <c r="H28" s="93"/>
      <c r="I28" s="93"/>
      <c r="J28" s="93"/>
      <c r="K28" s="93"/>
      <c r="L28" s="93"/>
      <c r="M28" s="93"/>
      <c r="N28" s="94" t="s">
        <v>84</v>
      </c>
      <c r="O28" s="93"/>
      <c r="P28" s="93"/>
      <c r="Q28" s="93"/>
      <c r="R28" s="93"/>
      <c r="S28" s="93"/>
      <c r="T28" s="93"/>
      <c r="U28" s="95">
        <v>0</v>
      </c>
      <c r="V28" s="93"/>
      <c r="W28" s="93"/>
      <c r="X28" s="50">
        <v>900</v>
      </c>
      <c r="Y28" s="51" t="s">
        <v>42</v>
      </c>
      <c r="Z28" s="95">
        <f t="shared" si="6"/>
        <v>0</v>
      </c>
      <c r="AA28" s="93"/>
    </row>
    <row r="29" spans="2:27" s="48" customFormat="1" x14ac:dyDescent="0.25">
      <c r="B29" s="92">
        <v>27</v>
      </c>
      <c r="C29" s="93"/>
      <c r="D29" s="94" t="s">
        <v>85</v>
      </c>
      <c r="E29" s="93"/>
      <c r="F29" s="93"/>
      <c r="G29" s="93"/>
      <c r="H29" s="93"/>
      <c r="I29" s="93"/>
      <c r="J29" s="93"/>
      <c r="K29" s="93"/>
      <c r="L29" s="93"/>
      <c r="M29" s="93"/>
      <c r="N29" s="94" t="s">
        <v>86</v>
      </c>
      <c r="O29" s="93"/>
      <c r="P29" s="93"/>
      <c r="Q29" s="93"/>
      <c r="R29" s="93"/>
      <c r="S29" s="93"/>
      <c r="T29" s="93"/>
      <c r="U29" s="95">
        <v>0</v>
      </c>
      <c r="V29" s="93"/>
      <c r="W29" s="93"/>
      <c r="X29" s="50">
        <v>1280</v>
      </c>
      <c r="Y29" s="51" t="s">
        <v>45</v>
      </c>
      <c r="Z29" s="95">
        <f t="shared" si="6"/>
        <v>0</v>
      </c>
      <c r="AA29" s="93"/>
    </row>
    <row r="30" spans="2:27" s="48" customFormat="1" x14ac:dyDescent="0.25">
      <c r="B30" s="92">
        <v>33</v>
      </c>
      <c r="C30" s="93"/>
      <c r="D30" s="94" t="s">
        <v>87</v>
      </c>
      <c r="E30" s="93"/>
      <c r="F30" s="93"/>
      <c r="G30" s="93"/>
      <c r="H30" s="93"/>
      <c r="I30" s="93"/>
      <c r="J30" s="93"/>
      <c r="K30" s="93"/>
      <c r="L30" s="93"/>
      <c r="M30" s="93"/>
      <c r="N30" s="94" t="s">
        <v>88</v>
      </c>
      <c r="O30" s="93"/>
      <c r="P30" s="93"/>
      <c r="Q30" s="93"/>
      <c r="R30" s="93"/>
      <c r="S30" s="93"/>
      <c r="T30" s="93"/>
      <c r="U30" s="95">
        <v>0</v>
      </c>
      <c r="V30" s="93"/>
      <c r="W30" s="93"/>
      <c r="X30" s="50">
        <v>6500</v>
      </c>
      <c r="Y30" s="51" t="s">
        <v>45</v>
      </c>
      <c r="Z30" s="95">
        <f t="shared" si="6"/>
        <v>0</v>
      </c>
      <c r="AA30" s="93"/>
    </row>
    <row r="31" spans="2:27" s="48" customFormat="1" x14ac:dyDescent="0.25">
      <c r="B31" s="92">
        <v>34</v>
      </c>
      <c r="C31" s="93"/>
      <c r="D31" s="94" t="s">
        <v>89</v>
      </c>
      <c r="E31" s="93"/>
      <c r="F31" s="93"/>
      <c r="G31" s="93"/>
      <c r="H31" s="93"/>
      <c r="I31" s="93"/>
      <c r="J31" s="93"/>
      <c r="K31" s="93"/>
      <c r="L31" s="93"/>
      <c r="M31" s="93"/>
      <c r="N31" s="94" t="s">
        <v>90</v>
      </c>
      <c r="O31" s="93"/>
      <c r="P31" s="93"/>
      <c r="Q31" s="93"/>
      <c r="R31" s="93"/>
      <c r="S31" s="93"/>
      <c r="T31" s="93"/>
      <c r="U31" s="95">
        <v>0</v>
      </c>
      <c r="V31" s="93"/>
      <c r="W31" s="93"/>
      <c r="X31" s="50">
        <v>9200</v>
      </c>
      <c r="Y31" s="51" t="s">
        <v>45</v>
      </c>
      <c r="Z31" s="95">
        <f t="shared" si="6"/>
        <v>0</v>
      </c>
      <c r="AA31" s="93"/>
    </row>
    <row r="32" spans="2:27" s="48" customFormat="1" x14ac:dyDescent="0.25">
      <c r="B32" s="92">
        <v>35</v>
      </c>
      <c r="C32" s="93"/>
      <c r="D32" s="94" t="s">
        <v>91</v>
      </c>
      <c r="E32" s="93"/>
      <c r="F32" s="93"/>
      <c r="G32" s="93"/>
      <c r="H32" s="93"/>
      <c r="I32" s="93"/>
      <c r="J32" s="93"/>
      <c r="K32" s="93"/>
      <c r="L32" s="93"/>
      <c r="M32" s="93"/>
      <c r="N32" s="94" t="s">
        <v>92</v>
      </c>
      <c r="O32" s="93"/>
      <c r="P32" s="93"/>
      <c r="Q32" s="93"/>
      <c r="R32" s="93"/>
      <c r="S32" s="93"/>
      <c r="T32" s="93"/>
      <c r="U32" s="95">
        <v>0</v>
      </c>
      <c r="V32" s="93"/>
      <c r="W32" s="93"/>
      <c r="X32" s="50">
        <v>1000</v>
      </c>
      <c r="Y32" s="51" t="s">
        <v>45</v>
      </c>
      <c r="Z32" s="95">
        <f t="shared" si="6"/>
        <v>0</v>
      </c>
      <c r="AA32" s="93"/>
    </row>
    <row r="33" spans="1:27" s="48" customFormat="1" x14ac:dyDescent="0.25">
      <c r="B33" s="92">
        <v>36</v>
      </c>
      <c r="C33" s="93"/>
      <c r="D33" s="94" t="s">
        <v>93</v>
      </c>
      <c r="E33" s="93"/>
      <c r="F33" s="93"/>
      <c r="G33" s="93"/>
      <c r="H33" s="93"/>
      <c r="I33" s="93"/>
      <c r="J33" s="93"/>
      <c r="K33" s="93"/>
      <c r="L33" s="93"/>
      <c r="M33" s="93"/>
      <c r="N33" s="94" t="s">
        <v>94</v>
      </c>
      <c r="O33" s="93"/>
      <c r="P33" s="93"/>
      <c r="Q33" s="93"/>
      <c r="R33" s="93"/>
      <c r="S33" s="93"/>
      <c r="T33" s="93"/>
      <c r="U33" s="95">
        <v>0</v>
      </c>
      <c r="V33" s="93"/>
      <c r="W33" s="93"/>
      <c r="X33" s="50">
        <v>480</v>
      </c>
      <c r="Y33" s="51" t="s">
        <v>45</v>
      </c>
      <c r="Z33" s="95">
        <f t="shared" si="6"/>
        <v>0</v>
      </c>
      <c r="AA33" s="93"/>
    </row>
    <row r="34" spans="1:27" s="48" customFormat="1" x14ac:dyDescent="0.25">
      <c r="B34" s="92">
        <v>38</v>
      </c>
      <c r="C34" s="93"/>
      <c r="D34" s="98">
        <v>210800118</v>
      </c>
      <c r="E34" s="99"/>
      <c r="F34" s="99"/>
      <c r="G34" s="99"/>
      <c r="H34" s="99"/>
      <c r="I34" s="99"/>
      <c r="J34" s="99"/>
      <c r="K34" s="99"/>
      <c r="L34" s="99"/>
      <c r="M34" s="99"/>
      <c r="N34" s="94" t="s">
        <v>191</v>
      </c>
      <c r="O34" s="93"/>
      <c r="P34" s="93"/>
      <c r="Q34" s="93"/>
      <c r="R34" s="93"/>
      <c r="S34" s="93"/>
      <c r="T34" s="93"/>
      <c r="U34" s="95">
        <v>0</v>
      </c>
      <c r="V34" s="93"/>
      <c r="W34" s="93"/>
      <c r="X34" s="50">
        <v>44</v>
      </c>
      <c r="Y34" s="51" t="s">
        <v>45</v>
      </c>
      <c r="Z34" s="95">
        <f t="shared" ref="Z34" si="7">U34*X34</f>
        <v>0</v>
      </c>
      <c r="AA34" s="93"/>
    </row>
    <row r="35" spans="1:27" s="48" customFormat="1" x14ac:dyDescent="0.25">
      <c r="B35" s="92">
        <v>38</v>
      </c>
      <c r="C35" s="93"/>
      <c r="D35" s="98">
        <v>210800118</v>
      </c>
      <c r="E35" s="99"/>
      <c r="F35" s="99"/>
      <c r="G35" s="99"/>
      <c r="H35" s="99"/>
      <c r="I35" s="99"/>
      <c r="J35" s="99"/>
      <c r="K35" s="99"/>
      <c r="L35" s="99"/>
      <c r="M35" s="99"/>
      <c r="N35" s="94" t="s">
        <v>95</v>
      </c>
      <c r="O35" s="93"/>
      <c r="P35" s="93"/>
      <c r="Q35" s="93"/>
      <c r="R35" s="93"/>
      <c r="S35" s="93"/>
      <c r="T35" s="93"/>
      <c r="U35" s="95">
        <v>0</v>
      </c>
      <c r="V35" s="93"/>
      <c r="W35" s="93"/>
      <c r="X35" s="50">
        <v>850</v>
      </c>
      <c r="Y35" s="51" t="s">
        <v>45</v>
      </c>
      <c r="Z35" s="95">
        <f t="shared" si="6"/>
        <v>0</v>
      </c>
      <c r="AA35" s="93"/>
    </row>
    <row r="36" spans="1:27" s="48" customFormat="1" x14ac:dyDescent="0.25">
      <c r="B36" s="92">
        <v>40</v>
      </c>
      <c r="C36" s="93"/>
      <c r="D36" s="94" t="s">
        <v>96</v>
      </c>
      <c r="E36" s="93"/>
      <c r="F36" s="93"/>
      <c r="G36" s="93"/>
      <c r="H36" s="93"/>
      <c r="I36" s="93"/>
      <c r="J36" s="93"/>
      <c r="K36" s="93"/>
      <c r="L36" s="93"/>
      <c r="M36" s="93"/>
      <c r="N36" s="94" t="s">
        <v>97</v>
      </c>
      <c r="O36" s="93"/>
      <c r="P36" s="93"/>
      <c r="Q36" s="93"/>
      <c r="R36" s="93"/>
      <c r="S36" s="93"/>
      <c r="T36" s="93"/>
      <c r="U36" s="95">
        <v>0</v>
      </c>
      <c r="V36" s="93"/>
      <c r="W36" s="93"/>
      <c r="X36" s="50">
        <v>1050</v>
      </c>
      <c r="Y36" s="51" t="s">
        <v>45</v>
      </c>
      <c r="Z36" s="95">
        <f t="shared" si="6"/>
        <v>0</v>
      </c>
      <c r="AA36" s="93"/>
    </row>
    <row r="37" spans="1:27" s="48" customFormat="1" x14ac:dyDescent="0.25">
      <c r="B37" s="92">
        <v>41</v>
      </c>
      <c r="C37" s="93"/>
      <c r="D37" s="94" t="s">
        <v>98</v>
      </c>
      <c r="E37" s="93"/>
      <c r="F37" s="93"/>
      <c r="G37" s="93"/>
      <c r="H37" s="93"/>
      <c r="I37" s="93"/>
      <c r="J37" s="93"/>
      <c r="K37" s="93"/>
      <c r="L37" s="93"/>
      <c r="M37" s="93"/>
      <c r="N37" s="94" t="s">
        <v>99</v>
      </c>
      <c r="O37" s="93"/>
      <c r="P37" s="93"/>
      <c r="Q37" s="93"/>
      <c r="R37" s="93"/>
      <c r="S37" s="93"/>
      <c r="T37" s="93"/>
      <c r="U37" s="95">
        <v>0</v>
      </c>
      <c r="V37" s="93"/>
      <c r="W37" s="93"/>
      <c r="X37" s="50">
        <v>800</v>
      </c>
      <c r="Y37" s="51" t="s">
        <v>45</v>
      </c>
      <c r="Z37" s="95">
        <f t="shared" si="6"/>
        <v>0</v>
      </c>
      <c r="AA37" s="93"/>
    </row>
    <row r="38" spans="1:27" s="48" customFormat="1" x14ac:dyDescent="0.25">
      <c r="B38" s="92">
        <v>42</v>
      </c>
      <c r="C38" s="93"/>
      <c r="D38" s="94" t="s">
        <v>100</v>
      </c>
      <c r="E38" s="93"/>
      <c r="F38" s="93"/>
      <c r="G38" s="93"/>
      <c r="H38" s="93"/>
      <c r="I38" s="93"/>
      <c r="J38" s="93"/>
      <c r="K38" s="93"/>
      <c r="L38" s="93"/>
      <c r="M38" s="93"/>
      <c r="N38" s="94" t="s">
        <v>101</v>
      </c>
      <c r="O38" s="93"/>
      <c r="P38" s="93"/>
      <c r="Q38" s="93"/>
      <c r="R38" s="93"/>
      <c r="S38" s="93"/>
      <c r="T38" s="93"/>
      <c r="U38" s="95">
        <v>0</v>
      </c>
      <c r="V38" s="93"/>
      <c r="W38" s="93"/>
      <c r="X38" s="50">
        <v>1500</v>
      </c>
      <c r="Y38" s="51" t="s">
        <v>45</v>
      </c>
      <c r="Z38" s="95">
        <f t="shared" si="6"/>
        <v>0</v>
      </c>
      <c r="AA38" s="93"/>
    </row>
    <row r="39" spans="1:27" s="48" customFormat="1" x14ac:dyDescent="0.25">
      <c r="B39" s="92">
        <v>42</v>
      </c>
      <c r="C39" s="93"/>
      <c r="D39" s="94" t="s">
        <v>100</v>
      </c>
      <c r="E39" s="93"/>
      <c r="F39" s="93"/>
      <c r="G39" s="93"/>
      <c r="H39" s="93"/>
      <c r="I39" s="93"/>
      <c r="J39" s="93"/>
      <c r="K39" s="93"/>
      <c r="L39" s="93"/>
      <c r="M39" s="93"/>
      <c r="N39" s="94" t="s">
        <v>107</v>
      </c>
      <c r="O39" s="93"/>
      <c r="P39" s="93"/>
      <c r="Q39" s="93"/>
      <c r="R39" s="93"/>
      <c r="S39" s="93"/>
      <c r="T39" s="93"/>
      <c r="U39" s="95">
        <v>0</v>
      </c>
      <c r="V39" s="93"/>
      <c r="W39" s="93"/>
      <c r="X39" s="50">
        <v>500</v>
      </c>
      <c r="Y39" s="51" t="s">
        <v>45</v>
      </c>
      <c r="Z39" s="95">
        <f t="shared" ref="Z39" si="8">U39*X39</f>
        <v>0</v>
      </c>
      <c r="AA39" s="93"/>
    </row>
    <row r="40" spans="1:27" s="48" customFormat="1" x14ac:dyDescent="0.25">
      <c r="B40" s="92">
        <v>44</v>
      </c>
      <c r="C40" s="93"/>
      <c r="D40" s="98">
        <v>210800545</v>
      </c>
      <c r="E40" s="99"/>
      <c r="F40" s="99"/>
      <c r="G40" s="99"/>
      <c r="H40" s="99"/>
      <c r="I40" s="99"/>
      <c r="J40" s="99"/>
      <c r="K40" s="99"/>
      <c r="L40" s="99"/>
      <c r="M40" s="99"/>
      <c r="N40" s="94" t="s">
        <v>102</v>
      </c>
      <c r="O40" s="93"/>
      <c r="P40" s="93"/>
      <c r="Q40" s="93"/>
      <c r="R40" s="93"/>
      <c r="S40" s="93"/>
      <c r="T40" s="93"/>
      <c r="U40" s="95">
        <v>0</v>
      </c>
      <c r="V40" s="93"/>
      <c r="W40" s="93"/>
      <c r="X40" s="50">
        <v>90</v>
      </c>
      <c r="Y40" s="51" t="s">
        <v>45</v>
      </c>
      <c r="Z40" s="95">
        <f t="shared" si="6"/>
        <v>0</v>
      </c>
      <c r="AA40" s="93"/>
    </row>
    <row r="41" spans="1:27" s="48" customFormat="1" x14ac:dyDescent="0.25">
      <c r="B41" s="92">
        <v>48</v>
      </c>
      <c r="C41" s="93"/>
      <c r="D41" s="94" t="s">
        <v>103</v>
      </c>
      <c r="E41" s="93"/>
      <c r="F41" s="93"/>
      <c r="G41" s="93"/>
      <c r="H41" s="93"/>
      <c r="I41" s="93"/>
      <c r="J41" s="93"/>
      <c r="K41" s="93"/>
      <c r="L41" s="93"/>
      <c r="M41" s="93"/>
      <c r="N41" s="94" t="s">
        <v>104</v>
      </c>
      <c r="O41" s="93"/>
      <c r="P41" s="93"/>
      <c r="Q41" s="93"/>
      <c r="R41" s="93"/>
      <c r="S41" s="93"/>
      <c r="T41" s="93"/>
      <c r="U41" s="95">
        <v>0</v>
      </c>
      <c r="V41" s="93"/>
      <c r="W41" s="93"/>
      <c r="X41" s="50">
        <v>285</v>
      </c>
      <c r="Y41" s="51" t="s">
        <v>42</v>
      </c>
      <c r="Z41" s="95">
        <f t="shared" si="6"/>
        <v>0</v>
      </c>
      <c r="AA41" s="93"/>
    </row>
    <row r="42" spans="1:27" s="48" customFormat="1" x14ac:dyDescent="0.25">
      <c r="B42" s="92">
        <v>59</v>
      </c>
      <c r="C42" s="93"/>
      <c r="D42" s="94" t="s">
        <v>105</v>
      </c>
      <c r="E42" s="93"/>
      <c r="F42" s="93"/>
      <c r="G42" s="93"/>
      <c r="H42" s="93"/>
      <c r="I42" s="93"/>
      <c r="J42" s="93"/>
      <c r="K42" s="93"/>
      <c r="L42" s="93"/>
      <c r="M42" s="93"/>
      <c r="N42" s="94" t="s">
        <v>106</v>
      </c>
      <c r="O42" s="93"/>
      <c r="P42" s="93"/>
      <c r="Q42" s="93"/>
      <c r="R42" s="93"/>
      <c r="S42" s="93"/>
      <c r="T42" s="93"/>
      <c r="U42" s="95">
        <v>0</v>
      </c>
      <c r="V42" s="93"/>
      <c r="W42" s="93"/>
      <c r="X42" s="50">
        <v>70</v>
      </c>
      <c r="Y42" s="51" t="s">
        <v>45</v>
      </c>
      <c r="Z42" s="95">
        <f t="shared" si="6"/>
        <v>0</v>
      </c>
      <c r="AA42" s="93"/>
    </row>
    <row r="43" spans="1:27" ht="14.25" customHeight="1" x14ac:dyDescent="0.25">
      <c r="A43" s="30"/>
      <c r="B43" s="71">
        <v>1</v>
      </c>
      <c r="C43" s="60"/>
      <c r="D43" s="72" t="s">
        <v>43</v>
      </c>
      <c r="E43" s="60"/>
      <c r="F43" s="60"/>
      <c r="G43" s="60"/>
      <c r="H43" s="60"/>
      <c r="I43" s="60"/>
      <c r="J43" s="60"/>
      <c r="K43" s="60"/>
      <c r="L43" s="60"/>
      <c r="M43" s="60"/>
      <c r="N43" s="72" t="s">
        <v>44</v>
      </c>
      <c r="O43" s="60"/>
      <c r="P43" s="60"/>
      <c r="Q43" s="60"/>
      <c r="R43" s="60"/>
      <c r="S43" s="60"/>
      <c r="T43" s="60"/>
      <c r="U43" s="95">
        <v>0</v>
      </c>
      <c r="V43" s="93"/>
      <c r="W43" s="93"/>
      <c r="X43" s="31">
        <v>800</v>
      </c>
      <c r="Y43" s="32" t="s">
        <v>45</v>
      </c>
      <c r="Z43" s="91">
        <f t="shared" ref="Z43:Z44" si="9">U43*X43</f>
        <v>0</v>
      </c>
      <c r="AA43" s="60"/>
    </row>
    <row r="44" spans="1:27" x14ac:dyDescent="0.25">
      <c r="A44" s="30"/>
      <c r="B44" s="71">
        <v>29</v>
      </c>
      <c r="C44" s="60"/>
      <c r="D44" s="72" t="s">
        <v>57</v>
      </c>
      <c r="E44" s="60"/>
      <c r="F44" s="60"/>
      <c r="G44" s="60"/>
      <c r="H44" s="60"/>
      <c r="I44" s="60"/>
      <c r="J44" s="60"/>
      <c r="K44" s="60"/>
      <c r="L44" s="60"/>
      <c r="M44" s="60"/>
      <c r="N44" s="72" t="s">
        <v>58</v>
      </c>
      <c r="O44" s="60"/>
      <c r="P44" s="60"/>
      <c r="Q44" s="60"/>
      <c r="R44" s="60"/>
      <c r="S44" s="60"/>
      <c r="T44" s="60"/>
      <c r="U44" s="95">
        <v>0</v>
      </c>
      <c r="V44" s="93"/>
      <c r="W44" s="93"/>
      <c r="X44" s="31">
        <v>800</v>
      </c>
      <c r="Y44" s="32" t="s">
        <v>45</v>
      </c>
      <c r="Z44" s="91">
        <f t="shared" si="9"/>
        <v>0</v>
      </c>
      <c r="AA44" s="60"/>
    </row>
    <row r="45" spans="1:27" s="37" customFormat="1" ht="51" customHeight="1" x14ac:dyDescent="0.25">
      <c r="B45" s="71">
        <v>29</v>
      </c>
      <c r="C45" s="60"/>
      <c r="D45" s="89">
        <v>763164531</v>
      </c>
      <c r="E45" s="90"/>
      <c r="F45" s="90"/>
      <c r="G45" s="90"/>
      <c r="H45" s="90"/>
      <c r="I45" s="90"/>
      <c r="J45" s="90"/>
      <c r="K45" s="90"/>
      <c r="L45" s="90"/>
      <c r="M45" s="90"/>
      <c r="N45" s="72" t="s">
        <v>208</v>
      </c>
      <c r="O45" s="60"/>
      <c r="P45" s="60"/>
      <c r="Q45" s="60"/>
      <c r="R45" s="60"/>
      <c r="S45" s="60"/>
      <c r="T45" s="60"/>
      <c r="U45" s="95">
        <v>0</v>
      </c>
      <c r="V45" s="93"/>
      <c r="W45" s="93"/>
      <c r="X45" s="38">
        <v>800</v>
      </c>
      <c r="Y45" s="39" t="s">
        <v>45</v>
      </c>
      <c r="Z45" s="91">
        <f t="shared" ref="Z45:Z46" si="10">U45*X45</f>
        <v>0</v>
      </c>
      <c r="AA45" s="60"/>
    </row>
    <row r="46" spans="1:27" s="41" customFormat="1" x14ac:dyDescent="0.25">
      <c r="B46" s="71">
        <v>29</v>
      </c>
      <c r="C46" s="60"/>
      <c r="D46" s="89">
        <v>763164531</v>
      </c>
      <c r="E46" s="90"/>
      <c r="F46" s="90"/>
      <c r="G46" s="90"/>
      <c r="H46" s="90"/>
      <c r="I46" s="90"/>
      <c r="J46" s="90"/>
      <c r="K46" s="90"/>
      <c r="L46" s="90"/>
      <c r="M46" s="90"/>
      <c r="N46" s="72" t="s">
        <v>79</v>
      </c>
      <c r="O46" s="60"/>
      <c r="P46" s="60"/>
      <c r="Q46" s="60"/>
      <c r="R46" s="60"/>
      <c r="S46" s="60"/>
      <c r="T46" s="60"/>
      <c r="U46" s="95">
        <v>0</v>
      </c>
      <c r="V46" s="93"/>
      <c r="W46" s="93"/>
      <c r="X46" s="42">
        <v>34</v>
      </c>
      <c r="Y46" s="43" t="s">
        <v>42</v>
      </c>
      <c r="Z46" s="91">
        <f t="shared" si="10"/>
        <v>0</v>
      </c>
      <c r="AA46" s="60"/>
    </row>
    <row r="47" spans="1:27" s="41" customFormat="1" x14ac:dyDescent="0.25">
      <c r="B47" s="71">
        <v>29</v>
      </c>
      <c r="C47" s="60"/>
      <c r="D47" s="89">
        <v>763164531</v>
      </c>
      <c r="E47" s="90"/>
      <c r="F47" s="90"/>
      <c r="G47" s="90"/>
      <c r="H47" s="90"/>
      <c r="I47" s="90"/>
      <c r="J47" s="90"/>
      <c r="K47" s="90"/>
      <c r="L47" s="90"/>
      <c r="M47" s="90"/>
      <c r="N47" s="72" t="s">
        <v>78</v>
      </c>
      <c r="O47" s="60"/>
      <c r="P47" s="60"/>
      <c r="Q47" s="60"/>
      <c r="R47" s="60"/>
      <c r="S47" s="60"/>
      <c r="T47" s="60"/>
      <c r="U47" s="95">
        <v>0</v>
      </c>
      <c r="V47" s="93"/>
      <c r="W47" s="93"/>
      <c r="X47" s="42">
        <v>16</v>
      </c>
      <c r="Y47" s="43" t="s">
        <v>42</v>
      </c>
      <c r="Z47" s="91">
        <f t="shared" ref="Z47" si="11">U47*X47</f>
        <v>0</v>
      </c>
      <c r="AA47" s="60"/>
    </row>
    <row r="48" spans="1:27" s="44" customFormat="1" x14ac:dyDescent="0.25">
      <c r="B48" s="71">
        <v>29</v>
      </c>
      <c r="C48" s="60"/>
      <c r="D48" s="89">
        <v>763164531</v>
      </c>
      <c r="E48" s="90"/>
      <c r="F48" s="90"/>
      <c r="G48" s="90"/>
      <c r="H48" s="90"/>
      <c r="I48" s="90"/>
      <c r="J48" s="90"/>
      <c r="K48" s="90"/>
      <c r="L48" s="90"/>
      <c r="M48" s="90"/>
      <c r="N48" s="72" t="s">
        <v>77</v>
      </c>
      <c r="O48" s="60"/>
      <c r="P48" s="60"/>
      <c r="Q48" s="60"/>
      <c r="R48" s="60"/>
      <c r="S48" s="60"/>
      <c r="T48" s="60"/>
      <c r="U48" s="95">
        <v>0</v>
      </c>
      <c r="V48" s="93"/>
      <c r="W48" s="93"/>
      <c r="X48" s="45">
        <v>200</v>
      </c>
      <c r="Y48" s="46" t="s">
        <v>42</v>
      </c>
      <c r="Z48" s="91">
        <f t="shared" ref="Z48:Z50" si="12">U48*X48</f>
        <v>0</v>
      </c>
      <c r="AA48" s="60"/>
    </row>
    <row r="49" spans="1:27" s="48" customFormat="1" ht="15" customHeight="1" x14ac:dyDescent="0.25">
      <c r="B49" s="92">
        <v>1</v>
      </c>
      <c r="C49" s="92"/>
      <c r="D49" s="94" t="s">
        <v>49</v>
      </c>
      <c r="E49" s="94"/>
      <c r="F49" s="94"/>
      <c r="G49" s="94"/>
      <c r="H49" s="94"/>
      <c r="I49" s="94"/>
      <c r="J49" s="94"/>
      <c r="K49" s="94"/>
      <c r="L49" s="94"/>
      <c r="M49" s="94"/>
      <c r="N49" s="94" t="s">
        <v>137</v>
      </c>
      <c r="O49" s="94"/>
      <c r="P49" s="94"/>
      <c r="Q49" s="94"/>
      <c r="R49" s="94"/>
      <c r="S49" s="94"/>
      <c r="T49" s="94"/>
      <c r="U49" s="95">
        <v>0</v>
      </c>
      <c r="V49" s="93"/>
      <c r="W49" s="93"/>
      <c r="X49" s="50">
        <v>1</v>
      </c>
      <c r="Y49" s="46" t="s">
        <v>134</v>
      </c>
      <c r="Z49" s="95">
        <f t="shared" si="12"/>
        <v>0</v>
      </c>
      <c r="AA49" s="95"/>
    </row>
    <row r="50" spans="1:27" s="48" customFormat="1" ht="11.25" customHeight="1" x14ac:dyDescent="0.25">
      <c r="B50" s="92">
        <v>3</v>
      </c>
      <c r="C50" s="92"/>
      <c r="D50" s="94" t="s">
        <v>135</v>
      </c>
      <c r="E50" s="94"/>
      <c r="F50" s="94"/>
      <c r="G50" s="94"/>
      <c r="H50" s="94"/>
      <c r="I50" s="94"/>
      <c r="J50" s="94"/>
      <c r="K50" s="94"/>
      <c r="L50" s="94"/>
      <c r="M50" s="94"/>
      <c r="N50" s="94" t="s">
        <v>136</v>
      </c>
      <c r="O50" s="94"/>
      <c r="P50" s="94"/>
      <c r="Q50" s="94"/>
      <c r="R50" s="94"/>
      <c r="S50" s="94"/>
      <c r="T50" s="94"/>
      <c r="U50" s="95">
        <v>0</v>
      </c>
      <c r="V50" s="93"/>
      <c r="W50" s="93"/>
      <c r="X50" s="50">
        <v>1</v>
      </c>
      <c r="Y50" s="46" t="s">
        <v>134</v>
      </c>
      <c r="Z50" s="95">
        <f t="shared" si="12"/>
        <v>0</v>
      </c>
      <c r="AA50" s="95"/>
    </row>
    <row r="51" spans="1:27" s="44" customFormat="1" x14ac:dyDescent="0.25">
      <c r="B51" s="71">
        <v>29</v>
      </c>
      <c r="C51" s="60"/>
      <c r="D51" s="89">
        <v>763164531</v>
      </c>
      <c r="E51" s="90"/>
      <c r="F51" s="90"/>
      <c r="G51" s="90"/>
      <c r="H51" s="90"/>
      <c r="I51" s="90"/>
      <c r="J51" s="90"/>
      <c r="K51" s="90"/>
      <c r="L51" s="90"/>
      <c r="M51" s="90"/>
      <c r="N51" s="72" t="s">
        <v>133</v>
      </c>
      <c r="O51" s="60"/>
      <c r="P51" s="60"/>
      <c r="Q51" s="60"/>
      <c r="R51" s="60"/>
      <c r="S51" s="60"/>
      <c r="T51" s="60"/>
      <c r="U51" s="95">
        <v>0</v>
      </c>
      <c r="V51" s="93"/>
      <c r="W51" s="93"/>
      <c r="X51" s="45">
        <v>1</v>
      </c>
      <c r="Y51" s="46" t="s">
        <v>134</v>
      </c>
      <c r="Z51" s="91">
        <f t="shared" ref="Z51" si="13">U51*X51</f>
        <v>0</v>
      </c>
      <c r="AA51" s="60"/>
    </row>
    <row r="52" spans="1:27" ht="18.75" customHeight="1" x14ac:dyDescent="0.25">
      <c r="A52" s="100" t="s">
        <v>55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22"/>
      <c r="AA52" s="23">
        <f>SUM(Z9:AA51)</f>
        <v>0</v>
      </c>
    </row>
    <row r="53" spans="1:27" ht="2.85" customHeight="1" x14ac:dyDescent="0.25"/>
    <row r="54" spans="1:27" ht="11.25" customHeight="1" x14ac:dyDescent="0.25">
      <c r="B54" s="69" t="s">
        <v>46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.5" customHeight="1" x14ac:dyDescent="0.25"/>
    <row r="56" spans="1:27" ht="11.25" customHeight="1" x14ac:dyDescent="0.25">
      <c r="C56" s="71" t="s">
        <v>47</v>
      </c>
      <c r="D56" s="60"/>
      <c r="F56" s="73">
        <f>AA52</f>
        <v>0</v>
      </c>
      <c r="G56" s="60"/>
      <c r="H56" s="60"/>
      <c r="I56" s="60"/>
      <c r="J56" s="60"/>
      <c r="K56" s="60"/>
      <c r="M56" s="72"/>
      <c r="N56" s="60"/>
      <c r="O56" s="60"/>
      <c r="P56" s="60"/>
      <c r="Q56" s="60"/>
      <c r="R56" s="60"/>
      <c r="S56" s="60"/>
    </row>
    <row r="57" spans="1:27" ht="9.9499999999999993" customHeight="1" x14ac:dyDescent="0.25"/>
    <row r="58" spans="1:27" ht="11.45" customHeight="1" x14ac:dyDescent="0.25">
      <c r="B58" s="80" t="s">
        <v>3</v>
      </c>
      <c r="C58" s="81"/>
      <c r="D58" s="81"/>
      <c r="E58" s="81"/>
      <c r="F58" s="81"/>
      <c r="G58" s="81"/>
      <c r="H58" s="81"/>
      <c r="J58" s="82" t="s">
        <v>7</v>
      </c>
      <c r="K58" s="81"/>
      <c r="L58" s="81"/>
      <c r="M58" s="81"/>
      <c r="N58" s="81"/>
      <c r="O58" s="81"/>
      <c r="P58" s="81"/>
    </row>
    <row r="59" spans="1:27" ht="11.25" customHeight="1" x14ac:dyDescent="0.25">
      <c r="B59" s="82" t="s">
        <v>8</v>
      </c>
      <c r="C59" s="81"/>
      <c r="D59" s="81"/>
      <c r="E59" s="81"/>
      <c r="F59" s="81"/>
      <c r="G59" s="81"/>
      <c r="H59" s="81"/>
      <c r="I59" s="14"/>
      <c r="J59" s="83">
        <f>AA52</f>
        <v>0</v>
      </c>
      <c r="K59" s="81"/>
      <c r="L59" s="81"/>
      <c r="M59" s="81"/>
      <c r="N59" s="81"/>
      <c r="O59" s="81"/>
      <c r="P59" s="81"/>
    </row>
    <row r="60" spans="1:27" ht="0" hidden="1" customHeight="1" x14ac:dyDescent="0.25"/>
    <row r="61" spans="1:27" ht="3" customHeight="1" x14ac:dyDescent="0.25"/>
    <row r="62" spans="1:27" ht="11.25" customHeight="1" x14ac:dyDescent="0.25">
      <c r="B62" s="84" t="s">
        <v>32</v>
      </c>
      <c r="C62" s="60"/>
      <c r="D62" s="60"/>
      <c r="E62" s="60"/>
      <c r="F62" s="60"/>
      <c r="G62" s="60"/>
      <c r="H62" s="60"/>
      <c r="J62" s="85">
        <f>AA52</f>
        <v>0</v>
      </c>
      <c r="K62" s="60"/>
      <c r="L62" s="60"/>
      <c r="M62" s="60"/>
      <c r="N62" s="60"/>
      <c r="O62" s="60"/>
      <c r="P62" s="60"/>
    </row>
    <row r="63" spans="1:27" ht="5.65" customHeight="1" x14ac:dyDescent="0.25"/>
    <row r="64" spans="1:27" ht="2.85" customHeight="1" x14ac:dyDescent="0.25"/>
    <row r="65" spans="2:27" ht="0" hidden="1" customHeight="1" x14ac:dyDescent="0.25"/>
    <row r="66" spans="2:27" ht="5.65" customHeight="1" x14ac:dyDescent="0.25"/>
    <row r="67" spans="2:27" ht="2.85" customHeight="1" x14ac:dyDescent="0.25"/>
    <row r="68" spans="2:27" ht="0" hidden="1" customHeight="1" x14ac:dyDescent="0.25"/>
    <row r="69" spans="2:27" ht="17.100000000000001" customHeight="1" x14ac:dyDescent="0.25">
      <c r="B69" s="64" t="s">
        <v>226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2:27" ht="2.85" customHeight="1" x14ac:dyDescent="0.25"/>
    <row r="71" spans="2:27" x14ac:dyDescent="0.25">
      <c r="B71" s="102" t="s">
        <v>36</v>
      </c>
      <c r="C71" s="103"/>
      <c r="D71" s="104" t="s">
        <v>37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4" t="s">
        <v>6</v>
      </c>
      <c r="O71" s="103"/>
      <c r="P71" s="103"/>
      <c r="Q71" s="103"/>
      <c r="R71" s="103"/>
      <c r="S71" s="103"/>
      <c r="T71" s="103"/>
      <c r="U71" s="102" t="s">
        <v>38</v>
      </c>
      <c r="V71" s="103"/>
      <c r="W71" s="103"/>
      <c r="X71" s="16" t="s">
        <v>39</v>
      </c>
      <c r="Y71" s="17" t="s">
        <v>40</v>
      </c>
      <c r="Z71" s="102" t="s">
        <v>41</v>
      </c>
      <c r="AA71" s="103"/>
    </row>
    <row r="72" spans="2:27" s="18" customFormat="1" ht="13.5" customHeight="1" x14ac:dyDescent="0.25">
      <c r="B72" s="71">
        <v>1</v>
      </c>
      <c r="C72" s="60"/>
      <c r="D72" s="72" t="s">
        <v>49</v>
      </c>
      <c r="E72" s="60"/>
      <c r="F72" s="60"/>
      <c r="G72" s="60"/>
      <c r="H72" s="60"/>
      <c r="I72" s="60"/>
      <c r="J72" s="60"/>
      <c r="K72" s="60"/>
      <c r="L72" s="60"/>
      <c r="M72" s="60"/>
      <c r="N72" s="72" t="s">
        <v>230</v>
      </c>
      <c r="O72" s="60"/>
      <c r="P72" s="60"/>
      <c r="Q72" s="60"/>
      <c r="R72" s="60"/>
      <c r="S72" s="60"/>
      <c r="T72" s="60"/>
      <c r="U72" s="91">
        <v>0</v>
      </c>
      <c r="V72" s="60"/>
      <c r="W72" s="60"/>
      <c r="X72" s="19">
        <v>3400</v>
      </c>
      <c r="Y72" s="25" t="s">
        <v>45</v>
      </c>
      <c r="Z72" s="91">
        <f t="shared" ref="Z72:Z94" si="14">U72*X72</f>
        <v>0</v>
      </c>
      <c r="AA72" s="60"/>
    </row>
    <row r="73" spans="2:27" ht="25.5" customHeight="1" x14ac:dyDescent="0.25">
      <c r="B73" s="71">
        <v>2</v>
      </c>
      <c r="C73" s="60"/>
      <c r="D73" s="89">
        <v>460690041</v>
      </c>
      <c r="E73" s="87"/>
      <c r="F73" s="87"/>
      <c r="G73" s="87"/>
      <c r="H73" s="87"/>
      <c r="I73" s="87"/>
      <c r="J73" s="87"/>
      <c r="K73" s="87"/>
      <c r="L73" s="87"/>
      <c r="M73" s="87"/>
      <c r="N73" s="72" t="s">
        <v>62</v>
      </c>
      <c r="O73" s="60"/>
      <c r="P73" s="60"/>
      <c r="Q73" s="60"/>
      <c r="R73" s="60"/>
      <c r="S73" s="60"/>
      <c r="T73" s="60"/>
      <c r="U73" s="91">
        <v>0</v>
      </c>
      <c r="V73" s="60"/>
      <c r="W73" s="60"/>
      <c r="X73" s="12">
        <v>1500</v>
      </c>
      <c r="Y73" s="25" t="s">
        <v>42</v>
      </c>
      <c r="Z73" s="91">
        <f t="shared" si="14"/>
        <v>0</v>
      </c>
      <c r="AA73" s="60"/>
    </row>
    <row r="74" spans="2:27" s="41" customFormat="1" ht="26.25" customHeight="1" x14ac:dyDescent="0.25">
      <c r="B74" s="71">
        <v>2</v>
      </c>
      <c r="C74" s="60"/>
      <c r="D74" s="89" t="s">
        <v>68</v>
      </c>
      <c r="E74" s="87"/>
      <c r="F74" s="87"/>
      <c r="G74" s="87"/>
      <c r="H74" s="87"/>
      <c r="I74" s="87"/>
      <c r="J74" s="87"/>
      <c r="K74" s="87"/>
      <c r="L74" s="87"/>
      <c r="M74" s="87"/>
      <c r="N74" s="72" t="s">
        <v>69</v>
      </c>
      <c r="O74" s="60"/>
      <c r="P74" s="60"/>
      <c r="Q74" s="60"/>
      <c r="R74" s="60"/>
      <c r="S74" s="60"/>
      <c r="T74" s="60"/>
      <c r="U74" s="91">
        <v>0</v>
      </c>
      <c r="V74" s="60"/>
      <c r="W74" s="60"/>
      <c r="X74" s="42">
        <v>16</v>
      </c>
      <c r="Y74" s="25" t="s">
        <v>42</v>
      </c>
      <c r="Z74" s="91">
        <f t="shared" ref="Z74:Z75" si="15">U74*X74</f>
        <v>0</v>
      </c>
      <c r="AA74" s="60"/>
    </row>
    <row r="75" spans="2:27" s="41" customFormat="1" x14ac:dyDescent="0.25">
      <c r="B75" s="71">
        <v>3</v>
      </c>
      <c r="C75" s="60"/>
      <c r="D75" s="89">
        <v>360020594</v>
      </c>
      <c r="E75" s="87"/>
      <c r="F75" s="87"/>
      <c r="G75" s="87"/>
      <c r="H75" s="87"/>
      <c r="I75" s="87"/>
      <c r="J75" s="87"/>
      <c r="K75" s="87"/>
      <c r="L75" s="87"/>
      <c r="M75" s="87"/>
      <c r="N75" s="72" t="s">
        <v>70</v>
      </c>
      <c r="O75" s="60"/>
      <c r="P75" s="60"/>
      <c r="Q75" s="60"/>
      <c r="R75" s="60"/>
      <c r="S75" s="60"/>
      <c r="T75" s="60"/>
      <c r="U75" s="91">
        <v>0</v>
      </c>
      <c r="V75" s="60"/>
      <c r="W75" s="60"/>
      <c r="X75" s="42">
        <v>12</v>
      </c>
      <c r="Y75" s="25" t="s">
        <v>42</v>
      </c>
      <c r="Z75" s="91">
        <f t="shared" si="15"/>
        <v>0</v>
      </c>
      <c r="AA75" s="60"/>
    </row>
    <row r="76" spans="2:27" x14ac:dyDescent="0.25">
      <c r="B76" s="71">
        <v>3</v>
      </c>
      <c r="C76" s="60"/>
      <c r="D76" s="89">
        <v>360020592</v>
      </c>
      <c r="E76" s="87"/>
      <c r="F76" s="87"/>
      <c r="G76" s="87"/>
      <c r="H76" s="87"/>
      <c r="I76" s="87"/>
      <c r="J76" s="87"/>
      <c r="K76" s="87"/>
      <c r="L76" s="87"/>
      <c r="M76" s="87"/>
      <c r="N76" s="72" t="s">
        <v>63</v>
      </c>
      <c r="O76" s="60"/>
      <c r="P76" s="60"/>
      <c r="Q76" s="60"/>
      <c r="R76" s="60"/>
      <c r="S76" s="60"/>
      <c r="T76" s="60"/>
      <c r="U76" s="91">
        <v>0</v>
      </c>
      <c r="V76" s="60"/>
      <c r="W76" s="60"/>
      <c r="X76" s="12">
        <v>220</v>
      </c>
      <c r="Y76" s="25" t="s">
        <v>42</v>
      </c>
      <c r="Z76" s="91">
        <f t="shared" si="14"/>
        <v>0</v>
      </c>
      <c r="AA76" s="60"/>
    </row>
    <row r="77" spans="2:27" s="41" customFormat="1" x14ac:dyDescent="0.25">
      <c r="B77" s="71">
        <v>3</v>
      </c>
      <c r="C77" s="60"/>
      <c r="D77" s="89" t="s">
        <v>71</v>
      </c>
      <c r="E77" s="87"/>
      <c r="F77" s="87"/>
      <c r="G77" s="87"/>
      <c r="H77" s="87"/>
      <c r="I77" s="87"/>
      <c r="J77" s="87"/>
      <c r="K77" s="87"/>
      <c r="L77" s="87"/>
      <c r="M77" s="87"/>
      <c r="N77" s="72" t="s">
        <v>72</v>
      </c>
      <c r="O77" s="60"/>
      <c r="P77" s="60"/>
      <c r="Q77" s="60"/>
      <c r="R77" s="60"/>
      <c r="S77" s="60"/>
      <c r="T77" s="60"/>
      <c r="U77" s="91">
        <v>0</v>
      </c>
      <c r="V77" s="60"/>
      <c r="W77" s="60"/>
      <c r="X77" s="42">
        <v>140</v>
      </c>
      <c r="Y77" s="25" t="s">
        <v>42</v>
      </c>
      <c r="Z77" s="91">
        <f t="shared" si="14"/>
        <v>0</v>
      </c>
      <c r="AA77" s="60"/>
    </row>
    <row r="78" spans="2:27" s="41" customFormat="1" x14ac:dyDescent="0.25">
      <c r="B78" s="71">
        <v>3</v>
      </c>
      <c r="C78" s="60"/>
      <c r="D78" s="89" t="s">
        <v>73</v>
      </c>
      <c r="E78" s="87"/>
      <c r="F78" s="87"/>
      <c r="G78" s="87"/>
      <c r="H78" s="87"/>
      <c r="I78" s="87"/>
      <c r="J78" s="87"/>
      <c r="K78" s="87"/>
      <c r="L78" s="87"/>
      <c r="M78" s="87"/>
      <c r="N78" s="72" t="s">
        <v>75</v>
      </c>
      <c r="O78" s="60"/>
      <c r="P78" s="60"/>
      <c r="Q78" s="60"/>
      <c r="R78" s="60"/>
      <c r="S78" s="60"/>
      <c r="T78" s="60"/>
      <c r="U78" s="91">
        <v>0</v>
      </c>
      <c r="V78" s="60"/>
      <c r="W78" s="60"/>
      <c r="X78" s="42">
        <v>140</v>
      </c>
      <c r="Y78" s="25" t="s">
        <v>42</v>
      </c>
      <c r="Z78" s="91">
        <f t="shared" si="14"/>
        <v>0</v>
      </c>
      <c r="AA78" s="60"/>
    </row>
    <row r="79" spans="2:27" s="41" customFormat="1" x14ac:dyDescent="0.25">
      <c r="B79" s="71">
        <v>3</v>
      </c>
      <c r="C79" s="60"/>
      <c r="D79" s="89" t="s">
        <v>74</v>
      </c>
      <c r="E79" s="87"/>
      <c r="F79" s="87"/>
      <c r="G79" s="87"/>
      <c r="H79" s="87"/>
      <c r="I79" s="87"/>
      <c r="J79" s="87"/>
      <c r="K79" s="87"/>
      <c r="L79" s="87"/>
      <c r="M79" s="87"/>
      <c r="N79" s="72" t="s">
        <v>76</v>
      </c>
      <c r="O79" s="60"/>
      <c r="P79" s="60"/>
      <c r="Q79" s="60"/>
      <c r="R79" s="60"/>
      <c r="S79" s="60"/>
      <c r="T79" s="60"/>
      <c r="U79" s="91">
        <v>0</v>
      </c>
      <c r="V79" s="60"/>
      <c r="W79" s="60"/>
      <c r="X79" s="42">
        <v>140</v>
      </c>
      <c r="Y79" s="25" t="s">
        <v>42</v>
      </c>
      <c r="Z79" s="91">
        <f t="shared" ref="Z79:Z80" si="16">U79*X79</f>
        <v>0</v>
      </c>
      <c r="AA79" s="60"/>
    </row>
    <row r="80" spans="2:27" s="56" customFormat="1" x14ac:dyDescent="0.25">
      <c r="B80" s="71">
        <v>4</v>
      </c>
      <c r="C80" s="60"/>
      <c r="D80" s="72" t="s">
        <v>50</v>
      </c>
      <c r="E80" s="60"/>
      <c r="F80" s="60"/>
      <c r="G80" s="60"/>
      <c r="H80" s="60"/>
      <c r="I80" s="60"/>
      <c r="J80" s="60"/>
      <c r="K80" s="60"/>
      <c r="L80" s="60"/>
      <c r="M80" s="60"/>
      <c r="N80" s="72" t="s">
        <v>64</v>
      </c>
      <c r="O80" s="60"/>
      <c r="P80" s="60"/>
      <c r="Q80" s="60"/>
      <c r="R80" s="60"/>
      <c r="S80" s="60"/>
      <c r="T80" s="60"/>
      <c r="U80" s="91">
        <v>0</v>
      </c>
      <c r="V80" s="60"/>
      <c r="W80" s="60"/>
      <c r="X80" s="57">
        <v>3100</v>
      </c>
      <c r="Y80" s="58" t="s">
        <v>45</v>
      </c>
      <c r="Z80" s="91">
        <f t="shared" si="16"/>
        <v>0</v>
      </c>
      <c r="AA80" s="60"/>
    </row>
    <row r="81" spans="1:27" s="56" customFormat="1" ht="25.5" customHeight="1" x14ac:dyDescent="0.25">
      <c r="B81" s="71">
        <v>4</v>
      </c>
      <c r="C81" s="60"/>
      <c r="D81" s="89">
        <v>619991001</v>
      </c>
      <c r="E81" s="90"/>
      <c r="F81" s="90"/>
      <c r="G81" s="90"/>
      <c r="H81" s="90"/>
      <c r="I81" s="90"/>
      <c r="J81" s="90"/>
      <c r="K81" s="90"/>
      <c r="L81" s="90"/>
      <c r="M81" s="90"/>
      <c r="N81" s="72" t="s">
        <v>222</v>
      </c>
      <c r="O81" s="60"/>
      <c r="P81" s="60"/>
      <c r="Q81" s="60"/>
      <c r="R81" s="60"/>
      <c r="S81" s="60"/>
      <c r="T81" s="60"/>
      <c r="U81" s="91">
        <v>0</v>
      </c>
      <c r="V81" s="60"/>
      <c r="W81" s="60"/>
      <c r="X81" s="57">
        <v>2202.5</v>
      </c>
      <c r="Y81" s="58" t="s">
        <v>224</v>
      </c>
      <c r="Z81" s="91">
        <f t="shared" ref="Z81:Z93" si="17">U81*X81</f>
        <v>0</v>
      </c>
      <c r="AA81" s="60"/>
    </row>
    <row r="82" spans="1:27" s="56" customFormat="1" ht="38.25" customHeight="1" x14ac:dyDescent="0.25">
      <c r="B82" s="71">
        <v>4</v>
      </c>
      <c r="C82" s="60"/>
      <c r="D82" s="89">
        <v>619991011</v>
      </c>
      <c r="E82" s="90"/>
      <c r="F82" s="90"/>
      <c r="G82" s="90"/>
      <c r="H82" s="90"/>
      <c r="I82" s="90"/>
      <c r="J82" s="90"/>
      <c r="K82" s="90"/>
      <c r="L82" s="90"/>
      <c r="M82" s="90"/>
      <c r="N82" s="72" t="s">
        <v>221</v>
      </c>
      <c r="O82" s="60"/>
      <c r="P82" s="60"/>
      <c r="Q82" s="60"/>
      <c r="R82" s="60"/>
      <c r="S82" s="60"/>
      <c r="T82" s="60"/>
      <c r="U82" s="91">
        <v>0</v>
      </c>
      <c r="V82" s="60"/>
      <c r="W82" s="60"/>
      <c r="X82" s="57">
        <v>650</v>
      </c>
      <c r="Y82" s="58" t="s">
        <v>224</v>
      </c>
      <c r="Z82" s="91">
        <f t="shared" si="17"/>
        <v>0</v>
      </c>
      <c r="AA82" s="60"/>
    </row>
    <row r="83" spans="1:27" s="56" customFormat="1" ht="35.25" customHeight="1" x14ac:dyDescent="0.25">
      <c r="B83" s="71">
        <v>4</v>
      </c>
      <c r="C83" s="60"/>
      <c r="D83" s="89">
        <v>629991011</v>
      </c>
      <c r="E83" s="90"/>
      <c r="F83" s="90"/>
      <c r="G83" s="90"/>
      <c r="H83" s="90"/>
      <c r="I83" s="90"/>
      <c r="J83" s="90"/>
      <c r="K83" s="90"/>
      <c r="L83" s="90"/>
      <c r="M83" s="90"/>
      <c r="N83" s="72" t="s">
        <v>220</v>
      </c>
      <c r="O83" s="60"/>
      <c r="P83" s="60"/>
      <c r="Q83" s="60"/>
      <c r="R83" s="60"/>
      <c r="S83" s="60"/>
      <c r="T83" s="60"/>
      <c r="U83" s="91">
        <v>0</v>
      </c>
      <c r="V83" s="60"/>
      <c r="W83" s="60"/>
      <c r="X83" s="57">
        <v>1133.2</v>
      </c>
      <c r="Y83" s="58" t="s">
        <v>224</v>
      </c>
      <c r="Z83" s="91">
        <f t="shared" si="17"/>
        <v>0</v>
      </c>
      <c r="AA83" s="60"/>
    </row>
    <row r="84" spans="1:27" s="56" customFormat="1" ht="36.75" customHeight="1" x14ac:dyDescent="0.25">
      <c r="B84" s="71">
        <v>4</v>
      </c>
      <c r="C84" s="60"/>
      <c r="D84" s="89">
        <v>952901111</v>
      </c>
      <c r="E84" s="90"/>
      <c r="F84" s="90"/>
      <c r="G84" s="90"/>
      <c r="H84" s="90"/>
      <c r="I84" s="90"/>
      <c r="J84" s="90"/>
      <c r="K84" s="90"/>
      <c r="L84" s="90"/>
      <c r="M84" s="90"/>
      <c r="N84" s="72" t="s">
        <v>219</v>
      </c>
      <c r="O84" s="60"/>
      <c r="P84" s="60"/>
      <c r="Q84" s="60"/>
      <c r="R84" s="60"/>
      <c r="S84" s="60"/>
      <c r="T84" s="60"/>
      <c r="U84" s="91">
        <v>0</v>
      </c>
      <c r="V84" s="60"/>
      <c r="W84" s="60"/>
      <c r="X84" s="57">
        <v>2202.5</v>
      </c>
      <c r="Y84" s="58" t="s">
        <v>224</v>
      </c>
      <c r="Z84" s="91">
        <f t="shared" si="17"/>
        <v>0</v>
      </c>
      <c r="AA84" s="60"/>
    </row>
    <row r="85" spans="1:27" s="56" customFormat="1" x14ac:dyDescent="0.25">
      <c r="B85" s="71">
        <v>4</v>
      </c>
      <c r="C85" s="60"/>
      <c r="D85" s="89" t="s">
        <v>209</v>
      </c>
      <c r="E85" s="90"/>
      <c r="F85" s="90"/>
      <c r="G85" s="90"/>
      <c r="H85" s="90"/>
      <c r="I85" s="90"/>
      <c r="J85" s="90"/>
      <c r="K85" s="90"/>
      <c r="L85" s="90"/>
      <c r="M85" s="90"/>
      <c r="N85" s="72" t="s">
        <v>218</v>
      </c>
      <c r="O85" s="60"/>
      <c r="P85" s="60"/>
      <c r="Q85" s="60"/>
      <c r="R85" s="60"/>
      <c r="S85" s="60"/>
      <c r="T85" s="60"/>
      <c r="U85" s="91">
        <v>0</v>
      </c>
      <c r="V85" s="60"/>
      <c r="W85" s="60"/>
      <c r="X85" s="57">
        <v>100</v>
      </c>
      <c r="Y85" s="58" t="s">
        <v>223</v>
      </c>
      <c r="Z85" s="91">
        <f t="shared" si="17"/>
        <v>0</v>
      </c>
      <c r="AA85" s="60"/>
    </row>
    <row r="86" spans="1:27" s="56" customFormat="1" ht="40.5" customHeight="1" x14ac:dyDescent="0.25">
      <c r="B86" s="71">
        <v>4</v>
      </c>
      <c r="C86" s="60"/>
      <c r="D86" s="89">
        <v>320410018</v>
      </c>
      <c r="E86" s="90"/>
      <c r="F86" s="90"/>
      <c r="G86" s="90"/>
      <c r="H86" s="90"/>
      <c r="I86" s="90"/>
      <c r="J86" s="90"/>
      <c r="K86" s="90"/>
      <c r="L86" s="90"/>
      <c r="M86" s="90"/>
      <c r="N86" s="72" t="s">
        <v>217</v>
      </c>
      <c r="O86" s="60"/>
      <c r="P86" s="60"/>
      <c r="Q86" s="60"/>
      <c r="R86" s="60"/>
      <c r="S86" s="60"/>
      <c r="T86" s="60"/>
      <c r="U86" s="91">
        <v>0</v>
      </c>
      <c r="V86" s="60"/>
      <c r="W86" s="60"/>
      <c r="X86" s="57">
        <v>2.4449999999999998</v>
      </c>
      <c r="Y86" s="58" t="s">
        <v>225</v>
      </c>
      <c r="Z86" s="91">
        <f t="shared" si="17"/>
        <v>0</v>
      </c>
      <c r="AA86" s="60"/>
    </row>
    <row r="87" spans="1:27" s="56" customFormat="1" ht="27" customHeight="1" x14ac:dyDescent="0.25">
      <c r="B87" s="71">
        <v>4</v>
      </c>
      <c r="C87" s="60"/>
      <c r="D87" s="89">
        <v>997013501</v>
      </c>
      <c r="E87" s="90"/>
      <c r="F87" s="90"/>
      <c r="G87" s="90"/>
      <c r="H87" s="90"/>
      <c r="I87" s="90"/>
      <c r="J87" s="90"/>
      <c r="K87" s="90"/>
      <c r="L87" s="90"/>
      <c r="M87" s="90"/>
      <c r="N87" s="72" t="s">
        <v>216</v>
      </c>
      <c r="O87" s="60"/>
      <c r="P87" s="60"/>
      <c r="Q87" s="60"/>
      <c r="R87" s="60"/>
      <c r="S87" s="60"/>
      <c r="T87" s="60"/>
      <c r="U87" s="91">
        <v>0</v>
      </c>
      <c r="V87" s="60"/>
      <c r="W87" s="60"/>
      <c r="X87" s="57">
        <v>2.4449999999999998</v>
      </c>
      <c r="Y87" s="58" t="s">
        <v>225</v>
      </c>
      <c r="Z87" s="91">
        <f t="shared" si="17"/>
        <v>0</v>
      </c>
      <c r="AA87" s="60"/>
    </row>
    <row r="88" spans="1:27" s="56" customFormat="1" ht="36" customHeight="1" x14ac:dyDescent="0.25">
      <c r="B88" s="71">
        <v>4</v>
      </c>
      <c r="C88" s="60"/>
      <c r="D88" s="89">
        <v>997013509</v>
      </c>
      <c r="E88" s="90"/>
      <c r="F88" s="90"/>
      <c r="G88" s="90"/>
      <c r="H88" s="90"/>
      <c r="I88" s="90"/>
      <c r="J88" s="90"/>
      <c r="K88" s="90"/>
      <c r="L88" s="90"/>
      <c r="M88" s="90"/>
      <c r="N88" s="72" t="s">
        <v>215</v>
      </c>
      <c r="O88" s="60"/>
      <c r="P88" s="60"/>
      <c r="Q88" s="60"/>
      <c r="R88" s="60"/>
      <c r="S88" s="60"/>
      <c r="T88" s="60"/>
      <c r="U88" s="91">
        <v>0</v>
      </c>
      <c r="V88" s="60"/>
      <c r="W88" s="60"/>
      <c r="X88" s="57">
        <v>36.674999999999997</v>
      </c>
      <c r="Y88" s="58" t="s">
        <v>225</v>
      </c>
      <c r="Z88" s="91">
        <f t="shared" si="17"/>
        <v>0</v>
      </c>
      <c r="AA88" s="60"/>
    </row>
    <row r="89" spans="1:27" s="56" customFormat="1" ht="38.25" customHeight="1" x14ac:dyDescent="0.25">
      <c r="B89" s="71">
        <v>4</v>
      </c>
      <c r="C89" s="60"/>
      <c r="D89" s="89">
        <v>997013631</v>
      </c>
      <c r="E89" s="90"/>
      <c r="F89" s="90"/>
      <c r="G89" s="90"/>
      <c r="H89" s="90"/>
      <c r="I89" s="90"/>
      <c r="J89" s="90"/>
      <c r="K89" s="90"/>
      <c r="L89" s="90"/>
      <c r="M89" s="90"/>
      <c r="N89" s="72" t="s">
        <v>214</v>
      </c>
      <c r="O89" s="60"/>
      <c r="P89" s="60"/>
      <c r="Q89" s="60"/>
      <c r="R89" s="60"/>
      <c r="S89" s="60"/>
      <c r="T89" s="60"/>
      <c r="U89" s="91">
        <v>0</v>
      </c>
      <c r="V89" s="60"/>
      <c r="W89" s="60"/>
      <c r="X89" s="57">
        <v>2.4449999999999998</v>
      </c>
      <c r="Y89" s="58" t="s">
        <v>225</v>
      </c>
      <c r="Z89" s="91">
        <f t="shared" si="17"/>
        <v>0</v>
      </c>
      <c r="AA89" s="60"/>
    </row>
    <row r="90" spans="1:27" s="56" customFormat="1" ht="25.5" customHeight="1" x14ac:dyDescent="0.25">
      <c r="B90" s="71">
        <v>4</v>
      </c>
      <c r="C90" s="60"/>
      <c r="D90" s="89">
        <v>784121001</v>
      </c>
      <c r="E90" s="90"/>
      <c r="F90" s="90"/>
      <c r="G90" s="90"/>
      <c r="H90" s="90"/>
      <c r="I90" s="90"/>
      <c r="J90" s="90"/>
      <c r="K90" s="90"/>
      <c r="L90" s="90"/>
      <c r="M90" s="90"/>
      <c r="N90" s="72" t="s">
        <v>227</v>
      </c>
      <c r="O90" s="60"/>
      <c r="P90" s="60"/>
      <c r="Q90" s="60"/>
      <c r="R90" s="60"/>
      <c r="S90" s="60"/>
      <c r="T90" s="60"/>
      <c r="U90" s="91">
        <v>0</v>
      </c>
      <c r="V90" s="60"/>
      <c r="W90" s="60"/>
      <c r="X90" s="57">
        <v>7886</v>
      </c>
      <c r="Y90" s="58" t="s">
        <v>224</v>
      </c>
      <c r="Z90" s="91">
        <f t="shared" si="17"/>
        <v>0</v>
      </c>
      <c r="AA90" s="60"/>
    </row>
    <row r="91" spans="1:27" s="56" customFormat="1" ht="27.75" customHeight="1" x14ac:dyDescent="0.25">
      <c r="B91" s="71">
        <v>4</v>
      </c>
      <c r="C91" s="60"/>
      <c r="D91" s="89">
        <v>784181101</v>
      </c>
      <c r="E91" s="90"/>
      <c r="F91" s="90"/>
      <c r="G91" s="90"/>
      <c r="H91" s="90"/>
      <c r="I91" s="90"/>
      <c r="J91" s="90"/>
      <c r="K91" s="90"/>
      <c r="L91" s="90"/>
      <c r="M91" s="90"/>
      <c r="N91" s="72" t="s">
        <v>228</v>
      </c>
      <c r="O91" s="60"/>
      <c r="P91" s="60"/>
      <c r="Q91" s="60"/>
      <c r="R91" s="60"/>
      <c r="S91" s="60"/>
      <c r="T91" s="60"/>
      <c r="U91" s="91">
        <v>0</v>
      </c>
      <c r="V91" s="60"/>
      <c r="W91" s="60"/>
      <c r="X91" s="57">
        <v>7886</v>
      </c>
      <c r="Y91" s="58" t="s">
        <v>224</v>
      </c>
      <c r="Z91" s="91">
        <f t="shared" si="17"/>
        <v>0</v>
      </c>
      <c r="AA91" s="60"/>
    </row>
    <row r="92" spans="1:27" s="56" customFormat="1" ht="39" customHeight="1" x14ac:dyDescent="0.25">
      <c r="B92" s="71">
        <v>4</v>
      </c>
      <c r="C92" s="60"/>
      <c r="D92" s="89">
        <v>784221101</v>
      </c>
      <c r="E92" s="90"/>
      <c r="F92" s="90"/>
      <c r="G92" s="90"/>
      <c r="H92" s="90"/>
      <c r="I92" s="90"/>
      <c r="J92" s="90"/>
      <c r="K92" s="90"/>
      <c r="L92" s="90"/>
      <c r="M92" s="90"/>
      <c r="N92" s="72" t="s">
        <v>229</v>
      </c>
      <c r="O92" s="60"/>
      <c r="P92" s="60"/>
      <c r="Q92" s="60"/>
      <c r="R92" s="60"/>
      <c r="S92" s="60"/>
      <c r="T92" s="60"/>
      <c r="U92" s="91">
        <v>0</v>
      </c>
      <c r="V92" s="60"/>
      <c r="W92" s="60"/>
      <c r="X92" s="57">
        <v>7886</v>
      </c>
      <c r="Y92" s="58" t="s">
        <v>224</v>
      </c>
      <c r="Z92" s="91">
        <f t="shared" si="17"/>
        <v>0</v>
      </c>
      <c r="AA92" s="60"/>
    </row>
    <row r="93" spans="1:27" s="56" customFormat="1" x14ac:dyDescent="0.25">
      <c r="B93" s="71">
        <v>4</v>
      </c>
      <c r="C93" s="60"/>
      <c r="D93" s="89" t="s">
        <v>210</v>
      </c>
      <c r="E93" s="90"/>
      <c r="F93" s="90"/>
      <c r="G93" s="90"/>
      <c r="H93" s="90"/>
      <c r="I93" s="90"/>
      <c r="J93" s="90"/>
      <c r="K93" s="90"/>
      <c r="L93" s="90"/>
      <c r="M93" s="90"/>
      <c r="N93" s="72" t="s">
        <v>213</v>
      </c>
      <c r="O93" s="60"/>
      <c r="P93" s="60"/>
      <c r="Q93" s="60"/>
      <c r="R93" s="60"/>
      <c r="S93" s="60"/>
      <c r="T93" s="60"/>
      <c r="U93" s="91">
        <v>0</v>
      </c>
      <c r="V93" s="60"/>
      <c r="W93" s="60"/>
      <c r="X93" s="57">
        <v>1</v>
      </c>
      <c r="Y93" s="58" t="s">
        <v>134</v>
      </c>
      <c r="Z93" s="91">
        <f t="shared" si="17"/>
        <v>0</v>
      </c>
      <c r="AA93" s="60"/>
    </row>
    <row r="94" spans="1:27" x14ac:dyDescent="0.25">
      <c r="B94" s="71">
        <v>4</v>
      </c>
      <c r="C94" s="60"/>
      <c r="D94" s="89" t="s">
        <v>211</v>
      </c>
      <c r="E94" s="90"/>
      <c r="F94" s="90"/>
      <c r="G94" s="90"/>
      <c r="H94" s="90"/>
      <c r="I94" s="90"/>
      <c r="J94" s="90"/>
      <c r="K94" s="90"/>
      <c r="L94" s="90"/>
      <c r="M94" s="90"/>
      <c r="N94" s="72" t="s">
        <v>212</v>
      </c>
      <c r="O94" s="60"/>
      <c r="P94" s="60"/>
      <c r="Q94" s="60"/>
      <c r="R94" s="60"/>
      <c r="S94" s="60"/>
      <c r="T94" s="60"/>
      <c r="U94" s="91">
        <v>0</v>
      </c>
      <c r="V94" s="60"/>
      <c r="W94" s="60"/>
      <c r="X94" s="12">
        <v>1</v>
      </c>
      <c r="Y94" s="13" t="s">
        <v>134</v>
      </c>
      <c r="Z94" s="91">
        <f t="shared" si="14"/>
        <v>0</v>
      </c>
      <c r="AA94" s="60"/>
    </row>
    <row r="95" spans="1:27" ht="19.5" customHeight="1" x14ac:dyDescent="0.25">
      <c r="A95" s="100" t="s">
        <v>55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20"/>
      <c r="AA95" s="24">
        <f>SUM(Z72:AA94)</f>
        <v>0</v>
      </c>
    </row>
    <row r="96" spans="1:27" ht="0" hidden="1" customHeight="1" x14ac:dyDescent="0.25"/>
    <row r="97" spans="2:27" ht="2.85" customHeight="1" x14ac:dyDescent="0.25"/>
    <row r="98" spans="2:27" ht="11.25" customHeight="1" x14ac:dyDescent="0.25">
      <c r="B98" s="69" t="s">
        <v>46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2:27" ht="1.5" customHeight="1" x14ac:dyDescent="0.25"/>
    <row r="100" spans="2:27" ht="11.25" customHeight="1" x14ac:dyDescent="0.25">
      <c r="C100" s="71" t="s">
        <v>47</v>
      </c>
      <c r="D100" s="60"/>
      <c r="F100" s="91">
        <f>AA95</f>
        <v>0</v>
      </c>
      <c r="G100" s="60"/>
      <c r="H100" s="60"/>
      <c r="I100" s="60"/>
      <c r="J100" s="60"/>
      <c r="K100" s="72" t="s">
        <v>48</v>
      </c>
      <c r="L100" s="60"/>
      <c r="M100" s="60"/>
      <c r="N100" s="60"/>
      <c r="O100" s="60"/>
      <c r="P100" s="60"/>
      <c r="Q100" s="60"/>
      <c r="R100" s="60"/>
    </row>
    <row r="101" spans="2:27" ht="9.9499999999999993" customHeight="1" x14ac:dyDescent="0.25"/>
    <row r="102" spans="2:27" ht="11.45" customHeight="1" x14ac:dyDescent="0.25">
      <c r="B102" s="80" t="s">
        <v>3</v>
      </c>
      <c r="C102" s="81"/>
      <c r="D102" s="81"/>
      <c r="E102" s="81"/>
      <c r="F102" s="81"/>
      <c r="G102" s="81"/>
      <c r="H102" s="81"/>
      <c r="J102" s="82" t="s">
        <v>7</v>
      </c>
      <c r="K102" s="81"/>
      <c r="L102" s="81"/>
      <c r="M102" s="81"/>
      <c r="N102" s="81"/>
      <c r="O102" s="81"/>
      <c r="P102" s="81"/>
    </row>
    <row r="103" spans="2:27" ht="11.25" customHeight="1" x14ac:dyDescent="0.25">
      <c r="B103" s="82" t="s">
        <v>8</v>
      </c>
      <c r="C103" s="81"/>
      <c r="D103" s="81"/>
      <c r="E103" s="81"/>
      <c r="F103" s="81"/>
      <c r="G103" s="81"/>
      <c r="H103" s="81"/>
      <c r="I103" s="14"/>
      <c r="J103" s="107">
        <f>AA95</f>
        <v>0</v>
      </c>
      <c r="K103" s="81"/>
      <c r="L103" s="81"/>
      <c r="M103" s="81"/>
      <c r="N103" s="81"/>
      <c r="O103" s="81"/>
      <c r="P103" s="81"/>
    </row>
    <row r="104" spans="2:27" ht="0" hidden="1" customHeight="1" x14ac:dyDescent="0.25"/>
    <row r="105" spans="2:27" ht="3" customHeight="1" x14ac:dyDescent="0.25"/>
    <row r="106" spans="2:27" ht="11.25" customHeight="1" x14ac:dyDescent="0.25">
      <c r="B106" s="84" t="s">
        <v>32</v>
      </c>
      <c r="C106" s="60"/>
      <c r="D106" s="60"/>
      <c r="E106" s="60"/>
      <c r="F106" s="60"/>
      <c r="G106" s="60"/>
      <c r="H106" s="60"/>
      <c r="J106" s="108">
        <f>AA95</f>
        <v>0</v>
      </c>
      <c r="K106" s="60"/>
      <c r="L106" s="60"/>
      <c r="M106" s="60"/>
      <c r="N106" s="60"/>
      <c r="O106" s="60"/>
      <c r="P106" s="60"/>
    </row>
    <row r="107" spans="2:27" ht="11.45" customHeight="1" x14ac:dyDescent="0.25"/>
    <row r="108" spans="2:27" ht="2.85" customHeight="1" x14ac:dyDescent="0.25"/>
    <row r="109" spans="2:27" ht="0" hidden="1" customHeight="1" x14ac:dyDescent="0.25"/>
    <row r="110" spans="2:27" ht="17.100000000000001" customHeight="1" x14ac:dyDescent="0.25">
      <c r="B110" s="64" t="s">
        <v>51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2:27" ht="2.85" customHeight="1" x14ac:dyDescent="0.25"/>
    <row r="112" spans="2:27" x14ac:dyDescent="0.25">
      <c r="B112" s="105" t="s">
        <v>36</v>
      </c>
      <c r="C112" s="103"/>
      <c r="D112" s="106" t="s">
        <v>37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106" t="s">
        <v>6</v>
      </c>
      <c r="O112" s="103"/>
      <c r="P112" s="103"/>
      <c r="Q112" s="103"/>
      <c r="R112" s="103"/>
      <c r="S112" s="103"/>
      <c r="T112" s="103"/>
      <c r="U112" s="105" t="s">
        <v>38</v>
      </c>
      <c r="V112" s="103"/>
      <c r="W112" s="103"/>
      <c r="X112" s="33" t="s">
        <v>39</v>
      </c>
      <c r="Y112" s="34" t="s">
        <v>40</v>
      </c>
      <c r="Z112" s="105" t="s">
        <v>41</v>
      </c>
      <c r="AA112" s="103"/>
    </row>
    <row r="113" spans="2:27" s="48" customFormat="1" x14ac:dyDescent="0.25">
      <c r="B113" s="92">
        <v>53</v>
      </c>
      <c r="C113" s="93"/>
      <c r="D113" s="94" t="s">
        <v>162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4" t="s">
        <v>163</v>
      </c>
      <c r="O113" s="93"/>
      <c r="P113" s="93"/>
      <c r="Q113" s="93"/>
      <c r="R113" s="93"/>
      <c r="S113" s="93"/>
      <c r="T113" s="93"/>
      <c r="U113" s="95">
        <v>0</v>
      </c>
      <c r="V113" s="93"/>
      <c r="W113" s="93"/>
      <c r="X113" s="52">
        <v>1000</v>
      </c>
      <c r="Y113" s="51" t="s">
        <v>45</v>
      </c>
      <c r="Z113" s="95">
        <f t="shared" ref="Z113:Z140" si="18">U113*X113</f>
        <v>0</v>
      </c>
      <c r="AA113" s="93"/>
    </row>
    <row r="114" spans="2:27" s="48" customFormat="1" x14ac:dyDescent="0.25">
      <c r="B114" s="92">
        <v>54</v>
      </c>
      <c r="C114" s="93"/>
      <c r="D114" s="94" t="s">
        <v>164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4" t="s">
        <v>165</v>
      </c>
      <c r="O114" s="93"/>
      <c r="P114" s="93"/>
      <c r="Q114" s="93"/>
      <c r="R114" s="93"/>
      <c r="S114" s="93"/>
      <c r="T114" s="93"/>
      <c r="U114" s="95">
        <v>0</v>
      </c>
      <c r="V114" s="93"/>
      <c r="W114" s="93"/>
      <c r="X114" s="52">
        <v>400</v>
      </c>
      <c r="Y114" s="51" t="s">
        <v>45</v>
      </c>
      <c r="Z114" s="95">
        <f t="shared" si="18"/>
        <v>0</v>
      </c>
      <c r="AA114" s="93"/>
    </row>
    <row r="115" spans="2:27" s="48" customFormat="1" x14ac:dyDescent="0.25">
      <c r="B115" s="92">
        <v>55</v>
      </c>
      <c r="C115" s="93"/>
      <c r="D115" s="94" t="s">
        <v>166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4" t="s">
        <v>167</v>
      </c>
      <c r="O115" s="93"/>
      <c r="P115" s="93"/>
      <c r="Q115" s="93"/>
      <c r="R115" s="93"/>
      <c r="S115" s="93"/>
      <c r="T115" s="93"/>
      <c r="U115" s="95">
        <v>0</v>
      </c>
      <c r="V115" s="93"/>
      <c r="W115" s="93"/>
      <c r="X115" s="52">
        <v>1020</v>
      </c>
      <c r="Y115" s="51" t="s">
        <v>45</v>
      </c>
      <c r="Z115" s="95">
        <f t="shared" si="18"/>
        <v>0</v>
      </c>
      <c r="AA115" s="93"/>
    </row>
    <row r="116" spans="2:27" s="48" customFormat="1" x14ac:dyDescent="0.25">
      <c r="B116" s="92">
        <v>56</v>
      </c>
      <c r="C116" s="93"/>
      <c r="D116" s="94" t="s">
        <v>168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4" t="s">
        <v>190</v>
      </c>
      <c r="O116" s="93"/>
      <c r="P116" s="93"/>
      <c r="Q116" s="93"/>
      <c r="R116" s="93"/>
      <c r="S116" s="93"/>
      <c r="T116" s="93"/>
      <c r="U116" s="95">
        <v>0</v>
      </c>
      <c r="V116" s="93"/>
      <c r="W116" s="93"/>
      <c r="X116" s="52">
        <v>44</v>
      </c>
      <c r="Y116" s="51" t="s">
        <v>45</v>
      </c>
      <c r="Z116" s="95">
        <f t="shared" ref="Z116" si="19">U116*X116</f>
        <v>0</v>
      </c>
      <c r="AA116" s="93"/>
    </row>
    <row r="117" spans="2:27" s="48" customFormat="1" x14ac:dyDescent="0.25">
      <c r="B117" s="92">
        <v>56</v>
      </c>
      <c r="C117" s="93"/>
      <c r="D117" s="94" t="s">
        <v>168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4" t="s">
        <v>169</v>
      </c>
      <c r="O117" s="93"/>
      <c r="P117" s="93"/>
      <c r="Q117" s="93"/>
      <c r="R117" s="93"/>
      <c r="S117" s="93"/>
      <c r="T117" s="93"/>
      <c r="U117" s="95">
        <v>0</v>
      </c>
      <c r="V117" s="93"/>
      <c r="W117" s="93"/>
      <c r="X117" s="52">
        <v>850</v>
      </c>
      <c r="Y117" s="51" t="s">
        <v>45</v>
      </c>
      <c r="Z117" s="95">
        <f t="shared" si="18"/>
        <v>0</v>
      </c>
      <c r="AA117" s="93"/>
    </row>
    <row r="118" spans="2:27" s="48" customFormat="1" x14ac:dyDescent="0.25">
      <c r="B118" s="92">
        <v>72</v>
      </c>
      <c r="C118" s="93"/>
      <c r="D118" s="94" t="s">
        <v>170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4" t="s">
        <v>171</v>
      </c>
      <c r="O118" s="93"/>
      <c r="P118" s="93"/>
      <c r="Q118" s="93"/>
      <c r="R118" s="93"/>
      <c r="S118" s="93"/>
      <c r="T118" s="93"/>
      <c r="U118" s="95">
        <v>0</v>
      </c>
      <c r="V118" s="93"/>
      <c r="W118" s="93"/>
      <c r="X118" s="52">
        <v>800</v>
      </c>
      <c r="Y118" s="51" t="s">
        <v>45</v>
      </c>
      <c r="Z118" s="95">
        <f t="shared" si="18"/>
        <v>0</v>
      </c>
      <c r="AA118" s="93"/>
    </row>
    <row r="119" spans="2:27" s="48" customFormat="1" x14ac:dyDescent="0.25">
      <c r="B119" s="92">
        <v>73</v>
      </c>
      <c r="C119" s="93"/>
      <c r="D119" s="94" t="s">
        <v>172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4" t="s">
        <v>173</v>
      </c>
      <c r="O119" s="93"/>
      <c r="P119" s="93"/>
      <c r="Q119" s="93"/>
      <c r="R119" s="93"/>
      <c r="S119" s="93"/>
      <c r="T119" s="93"/>
      <c r="U119" s="95">
        <v>0</v>
      </c>
      <c r="V119" s="93"/>
      <c r="W119" s="93"/>
      <c r="X119" s="52">
        <v>1500</v>
      </c>
      <c r="Y119" s="51" t="s">
        <v>45</v>
      </c>
      <c r="Z119" s="95">
        <f t="shared" si="18"/>
        <v>0</v>
      </c>
      <c r="AA119" s="93"/>
    </row>
    <row r="120" spans="2:27" s="48" customFormat="1" x14ac:dyDescent="0.25">
      <c r="B120" s="92">
        <v>73</v>
      </c>
      <c r="C120" s="93"/>
      <c r="D120" s="94" t="s">
        <v>172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4" t="s">
        <v>188</v>
      </c>
      <c r="O120" s="93"/>
      <c r="P120" s="93"/>
      <c r="Q120" s="93"/>
      <c r="R120" s="93"/>
      <c r="S120" s="93"/>
      <c r="T120" s="93"/>
      <c r="U120" s="95">
        <v>0</v>
      </c>
      <c r="V120" s="93"/>
      <c r="W120" s="93"/>
      <c r="X120" s="52">
        <v>500</v>
      </c>
      <c r="Y120" s="51" t="s">
        <v>45</v>
      </c>
      <c r="Z120" s="95">
        <f t="shared" ref="Z120" si="20">U120*X120</f>
        <v>0</v>
      </c>
      <c r="AA120" s="93"/>
    </row>
    <row r="121" spans="2:27" s="48" customFormat="1" x14ac:dyDescent="0.25">
      <c r="B121" s="92">
        <v>75</v>
      </c>
      <c r="C121" s="93"/>
      <c r="D121" s="94" t="s">
        <v>174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4" t="s">
        <v>189</v>
      </c>
      <c r="O121" s="93"/>
      <c r="P121" s="93"/>
      <c r="Q121" s="93"/>
      <c r="R121" s="93"/>
      <c r="S121" s="93"/>
      <c r="T121" s="93"/>
      <c r="U121" s="95">
        <v>0</v>
      </c>
      <c r="V121" s="93"/>
      <c r="W121" s="93"/>
      <c r="X121" s="52">
        <v>90</v>
      </c>
      <c r="Y121" s="51" t="s">
        <v>45</v>
      </c>
      <c r="Z121" s="95">
        <f t="shared" si="18"/>
        <v>0</v>
      </c>
      <c r="AA121" s="93"/>
    </row>
    <row r="122" spans="2:27" s="48" customFormat="1" x14ac:dyDescent="0.25">
      <c r="B122" s="92">
        <v>76</v>
      </c>
      <c r="C122" s="93"/>
      <c r="D122" s="94" t="s">
        <v>175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4" t="s">
        <v>176</v>
      </c>
      <c r="O122" s="93"/>
      <c r="P122" s="93"/>
      <c r="Q122" s="93"/>
      <c r="R122" s="93"/>
      <c r="S122" s="93"/>
      <c r="T122" s="93"/>
      <c r="U122" s="95">
        <v>0</v>
      </c>
      <c r="V122" s="93"/>
      <c r="W122" s="93"/>
      <c r="X122" s="50">
        <v>6500</v>
      </c>
      <c r="Y122" s="51" t="s">
        <v>45</v>
      </c>
      <c r="Z122" s="95">
        <f t="shared" si="18"/>
        <v>0</v>
      </c>
      <c r="AA122" s="93"/>
    </row>
    <row r="123" spans="2:27" s="54" customFormat="1" x14ac:dyDescent="0.25">
      <c r="B123" s="92">
        <v>77</v>
      </c>
      <c r="C123" s="93"/>
      <c r="D123" s="94" t="s">
        <v>177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4" t="s">
        <v>207</v>
      </c>
      <c r="O123" s="93"/>
      <c r="P123" s="93"/>
      <c r="Q123" s="93"/>
      <c r="R123" s="93"/>
      <c r="S123" s="93"/>
      <c r="T123" s="93"/>
      <c r="U123" s="95">
        <v>0</v>
      </c>
      <c r="V123" s="93"/>
      <c r="W123" s="93"/>
      <c r="X123" s="53">
        <v>120</v>
      </c>
      <c r="Y123" s="55" t="s">
        <v>45</v>
      </c>
      <c r="Z123" s="95">
        <f t="shared" ref="Z123" si="21">U123*X123</f>
        <v>0</v>
      </c>
      <c r="AA123" s="93"/>
    </row>
    <row r="124" spans="2:27" s="48" customFormat="1" x14ac:dyDescent="0.25">
      <c r="B124" s="92">
        <v>77</v>
      </c>
      <c r="C124" s="93"/>
      <c r="D124" s="94" t="s">
        <v>177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4" t="s">
        <v>178</v>
      </c>
      <c r="O124" s="93"/>
      <c r="P124" s="93"/>
      <c r="Q124" s="93"/>
      <c r="R124" s="93"/>
      <c r="S124" s="93"/>
      <c r="T124" s="93"/>
      <c r="U124" s="95">
        <v>0</v>
      </c>
      <c r="V124" s="93"/>
      <c r="W124" s="93"/>
      <c r="X124" s="50">
        <v>9200</v>
      </c>
      <c r="Y124" s="51" t="s">
        <v>45</v>
      </c>
      <c r="Z124" s="95">
        <f t="shared" si="18"/>
        <v>0</v>
      </c>
      <c r="AA124" s="93"/>
    </row>
    <row r="125" spans="2:27" s="48" customFormat="1" x14ac:dyDescent="0.25">
      <c r="B125" s="92">
        <v>78</v>
      </c>
      <c r="C125" s="93"/>
      <c r="D125" s="94" t="s">
        <v>179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4" t="s">
        <v>192</v>
      </c>
      <c r="O125" s="93"/>
      <c r="P125" s="93"/>
      <c r="Q125" s="93"/>
      <c r="R125" s="93"/>
      <c r="S125" s="93"/>
      <c r="T125" s="93"/>
      <c r="U125" s="95">
        <v>0</v>
      </c>
      <c r="V125" s="93"/>
      <c r="W125" s="93"/>
      <c r="X125" s="52">
        <v>70</v>
      </c>
      <c r="Y125" s="51" t="s">
        <v>45</v>
      </c>
      <c r="Z125" s="95">
        <f t="shared" si="18"/>
        <v>0</v>
      </c>
      <c r="AA125" s="93"/>
    </row>
    <row r="126" spans="2:27" s="48" customFormat="1" x14ac:dyDescent="0.25">
      <c r="B126" s="92">
        <v>81</v>
      </c>
      <c r="C126" s="93"/>
      <c r="D126" s="94" t="s">
        <v>180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4" t="s">
        <v>193</v>
      </c>
      <c r="O126" s="93"/>
      <c r="P126" s="93"/>
      <c r="Q126" s="93"/>
      <c r="R126" s="93"/>
      <c r="S126" s="93"/>
      <c r="T126" s="93"/>
      <c r="U126" s="95">
        <v>0</v>
      </c>
      <c r="V126" s="93"/>
      <c r="W126" s="93"/>
      <c r="X126" s="52">
        <v>15</v>
      </c>
      <c r="Y126" s="51" t="s">
        <v>45</v>
      </c>
      <c r="Z126" s="95">
        <f t="shared" si="18"/>
        <v>0</v>
      </c>
      <c r="AA126" s="93"/>
    </row>
    <row r="127" spans="2:27" s="49" customFormat="1" ht="14.25" customHeight="1" x14ac:dyDescent="0.25">
      <c r="B127" s="92">
        <v>87</v>
      </c>
      <c r="C127" s="93"/>
      <c r="D127" s="94" t="s">
        <v>180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 t="s">
        <v>206</v>
      </c>
      <c r="O127" s="94"/>
      <c r="P127" s="94"/>
      <c r="Q127" s="94"/>
      <c r="R127" s="94"/>
      <c r="S127" s="94"/>
      <c r="T127" s="94"/>
      <c r="U127" s="95">
        <v>0</v>
      </c>
      <c r="V127" s="95"/>
      <c r="W127" s="95"/>
      <c r="X127" s="52">
        <v>1</v>
      </c>
      <c r="Y127" s="51" t="s">
        <v>42</v>
      </c>
      <c r="Z127" s="95">
        <f t="shared" ref="Z127" si="22">U127*X127</f>
        <v>0</v>
      </c>
      <c r="AA127" s="93"/>
    </row>
    <row r="128" spans="2:27" s="48" customFormat="1" ht="14.25" customHeight="1" x14ac:dyDescent="0.25">
      <c r="B128" s="92">
        <v>87</v>
      </c>
      <c r="C128" s="93"/>
      <c r="D128" s="94" t="s">
        <v>180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 t="s">
        <v>187</v>
      </c>
      <c r="O128" s="94"/>
      <c r="P128" s="94"/>
      <c r="Q128" s="94"/>
      <c r="R128" s="94"/>
      <c r="S128" s="94"/>
      <c r="T128" s="94"/>
      <c r="U128" s="95">
        <v>0</v>
      </c>
      <c r="V128" s="95"/>
      <c r="W128" s="95"/>
      <c r="X128" s="52">
        <v>1</v>
      </c>
      <c r="Y128" s="51" t="s">
        <v>42</v>
      </c>
      <c r="Z128" s="95">
        <f t="shared" si="18"/>
        <v>0</v>
      </c>
      <c r="AA128" s="93"/>
    </row>
    <row r="129" spans="2:27" s="48" customFormat="1" ht="14.25" customHeight="1" x14ac:dyDescent="0.25">
      <c r="B129" s="92">
        <v>87</v>
      </c>
      <c r="C129" s="93"/>
      <c r="D129" s="94" t="s">
        <v>180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 t="s">
        <v>186</v>
      </c>
      <c r="O129" s="94"/>
      <c r="P129" s="94"/>
      <c r="Q129" s="94"/>
      <c r="R129" s="94"/>
      <c r="S129" s="94"/>
      <c r="T129" s="94"/>
      <c r="U129" s="95">
        <v>0</v>
      </c>
      <c r="V129" s="95"/>
      <c r="W129" s="95"/>
      <c r="X129" s="52">
        <v>10</v>
      </c>
      <c r="Y129" s="51" t="s">
        <v>42</v>
      </c>
      <c r="Z129" s="95">
        <f t="shared" ref="Z129" si="23">U129*X129</f>
        <v>0</v>
      </c>
      <c r="AA129" s="93"/>
    </row>
    <row r="130" spans="2:27" s="48" customFormat="1" ht="14.25" customHeight="1" x14ac:dyDescent="0.25">
      <c r="B130" s="92">
        <v>87</v>
      </c>
      <c r="C130" s="93"/>
      <c r="D130" s="94" t="s">
        <v>180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 t="s">
        <v>185</v>
      </c>
      <c r="O130" s="94"/>
      <c r="P130" s="94"/>
      <c r="Q130" s="94"/>
      <c r="R130" s="94"/>
      <c r="S130" s="94"/>
      <c r="T130" s="94"/>
      <c r="U130" s="95">
        <v>0</v>
      </c>
      <c r="V130" s="95"/>
      <c r="W130" s="95"/>
      <c r="X130" s="52">
        <v>10</v>
      </c>
      <c r="Y130" s="51" t="s">
        <v>42</v>
      </c>
      <c r="Z130" s="95">
        <f t="shared" si="18"/>
        <v>0</v>
      </c>
      <c r="AA130" s="93"/>
    </row>
    <row r="131" spans="2:27" s="48" customFormat="1" ht="14.25" customHeight="1" x14ac:dyDescent="0.25">
      <c r="B131" s="92">
        <v>89</v>
      </c>
      <c r="C131" s="93"/>
      <c r="D131" s="94" t="s">
        <v>180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 t="s">
        <v>184</v>
      </c>
      <c r="O131" s="94"/>
      <c r="P131" s="94"/>
      <c r="Q131" s="94"/>
      <c r="R131" s="94"/>
      <c r="S131" s="94"/>
      <c r="T131" s="94"/>
      <c r="U131" s="95">
        <v>0</v>
      </c>
      <c r="V131" s="95"/>
      <c r="W131" s="95"/>
      <c r="X131" s="52">
        <v>66</v>
      </c>
      <c r="Y131" s="51" t="s">
        <v>42</v>
      </c>
      <c r="Z131" s="95">
        <f t="shared" si="18"/>
        <v>0</v>
      </c>
      <c r="AA131" s="93"/>
    </row>
    <row r="132" spans="2:27" s="48" customFormat="1" ht="14.25" customHeight="1" x14ac:dyDescent="0.25">
      <c r="B132" s="92">
        <v>90</v>
      </c>
      <c r="C132" s="93"/>
      <c r="D132" s="94" t="s">
        <v>180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 t="s">
        <v>183</v>
      </c>
      <c r="O132" s="94"/>
      <c r="P132" s="94"/>
      <c r="Q132" s="94"/>
      <c r="R132" s="94"/>
      <c r="S132" s="94"/>
      <c r="T132" s="94"/>
      <c r="U132" s="95">
        <v>0</v>
      </c>
      <c r="V132" s="95"/>
      <c r="W132" s="95"/>
      <c r="X132" s="52">
        <v>23</v>
      </c>
      <c r="Y132" s="51" t="s">
        <v>42</v>
      </c>
      <c r="Z132" s="95">
        <f t="shared" si="18"/>
        <v>0</v>
      </c>
      <c r="AA132" s="93"/>
    </row>
    <row r="133" spans="2:27" s="48" customFormat="1" ht="21" customHeight="1" x14ac:dyDescent="0.25">
      <c r="B133" s="92">
        <v>96</v>
      </c>
      <c r="C133" s="93"/>
      <c r="D133" s="94" t="s">
        <v>180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 t="s">
        <v>195</v>
      </c>
      <c r="O133" s="94"/>
      <c r="P133" s="94"/>
      <c r="Q133" s="94"/>
      <c r="R133" s="94"/>
      <c r="S133" s="94"/>
      <c r="T133" s="94"/>
      <c r="U133" s="95">
        <v>0</v>
      </c>
      <c r="V133" s="95"/>
      <c r="W133" s="95"/>
      <c r="X133" s="52">
        <v>238</v>
      </c>
      <c r="Y133" s="51" t="s">
        <v>42</v>
      </c>
      <c r="Z133" s="95">
        <f t="shared" si="18"/>
        <v>0</v>
      </c>
      <c r="AA133" s="93"/>
    </row>
    <row r="134" spans="2:27" s="48" customFormat="1" ht="21" customHeight="1" x14ac:dyDescent="0.25">
      <c r="B134" s="92">
        <v>96</v>
      </c>
      <c r="C134" s="93"/>
      <c r="D134" s="94" t="s">
        <v>180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 t="s">
        <v>196</v>
      </c>
      <c r="O134" s="94"/>
      <c r="P134" s="94"/>
      <c r="Q134" s="94"/>
      <c r="R134" s="94"/>
      <c r="S134" s="94"/>
      <c r="T134" s="94"/>
      <c r="U134" s="95">
        <v>0</v>
      </c>
      <c r="V134" s="95"/>
      <c r="W134" s="95"/>
      <c r="X134" s="52">
        <v>66</v>
      </c>
      <c r="Y134" s="51" t="s">
        <v>42</v>
      </c>
      <c r="Z134" s="95">
        <f t="shared" si="18"/>
        <v>0</v>
      </c>
      <c r="AA134" s="93"/>
    </row>
    <row r="135" spans="2:27" s="48" customFormat="1" ht="21" customHeight="1" x14ac:dyDescent="0.25">
      <c r="B135" s="92">
        <v>96</v>
      </c>
      <c r="C135" s="93"/>
      <c r="D135" s="94" t="s">
        <v>180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 t="s">
        <v>197</v>
      </c>
      <c r="O135" s="94"/>
      <c r="P135" s="94"/>
      <c r="Q135" s="94"/>
      <c r="R135" s="94"/>
      <c r="S135" s="94"/>
      <c r="T135" s="94"/>
      <c r="U135" s="95">
        <v>0</v>
      </c>
      <c r="V135" s="95"/>
      <c r="W135" s="95"/>
      <c r="X135" s="52">
        <v>256</v>
      </c>
      <c r="Y135" s="51" t="s">
        <v>42</v>
      </c>
      <c r="Z135" s="95">
        <f t="shared" ref="Z135:Z136" si="24">U135*X135</f>
        <v>0</v>
      </c>
      <c r="AA135" s="93"/>
    </row>
    <row r="136" spans="2:27" s="48" customFormat="1" ht="21" customHeight="1" x14ac:dyDescent="0.25">
      <c r="B136" s="92">
        <v>97</v>
      </c>
      <c r="C136" s="93"/>
      <c r="D136" s="94" t="s">
        <v>180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 t="s">
        <v>199</v>
      </c>
      <c r="O136" s="94"/>
      <c r="P136" s="94"/>
      <c r="Q136" s="94"/>
      <c r="R136" s="94"/>
      <c r="S136" s="94"/>
      <c r="T136" s="94"/>
      <c r="U136" s="95">
        <v>0</v>
      </c>
      <c r="V136" s="95"/>
      <c r="W136" s="95"/>
      <c r="X136" s="52">
        <v>100</v>
      </c>
      <c r="Y136" s="51" t="s">
        <v>42</v>
      </c>
      <c r="Z136" s="95">
        <f t="shared" si="24"/>
        <v>0</v>
      </c>
      <c r="AA136" s="93"/>
    </row>
    <row r="137" spans="2:27" s="48" customFormat="1" ht="21" customHeight="1" x14ac:dyDescent="0.25">
      <c r="B137" s="92">
        <v>97</v>
      </c>
      <c r="C137" s="93"/>
      <c r="D137" s="94" t="s">
        <v>180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 t="s">
        <v>202</v>
      </c>
      <c r="O137" s="94"/>
      <c r="P137" s="94"/>
      <c r="Q137" s="94"/>
      <c r="R137" s="94"/>
      <c r="S137" s="94"/>
      <c r="T137" s="94"/>
      <c r="U137" s="95">
        <v>0</v>
      </c>
      <c r="V137" s="95"/>
      <c r="W137" s="95"/>
      <c r="X137" s="52">
        <v>64</v>
      </c>
      <c r="Y137" s="51" t="s">
        <v>42</v>
      </c>
      <c r="Z137" s="95">
        <f t="shared" ref="Z137" si="25">U137*X137</f>
        <v>0</v>
      </c>
      <c r="AA137" s="93"/>
    </row>
    <row r="138" spans="2:27" s="48" customFormat="1" ht="21" customHeight="1" x14ac:dyDescent="0.25">
      <c r="B138" s="92">
        <v>97</v>
      </c>
      <c r="C138" s="93"/>
      <c r="D138" s="94" t="s">
        <v>180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 t="s">
        <v>198</v>
      </c>
      <c r="O138" s="94"/>
      <c r="P138" s="94"/>
      <c r="Q138" s="94"/>
      <c r="R138" s="94"/>
      <c r="S138" s="94"/>
      <c r="T138" s="94"/>
      <c r="U138" s="95">
        <v>0</v>
      </c>
      <c r="V138" s="95"/>
      <c r="W138" s="95"/>
      <c r="X138" s="52">
        <v>65</v>
      </c>
      <c r="Y138" s="51" t="s">
        <v>42</v>
      </c>
      <c r="Z138" s="95">
        <f t="shared" si="18"/>
        <v>0</v>
      </c>
      <c r="AA138" s="93"/>
    </row>
    <row r="139" spans="2:27" s="48" customFormat="1" ht="13.5" customHeight="1" x14ac:dyDescent="0.25">
      <c r="B139" s="92">
        <v>100</v>
      </c>
      <c r="C139" s="93"/>
      <c r="D139" s="94" t="s">
        <v>180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 t="s">
        <v>181</v>
      </c>
      <c r="O139" s="94"/>
      <c r="P139" s="94"/>
      <c r="Q139" s="94"/>
      <c r="R139" s="94"/>
      <c r="S139" s="94"/>
      <c r="T139" s="94"/>
      <c r="U139" s="95">
        <v>0</v>
      </c>
      <c r="V139" s="95"/>
      <c r="W139" s="95"/>
      <c r="X139" s="52">
        <v>64</v>
      </c>
      <c r="Y139" s="51" t="s">
        <v>42</v>
      </c>
      <c r="Z139" s="95">
        <f t="shared" si="18"/>
        <v>0</v>
      </c>
      <c r="AA139" s="95"/>
    </row>
    <row r="140" spans="2:27" s="48" customFormat="1" ht="15" customHeight="1" x14ac:dyDescent="0.25">
      <c r="B140" s="92">
        <v>101</v>
      </c>
      <c r="C140" s="92"/>
      <c r="D140" s="94" t="s">
        <v>180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 t="s">
        <v>182</v>
      </c>
      <c r="O140" s="94"/>
      <c r="P140" s="94"/>
      <c r="Q140" s="94"/>
      <c r="R140" s="94"/>
      <c r="S140" s="94"/>
      <c r="T140" s="94"/>
      <c r="U140" s="95">
        <v>0</v>
      </c>
      <c r="V140" s="95"/>
      <c r="W140" s="95"/>
      <c r="X140" s="52">
        <v>680</v>
      </c>
      <c r="Y140" s="51" t="s">
        <v>42</v>
      </c>
      <c r="Z140" s="95">
        <f t="shared" si="18"/>
        <v>0</v>
      </c>
      <c r="AA140" s="93"/>
    </row>
    <row r="141" spans="2:27" s="48" customFormat="1" x14ac:dyDescent="0.25">
      <c r="B141" s="92">
        <v>4</v>
      </c>
      <c r="C141" s="93"/>
      <c r="D141" s="94" t="s">
        <v>138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4" t="s">
        <v>139</v>
      </c>
      <c r="O141" s="93"/>
      <c r="P141" s="93"/>
      <c r="Q141" s="93"/>
      <c r="R141" s="93"/>
      <c r="S141" s="93"/>
      <c r="T141" s="93"/>
      <c r="U141" s="95">
        <v>0</v>
      </c>
      <c r="V141" s="93"/>
      <c r="W141" s="93"/>
      <c r="X141" s="52">
        <v>24</v>
      </c>
      <c r="Y141" s="51" t="s">
        <v>42</v>
      </c>
      <c r="Z141" s="95">
        <f t="shared" ref="Z141:Z157" si="26">U141*X141</f>
        <v>0</v>
      </c>
      <c r="AA141" s="93"/>
    </row>
    <row r="142" spans="2:27" s="48" customFormat="1" x14ac:dyDescent="0.25">
      <c r="B142" s="92">
        <v>6</v>
      </c>
      <c r="C142" s="93"/>
      <c r="D142" s="94" t="s">
        <v>138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4" t="s">
        <v>194</v>
      </c>
      <c r="O142" s="93"/>
      <c r="P142" s="93"/>
      <c r="Q142" s="93"/>
      <c r="R142" s="93"/>
      <c r="S142" s="93"/>
      <c r="T142" s="93"/>
      <c r="U142" s="95">
        <v>0</v>
      </c>
      <c r="V142" s="93"/>
      <c r="W142" s="93"/>
      <c r="X142" s="52">
        <v>85</v>
      </c>
      <c r="Y142" s="51" t="s">
        <v>42</v>
      </c>
      <c r="Z142" s="95">
        <f t="shared" ref="Z142" si="27">U142*X142</f>
        <v>0</v>
      </c>
      <c r="AA142" s="93"/>
    </row>
    <row r="143" spans="2:27" s="48" customFormat="1" x14ac:dyDescent="0.25">
      <c r="B143" s="92">
        <v>6</v>
      </c>
      <c r="C143" s="93"/>
      <c r="D143" s="94" t="s">
        <v>138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4" t="s">
        <v>140</v>
      </c>
      <c r="O143" s="93"/>
      <c r="P143" s="93"/>
      <c r="Q143" s="93"/>
      <c r="R143" s="93"/>
      <c r="S143" s="93"/>
      <c r="T143" s="93"/>
      <c r="U143" s="95">
        <v>0</v>
      </c>
      <c r="V143" s="93"/>
      <c r="W143" s="93"/>
      <c r="X143" s="52">
        <v>30</v>
      </c>
      <c r="Y143" s="51" t="s">
        <v>42</v>
      </c>
      <c r="Z143" s="95">
        <f t="shared" si="26"/>
        <v>0</v>
      </c>
      <c r="AA143" s="93"/>
    </row>
    <row r="144" spans="2:27" s="48" customFormat="1" x14ac:dyDescent="0.25">
      <c r="B144" s="92">
        <v>7</v>
      </c>
      <c r="C144" s="93"/>
      <c r="D144" s="94" t="s">
        <v>138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4" t="s">
        <v>203</v>
      </c>
      <c r="O144" s="93"/>
      <c r="P144" s="93"/>
      <c r="Q144" s="93"/>
      <c r="R144" s="93"/>
      <c r="S144" s="93"/>
      <c r="T144" s="93"/>
      <c r="U144" s="95">
        <v>0</v>
      </c>
      <c r="V144" s="93"/>
      <c r="W144" s="93"/>
      <c r="X144" s="52">
        <v>1</v>
      </c>
      <c r="Y144" s="51" t="s">
        <v>42</v>
      </c>
      <c r="Z144" s="95">
        <f t="shared" ref="Z144" si="28">U144*X144</f>
        <v>0</v>
      </c>
      <c r="AA144" s="93"/>
    </row>
    <row r="145" spans="2:27" s="48" customFormat="1" x14ac:dyDescent="0.25">
      <c r="B145" s="92">
        <v>7</v>
      </c>
      <c r="C145" s="93"/>
      <c r="D145" s="94" t="s">
        <v>138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4" t="s">
        <v>141</v>
      </c>
      <c r="O145" s="93"/>
      <c r="P145" s="93"/>
      <c r="Q145" s="93"/>
      <c r="R145" s="93"/>
      <c r="S145" s="93"/>
      <c r="T145" s="93"/>
      <c r="U145" s="95">
        <v>0</v>
      </c>
      <c r="V145" s="93"/>
      <c r="W145" s="93"/>
      <c r="X145" s="52">
        <v>225</v>
      </c>
      <c r="Y145" s="51" t="s">
        <v>42</v>
      </c>
      <c r="Z145" s="95">
        <f t="shared" si="26"/>
        <v>0</v>
      </c>
      <c r="AA145" s="93"/>
    </row>
    <row r="146" spans="2:27" s="48" customFormat="1" x14ac:dyDescent="0.25">
      <c r="B146" s="92">
        <v>14</v>
      </c>
      <c r="C146" s="93"/>
      <c r="D146" s="94" t="s">
        <v>142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4" t="s">
        <v>143</v>
      </c>
      <c r="O146" s="93"/>
      <c r="P146" s="93"/>
      <c r="Q146" s="93"/>
      <c r="R146" s="93"/>
      <c r="S146" s="93"/>
      <c r="T146" s="93"/>
      <c r="U146" s="95">
        <v>0</v>
      </c>
      <c r="V146" s="93"/>
      <c r="W146" s="93"/>
      <c r="X146" s="52">
        <v>500</v>
      </c>
      <c r="Y146" s="51" t="s">
        <v>45</v>
      </c>
      <c r="Z146" s="95">
        <f t="shared" si="26"/>
        <v>0</v>
      </c>
      <c r="AA146" s="93"/>
    </row>
    <row r="147" spans="2:27" s="48" customFormat="1" x14ac:dyDescent="0.25">
      <c r="B147" s="92">
        <v>15</v>
      </c>
      <c r="C147" s="93"/>
      <c r="D147" s="94" t="s">
        <v>144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4" t="s">
        <v>145</v>
      </c>
      <c r="O147" s="93"/>
      <c r="P147" s="93"/>
      <c r="Q147" s="93"/>
      <c r="R147" s="93"/>
      <c r="S147" s="93"/>
      <c r="T147" s="93"/>
      <c r="U147" s="95">
        <v>0</v>
      </c>
      <c r="V147" s="93"/>
      <c r="W147" s="93"/>
      <c r="X147" s="52">
        <v>800</v>
      </c>
      <c r="Y147" s="51" t="s">
        <v>45</v>
      </c>
      <c r="Z147" s="95">
        <f t="shared" si="26"/>
        <v>0</v>
      </c>
      <c r="AA147" s="93"/>
    </row>
    <row r="148" spans="2:27" s="48" customFormat="1" x14ac:dyDescent="0.25">
      <c r="B148" s="92">
        <v>18</v>
      </c>
      <c r="C148" s="93"/>
      <c r="D148" s="94" t="s">
        <v>146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4" t="s">
        <v>147</v>
      </c>
      <c r="O148" s="93"/>
      <c r="P148" s="93"/>
      <c r="Q148" s="93"/>
      <c r="R148" s="93"/>
      <c r="S148" s="93"/>
      <c r="T148" s="93"/>
      <c r="U148" s="95">
        <v>0</v>
      </c>
      <c r="V148" s="93"/>
      <c r="W148" s="93"/>
      <c r="X148" s="52">
        <v>400</v>
      </c>
      <c r="Y148" s="51" t="s">
        <v>42</v>
      </c>
      <c r="Z148" s="95">
        <f t="shared" si="26"/>
        <v>0</v>
      </c>
      <c r="AA148" s="93"/>
    </row>
    <row r="149" spans="2:27" s="48" customFormat="1" x14ac:dyDescent="0.25">
      <c r="B149" s="92">
        <v>19</v>
      </c>
      <c r="C149" s="93"/>
      <c r="D149" s="94" t="s">
        <v>148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4" t="s">
        <v>149</v>
      </c>
      <c r="O149" s="93"/>
      <c r="P149" s="93"/>
      <c r="Q149" s="93"/>
      <c r="R149" s="93"/>
      <c r="S149" s="93"/>
      <c r="T149" s="93"/>
      <c r="U149" s="95">
        <v>0</v>
      </c>
      <c r="V149" s="93"/>
      <c r="W149" s="93"/>
      <c r="X149" s="52">
        <v>300</v>
      </c>
      <c r="Y149" s="51" t="s">
        <v>42</v>
      </c>
      <c r="Z149" s="95">
        <f t="shared" si="26"/>
        <v>0</v>
      </c>
      <c r="AA149" s="93"/>
    </row>
    <row r="150" spans="2:27" s="48" customFormat="1" x14ac:dyDescent="0.25">
      <c r="B150" s="92">
        <v>21</v>
      </c>
      <c r="C150" s="93"/>
      <c r="D150" s="94" t="s">
        <v>150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4" t="s">
        <v>151</v>
      </c>
      <c r="O150" s="93"/>
      <c r="P150" s="93"/>
      <c r="Q150" s="93"/>
      <c r="R150" s="93"/>
      <c r="S150" s="93"/>
      <c r="T150" s="93"/>
      <c r="U150" s="95">
        <v>0</v>
      </c>
      <c r="V150" s="93"/>
      <c r="W150" s="93"/>
      <c r="X150" s="52">
        <v>2300</v>
      </c>
      <c r="Y150" s="51" t="s">
        <v>42</v>
      </c>
      <c r="Z150" s="95">
        <f t="shared" si="26"/>
        <v>0</v>
      </c>
      <c r="AA150" s="93"/>
    </row>
    <row r="151" spans="2:27" s="48" customFormat="1" ht="14.25" customHeight="1" x14ac:dyDescent="0.25">
      <c r="B151" s="92">
        <v>22</v>
      </c>
      <c r="C151" s="93"/>
      <c r="D151" s="94" t="s">
        <v>152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4" t="s">
        <v>200</v>
      </c>
      <c r="O151" s="93"/>
      <c r="P151" s="93"/>
      <c r="Q151" s="93"/>
      <c r="R151" s="93"/>
      <c r="S151" s="93"/>
      <c r="T151" s="93"/>
      <c r="U151" s="95">
        <v>0</v>
      </c>
      <c r="V151" s="93"/>
      <c r="W151" s="93"/>
      <c r="X151" s="52">
        <v>66</v>
      </c>
      <c r="Y151" s="51" t="s">
        <v>42</v>
      </c>
      <c r="Z151" s="95">
        <f t="shared" ref="Z151:Z152" si="29">U151*X151</f>
        <v>0</v>
      </c>
      <c r="AA151" s="93"/>
    </row>
    <row r="152" spans="2:27" s="48" customFormat="1" ht="14.25" customHeight="1" x14ac:dyDescent="0.25">
      <c r="B152" s="92">
        <v>22</v>
      </c>
      <c r="C152" s="93"/>
      <c r="D152" s="94" t="s">
        <v>152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4" t="s">
        <v>201</v>
      </c>
      <c r="O152" s="93"/>
      <c r="P152" s="93"/>
      <c r="Q152" s="93"/>
      <c r="R152" s="93"/>
      <c r="S152" s="93"/>
      <c r="T152" s="93"/>
      <c r="U152" s="95">
        <v>0</v>
      </c>
      <c r="V152" s="93"/>
      <c r="W152" s="93"/>
      <c r="X152" s="52">
        <v>66</v>
      </c>
      <c r="Y152" s="51" t="s">
        <v>42</v>
      </c>
      <c r="Z152" s="95">
        <f t="shared" si="29"/>
        <v>0</v>
      </c>
      <c r="AA152" s="93"/>
    </row>
    <row r="153" spans="2:27" s="48" customFormat="1" ht="14.25" customHeight="1" x14ac:dyDescent="0.25">
      <c r="B153" s="92">
        <v>22</v>
      </c>
      <c r="C153" s="93"/>
      <c r="D153" s="94" t="s">
        <v>152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4" t="s">
        <v>153</v>
      </c>
      <c r="O153" s="93"/>
      <c r="P153" s="93"/>
      <c r="Q153" s="93"/>
      <c r="R153" s="93"/>
      <c r="S153" s="93"/>
      <c r="T153" s="93"/>
      <c r="U153" s="95">
        <v>0</v>
      </c>
      <c r="V153" s="93"/>
      <c r="W153" s="93"/>
      <c r="X153" s="52">
        <v>120</v>
      </c>
      <c r="Y153" s="51" t="s">
        <v>42</v>
      </c>
      <c r="Z153" s="95">
        <f t="shared" si="26"/>
        <v>0</v>
      </c>
      <c r="AA153" s="93"/>
    </row>
    <row r="154" spans="2:27" s="48" customFormat="1" x14ac:dyDescent="0.25">
      <c r="B154" s="92">
        <v>26</v>
      </c>
      <c r="C154" s="93"/>
      <c r="D154" s="94" t="s">
        <v>154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4" t="s">
        <v>155</v>
      </c>
      <c r="O154" s="93"/>
      <c r="P154" s="93"/>
      <c r="Q154" s="93"/>
      <c r="R154" s="93"/>
      <c r="S154" s="93"/>
      <c r="T154" s="93"/>
      <c r="U154" s="95">
        <v>0</v>
      </c>
      <c r="V154" s="93"/>
      <c r="W154" s="93"/>
      <c r="X154" s="52">
        <v>46</v>
      </c>
      <c r="Y154" s="51" t="s">
        <v>42</v>
      </c>
      <c r="Z154" s="95">
        <f t="shared" si="26"/>
        <v>0</v>
      </c>
      <c r="AA154" s="93"/>
    </row>
    <row r="155" spans="2:27" s="48" customFormat="1" x14ac:dyDescent="0.25">
      <c r="B155" s="92">
        <v>27</v>
      </c>
      <c r="C155" s="93"/>
      <c r="D155" s="94" t="s">
        <v>156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4" t="s">
        <v>157</v>
      </c>
      <c r="O155" s="93"/>
      <c r="P155" s="93"/>
      <c r="Q155" s="93"/>
      <c r="R155" s="93"/>
      <c r="S155" s="93"/>
      <c r="T155" s="93"/>
      <c r="U155" s="95">
        <v>0</v>
      </c>
      <c r="V155" s="93"/>
      <c r="W155" s="93"/>
      <c r="X155" s="52">
        <v>54</v>
      </c>
      <c r="Y155" s="51" t="s">
        <v>42</v>
      </c>
      <c r="Z155" s="95">
        <f t="shared" si="26"/>
        <v>0</v>
      </c>
      <c r="AA155" s="93"/>
    </row>
    <row r="156" spans="2:27" s="48" customFormat="1" x14ac:dyDescent="0.25">
      <c r="B156" s="92">
        <v>29</v>
      </c>
      <c r="C156" s="93"/>
      <c r="D156" s="94" t="s">
        <v>158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4" t="s">
        <v>159</v>
      </c>
      <c r="O156" s="93"/>
      <c r="P156" s="93"/>
      <c r="Q156" s="93"/>
      <c r="R156" s="93"/>
      <c r="S156" s="93"/>
      <c r="T156" s="93"/>
      <c r="U156" s="95">
        <v>0</v>
      </c>
      <c r="V156" s="93"/>
      <c r="W156" s="93"/>
      <c r="X156" s="52">
        <v>1928</v>
      </c>
      <c r="Y156" s="51" t="s">
        <v>42</v>
      </c>
      <c r="Z156" s="95">
        <f t="shared" si="26"/>
        <v>0</v>
      </c>
      <c r="AA156" s="93"/>
    </row>
    <row r="157" spans="2:27" s="48" customFormat="1" x14ac:dyDescent="0.25">
      <c r="B157" s="92">
        <v>48</v>
      </c>
      <c r="C157" s="93"/>
      <c r="D157" s="94" t="s">
        <v>160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4" t="s">
        <v>161</v>
      </c>
      <c r="O157" s="93"/>
      <c r="P157" s="93"/>
      <c r="Q157" s="93"/>
      <c r="R157" s="93"/>
      <c r="S157" s="93"/>
      <c r="T157" s="93"/>
      <c r="U157" s="95">
        <v>0</v>
      </c>
      <c r="V157" s="93"/>
      <c r="W157" s="93"/>
      <c r="X157" s="52">
        <v>1280</v>
      </c>
      <c r="Y157" s="51" t="s">
        <v>45</v>
      </c>
      <c r="Z157" s="95">
        <f t="shared" si="26"/>
        <v>0</v>
      </c>
      <c r="AA157" s="93"/>
    </row>
    <row r="158" spans="2:27" s="37" customFormat="1" x14ac:dyDescent="0.25">
      <c r="B158" s="71">
        <v>60</v>
      </c>
      <c r="C158" s="60"/>
      <c r="D158" s="72" t="s">
        <v>52</v>
      </c>
      <c r="E158" s="60"/>
      <c r="F158" s="60"/>
      <c r="G158" s="60"/>
      <c r="H158" s="60"/>
      <c r="I158" s="60"/>
      <c r="J158" s="60"/>
      <c r="K158" s="60"/>
      <c r="L158" s="60"/>
      <c r="M158" s="60"/>
      <c r="N158" s="72" t="s">
        <v>59</v>
      </c>
      <c r="O158" s="60"/>
      <c r="P158" s="60"/>
      <c r="Q158" s="60"/>
      <c r="R158" s="60"/>
      <c r="S158" s="60"/>
      <c r="T158" s="60"/>
      <c r="U158" s="91">
        <v>0</v>
      </c>
      <c r="V158" s="60"/>
      <c r="W158" s="60"/>
      <c r="X158" s="40">
        <v>800</v>
      </c>
      <c r="Y158" s="39" t="s">
        <v>45</v>
      </c>
      <c r="Z158" s="91">
        <f t="shared" ref="Z158" si="30">U158*X158</f>
        <v>0</v>
      </c>
      <c r="AA158" s="60"/>
    </row>
    <row r="159" spans="2:27" s="37" customFormat="1" x14ac:dyDescent="0.25">
      <c r="B159" s="71">
        <v>60</v>
      </c>
      <c r="C159" s="60"/>
      <c r="D159" s="72" t="s">
        <v>52</v>
      </c>
      <c r="E159" s="60"/>
      <c r="F159" s="60"/>
      <c r="G159" s="60"/>
      <c r="H159" s="60"/>
      <c r="I159" s="60"/>
      <c r="J159" s="60"/>
      <c r="K159" s="60"/>
      <c r="L159" s="60"/>
      <c r="M159" s="60"/>
      <c r="N159" s="72" t="s">
        <v>60</v>
      </c>
      <c r="O159" s="60"/>
      <c r="P159" s="60"/>
      <c r="Q159" s="60"/>
      <c r="R159" s="60"/>
      <c r="S159" s="60"/>
      <c r="T159" s="60"/>
      <c r="U159" s="91">
        <v>0</v>
      </c>
      <c r="V159" s="60"/>
      <c r="W159" s="60"/>
      <c r="X159" s="40">
        <v>800</v>
      </c>
      <c r="Y159" s="39" t="s">
        <v>45</v>
      </c>
      <c r="Z159" s="91">
        <f t="shared" ref="Z159:Z160" si="31">U159*X159</f>
        <v>0</v>
      </c>
      <c r="AA159" s="60"/>
    </row>
    <row r="160" spans="2:27" s="37" customFormat="1" x14ac:dyDescent="0.25">
      <c r="B160" s="71">
        <v>60</v>
      </c>
      <c r="C160" s="60"/>
      <c r="D160" s="72" t="s">
        <v>52</v>
      </c>
      <c r="E160" s="60"/>
      <c r="F160" s="60"/>
      <c r="G160" s="60"/>
      <c r="H160" s="60"/>
      <c r="I160" s="60"/>
      <c r="J160" s="60"/>
      <c r="K160" s="60"/>
      <c r="L160" s="60"/>
      <c r="M160" s="60"/>
      <c r="N160" s="72" t="s">
        <v>61</v>
      </c>
      <c r="O160" s="60"/>
      <c r="P160" s="60"/>
      <c r="Q160" s="60"/>
      <c r="R160" s="60"/>
      <c r="S160" s="60"/>
      <c r="T160" s="60"/>
      <c r="U160" s="91">
        <v>0</v>
      </c>
      <c r="V160" s="60"/>
      <c r="W160" s="60"/>
      <c r="X160" s="40">
        <v>800</v>
      </c>
      <c r="Y160" s="39" t="s">
        <v>42</v>
      </c>
      <c r="Z160" s="91">
        <f t="shared" si="31"/>
        <v>0</v>
      </c>
      <c r="AA160" s="60"/>
    </row>
    <row r="161" spans="2:27" s="37" customFormat="1" x14ac:dyDescent="0.25">
      <c r="B161" s="71">
        <v>60</v>
      </c>
      <c r="C161" s="60"/>
      <c r="D161" s="72" t="s">
        <v>52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72" t="s">
        <v>66</v>
      </c>
      <c r="O161" s="60"/>
      <c r="P161" s="60"/>
      <c r="Q161" s="60"/>
      <c r="R161" s="60"/>
      <c r="S161" s="60"/>
      <c r="T161" s="60"/>
      <c r="U161" s="91">
        <v>0</v>
      </c>
      <c r="V161" s="60"/>
      <c r="W161" s="60"/>
      <c r="X161" s="40">
        <v>1500</v>
      </c>
      <c r="Y161" s="39" t="s">
        <v>42</v>
      </c>
      <c r="Z161" s="91">
        <f t="shared" ref="Z161:Z162" si="32">U161*X161</f>
        <v>0</v>
      </c>
      <c r="AA161" s="60"/>
    </row>
    <row r="162" spans="2:27" s="44" customFormat="1" x14ac:dyDescent="0.25">
      <c r="B162" s="71">
        <v>60</v>
      </c>
      <c r="C162" s="60"/>
      <c r="D162" s="72" t="s">
        <v>52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72" t="s">
        <v>205</v>
      </c>
      <c r="O162" s="60"/>
      <c r="P162" s="60"/>
      <c r="Q162" s="60"/>
      <c r="R162" s="60"/>
      <c r="S162" s="60"/>
      <c r="T162" s="60"/>
      <c r="U162" s="91">
        <v>0</v>
      </c>
      <c r="V162" s="60"/>
      <c r="W162" s="60"/>
      <c r="X162" s="47">
        <v>2</v>
      </c>
      <c r="Y162" s="46" t="s">
        <v>42</v>
      </c>
      <c r="Z162" s="91">
        <f t="shared" si="32"/>
        <v>0</v>
      </c>
      <c r="AA162" s="60"/>
    </row>
    <row r="163" spans="2:27" s="37" customFormat="1" x14ac:dyDescent="0.25">
      <c r="B163" s="71">
        <v>60</v>
      </c>
      <c r="C163" s="60"/>
      <c r="D163" s="72" t="s">
        <v>52</v>
      </c>
      <c r="E163" s="60"/>
      <c r="F163" s="60"/>
      <c r="G163" s="60"/>
      <c r="H163" s="60"/>
      <c r="I163" s="60"/>
      <c r="J163" s="60"/>
      <c r="K163" s="60"/>
      <c r="L163" s="60"/>
      <c r="M163" s="60"/>
      <c r="N163" s="72" t="s">
        <v>65</v>
      </c>
      <c r="O163" s="60"/>
      <c r="P163" s="60"/>
      <c r="Q163" s="60"/>
      <c r="R163" s="60"/>
      <c r="S163" s="60"/>
      <c r="T163" s="60"/>
      <c r="U163" s="91">
        <v>0</v>
      </c>
      <c r="V163" s="60"/>
      <c r="W163" s="60"/>
      <c r="X163" s="40">
        <v>125</v>
      </c>
      <c r="Y163" s="39" t="s">
        <v>42</v>
      </c>
      <c r="Z163" s="91">
        <f t="shared" ref="Z163" si="33">U163*X163</f>
        <v>0</v>
      </c>
      <c r="AA163" s="60"/>
    </row>
    <row r="164" spans="2:27" ht="15.75" customHeight="1" x14ac:dyDescent="0.25">
      <c r="B164" s="96" t="s">
        <v>56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21"/>
      <c r="AA164" s="26">
        <f>SUM(Z113:AA163)</f>
        <v>0</v>
      </c>
    </row>
    <row r="165" spans="2:27" ht="2.85" customHeight="1" x14ac:dyDescent="0.25"/>
    <row r="166" spans="2:27" ht="11.25" customHeight="1" x14ac:dyDescent="0.25">
      <c r="B166" s="69" t="s">
        <v>53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2:27" ht="1.5" customHeight="1" x14ac:dyDescent="0.25"/>
    <row r="168" spans="2:27" ht="11.25" customHeight="1" x14ac:dyDescent="0.25">
      <c r="C168" s="71" t="s">
        <v>47</v>
      </c>
      <c r="D168" s="60"/>
      <c r="F168" s="73">
        <f>AA164</f>
        <v>0</v>
      </c>
      <c r="G168" s="60"/>
      <c r="H168" s="60"/>
      <c r="I168" s="60"/>
      <c r="J168" s="60"/>
      <c r="K168" s="60"/>
      <c r="M168" s="72"/>
      <c r="N168" s="60"/>
      <c r="O168" s="60"/>
      <c r="P168" s="60"/>
      <c r="Q168" s="60"/>
      <c r="R168" s="60"/>
      <c r="S168" s="60"/>
    </row>
    <row r="169" spans="2:27" ht="12.75" customHeight="1" x14ac:dyDescent="0.25"/>
    <row r="170" spans="2:27" ht="11.45" customHeight="1" x14ac:dyDescent="0.25">
      <c r="B170" s="72" t="s">
        <v>3</v>
      </c>
      <c r="C170" s="60"/>
      <c r="D170" s="60"/>
      <c r="E170" s="60"/>
      <c r="F170" s="60"/>
      <c r="T170" s="68" t="s">
        <v>8</v>
      </c>
      <c r="U170" s="87"/>
      <c r="V170" s="87"/>
      <c r="W170" s="87"/>
      <c r="X170" s="87"/>
      <c r="Y170" s="87"/>
      <c r="Z170" s="87"/>
      <c r="AA170" s="87"/>
    </row>
    <row r="171" spans="2:27" ht="11.25" customHeight="1" x14ac:dyDescent="0.25">
      <c r="B171" s="72" t="s">
        <v>54</v>
      </c>
      <c r="C171" s="60"/>
      <c r="D171" s="60"/>
      <c r="E171" s="60"/>
      <c r="F171" s="60"/>
      <c r="G171" s="71"/>
      <c r="H171" s="60"/>
      <c r="I171" s="60"/>
      <c r="J171" s="60"/>
      <c r="K171" s="60"/>
      <c r="L171" s="60"/>
      <c r="M171" s="60"/>
      <c r="N171" s="60"/>
      <c r="T171" s="27">
        <f>(Z113+Z114+Z115+Z116+Z117+Z118+Z119+Z120+Z121+Z122+Z124+Z125+Z126+Z146+Z147+Z157+Z158+Z159)*0.05</f>
        <v>0</v>
      </c>
    </row>
    <row r="172" spans="2:27" ht="0" hidden="1" customHeight="1" x14ac:dyDescent="0.25"/>
    <row r="173" spans="2:27" ht="14.1" customHeight="1" x14ac:dyDescent="0.25"/>
    <row r="174" spans="2:27" ht="11.45" customHeight="1" x14ac:dyDescent="0.25">
      <c r="B174" s="80" t="s">
        <v>3</v>
      </c>
      <c r="C174" s="81"/>
      <c r="D174" s="81"/>
      <c r="E174" s="81"/>
      <c r="F174" s="81"/>
      <c r="G174" s="81"/>
      <c r="H174" s="81"/>
      <c r="J174" s="82" t="s">
        <v>7</v>
      </c>
      <c r="K174" s="81"/>
      <c r="L174" s="81"/>
      <c r="M174" s="81"/>
      <c r="N174" s="81"/>
      <c r="O174" s="81"/>
      <c r="P174" s="81"/>
    </row>
    <row r="175" spans="2:27" ht="11.25" customHeight="1" x14ac:dyDescent="0.25">
      <c r="B175" s="82" t="s">
        <v>8</v>
      </c>
      <c r="C175" s="81"/>
      <c r="D175" s="81"/>
      <c r="E175" s="81"/>
      <c r="F175" s="81"/>
      <c r="G175" s="81"/>
      <c r="H175" s="81"/>
      <c r="I175" s="14"/>
      <c r="J175" s="83">
        <f>T171+AA164</f>
        <v>0</v>
      </c>
      <c r="K175" s="81"/>
      <c r="L175" s="81"/>
      <c r="M175" s="81"/>
      <c r="N175" s="81"/>
      <c r="O175" s="81"/>
      <c r="P175" s="81"/>
    </row>
    <row r="176" spans="2:27" ht="0" hidden="1" customHeight="1" x14ac:dyDescent="0.25"/>
    <row r="177" spans="2:16" ht="3" customHeight="1" x14ac:dyDescent="0.25"/>
    <row r="178" spans="2:16" ht="11.25" customHeight="1" x14ac:dyDescent="0.25">
      <c r="B178" s="84" t="s">
        <v>32</v>
      </c>
      <c r="C178" s="60"/>
      <c r="D178" s="60"/>
      <c r="E178" s="60"/>
      <c r="F178" s="60"/>
      <c r="G178" s="60"/>
      <c r="H178" s="60"/>
      <c r="J178" s="85">
        <f>T171+AA164</f>
        <v>0</v>
      </c>
      <c r="K178" s="60"/>
      <c r="L178" s="60"/>
      <c r="M178" s="60"/>
      <c r="N178" s="60"/>
      <c r="O178" s="60"/>
      <c r="P178" s="60"/>
    </row>
    <row r="179" spans="2:16" ht="0" hidden="1" customHeight="1" x14ac:dyDescent="0.25"/>
  </sheetData>
  <mergeCells count="641">
    <mergeCell ref="B123:C123"/>
    <mergeCell ref="D123:M123"/>
    <mergeCell ref="N123:T123"/>
    <mergeCell ref="U123:W123"/>
    <mergeCell ref="Z123:AA123"/>
    <mergeCell ref="B144:C144"/>
    <mergeCell ref="D144:M144"/>
    <mergeCell ref="N144:T144"/>
    <mergeCell ref="U144:W144"/>
    <mergeCell ref="Z144:AA144"/>
    <mergeCell ref="B129:C129"/>
    <mergeCell ref="D129:M129"/>
    <mergeCell ref="N129:T129"/>
    <mergeCell ref="U129:W129"/>
    <mergeCell ref="Z129:AA129"/>
    <mergeCell ref="B128:C128"/>
    <mergeCell ref="D128:M128"/>
    <mergeCell ref="N128:T128"/>
    <mergeCell ref="U128:W128"/>
    <mergeCell ref="Z128:AA128"/>
    <mergeCell ref="B139:C139"/>
    <mergeCell ref="D139:M139"/>
    <mergeCell ref="N139:T139"/>
    <mergeCell ref="U139:W139"/>
    <mergeCell ref="B162:C162"/>
    <mergeCell ref="D162:M162"/>
    <mergeCell ref="N162:T162"/>
    <mergeCell ref="U162:W162"/>
    <mergeCell ref="Z162:AA162"/>
    <mergeCell ref="B151:C151"/>
    <mergeCell ref="D151:M151"/>
    <mergeCell ref="N151:T151"/>
    <mergeCell ref="U151:W151"/>
    <mergeCell ref="Z151:AA151"/>
    <mergeCell ref="B152:C152"/>
    <mergeCell ref="D152:M152"/>
    <mergeCell ref="N152:T152"/>
    <mergeCell ref="U152:W152"/>
    <mergeCell ref="Z152:AA152"/>
    <mergeCell ref="B156:C156"/>
    <mergeCell ref="D156:M156"/>
    <mergeCell ref="N156:T156"/>
    <mergeCell ref="U156:W156"/>
    <mergeCell ref="Z156:AA156"/>
    <mergeCell ref="B157:C157"/>
    <mergeCell ref="D157:M157"/>
    <mergeCell ref="N157:T157"/>
    <mergeCell ref="U157:W157"/>
    <mergeCell ref="B34:C34"/>
    <mergeCell ref="D34:M34"/>
    <mergeCell ref="N34:T34"/>
    <mergeCell ref="U34:W34"/>
    <mergeCell ref="Z34:AA34"/>
    <mergeCell ref="B142:C142"/>
    <mergeCell ref="D142:M142"/>
    <mergeCell ref="N142:T142"/>
    <mergeCell ref="U142:W142"/>
    <mergeCell ref="Z142:AA142"/>
    <mergeCell ref="B135:C135"/>
    <mergeCell ref="D135:M135"/>
    <mergeCell ref="N135:T135"/>
    <mergeCell ref="U135:W135"/>
    <mergeCell ref="Z135:AA135"/>
    <mergeCell ref="B136:C136"/>
    <mergeCell ref="D136:M136"/>
    <mergeCell ref="N136:T136"/>
    <mergeCell ref="U136:W136"/>
    <mergeCell ref="Z136:AA136"/>
    <mergeCell ref="B120:C120"/>
    <mergeCell ref="D120:M120"/>
    <mergeCell ref="N120:T120"/>
    <mergeCell ref="U120:W120"/>
    <mergeCell ref="Z120:AA120"/>
    <mergeCell ref="B116:C116"/>
    <mergeCell ref="D116:M116"/>
    <mergeCell ref="N116:T116"/>
    <mergeCell ref="U116:W116"/>
    <mergeCell ref="Z116:AA116"/>
    <mergeCell ref="B118:C118"/>
    <mergeCell ref="D118:M118"/>
    <mergeCell ref="N118:T118"/>
    <mergeCell ref="U118:W118"/>
    <mergeCell ref="Z118:AA118"/>
    <mergeCell ref="B119:C119"/>
    <mergeCell ref="D119:M119"/>
    <mergeCell ref="N119:T119"/>
    <mergeCell ref="U119:W119"/>
    <mergeCell ref="Z119:AA119"/>
    <mergeCell ref="Z139:AA139"/>
    <mergeCell ref="B140:C140"/>
    <mergeCell ref="D140:M140"/>
    <mergeCell ref="N140:T140"/>
    <mergeCell ref="U140:W140"/>
    <mergeCell ref="Z140:AA140"/>
    <mergeCell ref="B134:C134"/>
    <mergeCell ref="D134:M134"/>
    <mergeCell ref="N134:T134"/>
    <mergeCell ref="U134:W134"/>
    <mergeCell ref="Z134:AA134"/>
    <mergeCell ref="B138:C138"/>
    <mergeCell ref="D138:M138"/>
    <mergeCell ref="N138:T138"/>
    <mergeCell ref="U138:W138"/>
    <mergeCell ref="Z138:AA138"/>
    <mergeCell ref="B137:C137"/>
    <mergeCell ref="D137:M137"/>
    <mergeCell ref="N137:T137"/>
    <mergeCell ref="U137:W137"/>
    <mergeCell ref="Z137:AA137"/>
    <mergeCell ref="B132:C132"/>
    <mergeCell ref="D132:M132"/>
    <mergeCell ref="N132:T132"/>
    <mergeCell ref="U132:W132"/>
    <mergeCell ref="Z132:AA132"/>
    <mergeCell ref="B133:C133"/>
    <mergeCell ref="D133:M133"/>
    <mergeCell ref="N133:T133"/>
    <mergeCell ref="U133:W133"/>
    <mergeCell ref="Z133:AA133"/>
    <mergeCell ref="B130:C130"/>
    <mergeCell ref="D130:M130"/>
    <mergeCell ref="N130:T130"/>
    <mergeCell ref="U130:W130"/>
    <mergeCell ref="Z130:AA130"/>
    <mergeCell ref="B131:C131"/>
    <mergeCell ref="D131:M131"/>
    <mergeCell ref="N131:T131"/>
    <mergeCell ref="U131:W131"/>
    <mergeCell ref="Z131:AA131"/>
    <mergeCell ref="B124:C124"/>
    <mergeCell ref="D124:M124"/>
    <mergeCell ref="N124:T124"/>
    <mergeCell ref="U124:W124"/>
    <mergeCell ref="Z124:AA124"/>
    <mergeCell ref="B125:C125"/>
    <mergeCell ref="D125:M125"/>
    <mergeCell ref="N125:T125"/>
    <mergeCell ref="U125:W125"/>
    <mergeCell ref="Z125:AA125"/>
    <mergeCell ref="B121:C121"/>
    <mergeCell ref="D121:M121"/>
    <mergeCell ref="N121:T121"/>
    <mergeCell ref="U121:W121"/>
    <mergeCell ref="Z121:AA121"/>
    <mergeCell ref="B122:C122"/>
    <mergeCell ref="D122:M122"/>
    <mergeCell ref="N122:T122"/>
    <mergeCell ref="U122:W122"/>
    <mergeCell ref="Z122:AA122"/>
    <mergeCell ref="B115:C115"/>
    <mergeCell ref="D115:M115"/>
    <mergeCell ref="N115:T115"/>
    <mergeCell ref="U115:W115"/>
    <mergeCell ref="Z115:AA115"/>
    <mergeCell ref="B117:C117"/>
    <mergeCell ref="D117:M117"/>
    <mergeCell ref="N117:T117"/>
    <mergeCell ref="U117:W117"/>
    <mergeCell ref="Z117:AA117"/>
    <mergeCell ref="B113:C113"/>
    <mergeCell ref="D113:M113"/>
    <mergeCell ref="N113:T113"/>
    <mergeCell ref="U113:W113"/>
    <mergeCell ref="Z113:AA113"/>
    <mergeCell ref="B114:C114"/>
    <mergeCell ref="D114:M114"/>
    <mergeCell ref="N114:T114"/>
    <mergeCell ref="U114:W114"/>
    <mergeCell ref="Z114:AA114"/>
    <mergeCell ref="Z157:AA157"/>
    <mergeCell ref="B154:C154"/>
    <mergeCell ref="D154:M154"/>
    <mergeCell ref="N154:T154"/>
    <mergeCell ref="U154:W154"/>
    <mergeCell ref="Z154:AA154"/>
    <mergeCell ref="B155:C155"/>
    <mergeCell ref="D155:M155"/>
    <mergeCell ref="N155:T155"/>
    <mergeCell ref="U155:W155"/>
    <mergeCell ref="Z155:AA155"/>
    <mergeCell ref="B126:C126"/>
    <mergeCell ref="D126:M126"/>
    <mergeCell ref="N126:T126"/>
    <mergeCell ref="U126:W126"/>
    <mergeCell ref="Z126:AA126"/>
    <mergeCell ref="B153:C153"/>
    <mergeCell ref="D153:M153"/>
    <mergeCell ref="N153:T153"/>
    <mergeCell ref="U153:W153"/>
    <mergeCell ref="Z153:AA153"/>
    <mergeCell ref="B149:C149"/>
    <mergeCell ref="D149:M149"/>
    <mergeCell ref="N149:T149"/>
    <mergeCell ref="U149:W149"/>
    <mergeCell ref="Z149:AA149"/>
    <mergeCell ref="B150:C150"/>
    <mergeCell ref="D150:M150"/>
    <mergeCell ref="N150:T150"/>
    <mergeCell ref="U150:W150"/>
    <mergeCell ref="Z150:AA150"/>
    <mergeCell ref="B147:C147"/>
    <mergeCell ref="D147:M147"/>
    <mergeCell ref="N147:T147"/>
    <mergeCell ref="U147:W147"/>
    <mergeCell ref="D148:M148"/>
    <mergeCell ref="N148:T148"/>
    <mergeCell ref="U148:W148"/>
    <mergeCell ref="Z148:AA148"/>
    <mergeCell ref="B145:C145"/>
    <mergeCell ref="D145:M145"/>
    <mergeCell ref="N145:T145"/>
    <mergeCell ref="U145:W145"/>
    <mergeCell ref="Z145:AA145"/>
    <mergeCell ref="B146:C146"/>
    <mergeCell ref="D146:M146"/>
    <mergeCell ref="N146:T146"/>
    <mergeCell ref="U146:W146"/>
    <mergeCell ref="Z146:AA146"/>
    <mergeCell ref="B51:C51"/>
    <mergeCell ref="D51:M51"/>
    <mergeCell ref="N51:T51"/>
    <mergeCell ref="U51:W51"/>
    <mergeCell ref="Z51:AA51"/>
    <mergeCell ref="B49:C49"/>
    <mergeCell ref="D49:M49"/>
    <mergeCell ref="N49:T49"/>
    <mergeCell ref="U49:W49"/>
    <mergeCell ref="Z49:AA49"/>
    <mergeCell ref="B50:C50"/>
    <mergeCell ref="D50:M50"/>
    <mergeCell ref="N50:T50"/>
    <mergeCell ref="U50:W50"/>
    <mergeCell ref="Z50:AA50"/>
    <mergeCell ref="B25:C25"/>
    <mergeCell ref="D25:M25"/>
    <mergeCell ref="N25:T25"/>
    <mergeCell ref="U25:W25"/>
    <mergeCell ref="Z25:AA25"/>
    <mergeCell ref="B17:C17"/>
    <mergeCell ref="D17:M17"/>
    <mergeCell ref="N17:T17"/>
    <mergeCell ref="U17:W17"/>
    <mergeCell ref="Z17:AA17"/>
    <mergeCell ref="B18:C18"/>
    <mergeCell ref="D18:M18"/>
    <mergeCell ref="N18:T18"/>
    <mergeCell ref="U18:W18"/>
    <mergeCell ref="Z18:AA18"/>
    <mergeCell ref="B24:C24"/>
    <mergeCell ref="D24:M24"/>
    <mergeCell ref="N24:T24"/>
    <mergeCell ref="U24:W24"/>
    <mergeCell ref="Z24:AA24"/>
    <mergeCell ref="B23:C23"/>
    <mergeCell ref="D23:M23"/>
    <mergeCell ref="N23:T23"/>
    <mergeCell ref="U23:W23"/>
    <mergeCell ref="B9:C9"/>
    <mergeCell ref="D9:M9"/>
    <mergeCell ref="N9:T9"/>
    <mergeCell ref="U9:W9"/>
    <mergeCell ref="Z9:AA9"/>
    <mergeCell ref="B10:C10"/>
    <mergeCell ref="D10:M10"/>
    <mergeCell ref="N10:T10"/>
    <mergeCell ref="U10:W10"/>
    <mergeCell ref="Z10:AA10"/>
    <mergeCell ref="B11:C11"/>
    <mergeCell ref="D11:M11"/>
    <mergeCell ref="N11:T11"/>
    <mergeCell ref="U11:W11"/>
    <mergeCell ref="Z11:AA11"/>
    <mergeCell ref="B12:C12"/>
    <mergeCell ref="D12:M12"/>
    <mergeCell ref="N12:T12"/>
    <mergeCell ref="U12:W12"/>
    <mergeCell ref="Z12:AA12"/>
    <mergeCell ref="Z23:AA23"/>
    <mergeCell ref="B21:C21"/>
    <mergeCell ref="D21:M21"/>
    <mergeCell ref="N21:T21"/>
    <mergeCell ref="U21:W21"/>
    <mergeCell ref="Z21:AA21"/>
    <mergeCell ref="B22:C22"/>
    <mergeCell ref="D22:M22"/>
    <mergeCell ref="N22:T22"/>
    <mergeCell ref="U22:W22"/>
    <mergeCell ref="Z22:AA22"/>
    <mergeCell ref="B13:C13"/>
    <mergeCell ref="D13:M13"/>
    <mergeCell ref="N13:T13"/>
    <mergeCell ref="U13:W13"/>
    <mergeCell ref="Z13:AA13"/>
    <mergeCell ref="B19:C19"/>
    <mergeCell ref="D19:M19"/>
    <mergeCell ref="N19:T19"/>
    <mergeCell ref="U19:W19"/>
    <mergeCell ref="Z19:AA19"/>
    <mergeCell ref="B14:C14"/>
    <mergeCell ref="D14:M14"/>
    <mergeCell ref="N14:T14"/>
    <mergeCell ref="U14:W14"/>
    <mergeCell ref="Z14:AA14"/>
    <mergeCell ref="B20:C20"/>
    <mergeCell ref="D20:M20"/>
    <mergeCell ref="N20:T20"/>
    <mergeCell ref="U20:W20"/>
    <mergeCell ref="Z20:AA20"/>
    <mergeCell ref="B15:C15"/>
    <mergeCell ref="D15:M15"/>
    <mergeCell ref="N15:T15"/>
    <mergeCell ref="U15:W15"/>
    <mergeCell ref="Z15:AA15"/>
    <mergeCell ref="B16:C16"/>
    <mergeCell ref="D16:M16"/>
    <mergeCell ref="N16:T16"/>
    <mergeCell ref="U16:W16"/>
    <mergeCell ref="Z16:AA16"/>
    <mergeCell ref="B42:C42"/>
    <mergeCell ref="D42:M42"/>
    <mergeCell ref="N42:T42"/>
    <mergeCell ref="U42:W42"/>
    <mergeCell ref="Z42:AA42"/>
    <mergeCell ref="B39:C39"/>
    <mergeCell ref="D39:M39"/>
    <mergeCell ref="N39:T39"/>
    <mergeCell ref="U39:W39"/>
    <mergeCell ref="Z39:AA39"/>
    <mergeCell ref="B40:C40"/>
    <mergeCell ref="D40:M40"/>
    <mergeCell ref="N40:T40"/>
    <mergeCell ref="U40:W40"/>
    <mergeCell ref="Z40:AA40"/>
    <mergeCell ref="B41:C41"/>
    <mergeCell ref="D41:M41"/>
    <mergeCell ref="N41:T41"/>
    <mergeCell ref="U41:W41"/>
    <mergeCell ref="Z41:AA41"/>
    <mergeCell ref="B37:C37"/>
    <mergeCell ref="D37:M37"/>
    <mergeCell ref="N37:T37"/>
    <mergeCell ref="U37:W37"/>
    <mergeCell ref="Z37:AA37"/>
    <mergeCell ref="B38:C38"/>
    <mergeCell ref="D38:M38"/>
    <mergeCell ref="N38:T38"/>
    <mergeCell ref="U38:W38"/>
    <mergeCell ref="Z38:AA38"/>
    <mergeCell ref="B35:C35"/>
    <mergeCell ref="D35:M35"/>
    <mergeCell ref="N35:T35"/>
    <mergeCell ref="U35:W35"/>
    <mergeCell ref="Z35:AA35"/>
    <mergeCell ref="B36:C36"/>
    <mergeCell ref="D36:M36"/>
    <mergeCell ref="N36:T36"/>
    <mergeCell ref="U36:W36"/>
    <mergeCell ref="Z36:AA36"/>
    <mergeCell ref="B32:C32"/>
    <mergeCell ref="D32:M32"/>
    <mergeCell ref="N32:T32"/>
    <mergeCell ref="U32:W32"/>
    <mergeCell ref="Z32:AA32"/>
    <mergeCell ref="B33:C33"/>
    <mergeCell ref="D33:M33"/>
    <mergeCell ref="N33:T33"/>
    <mergeCell ref="U33:W33"/>
    <mergeCell ref="Z33:AA33"/>
    <mergeCell ref="B174:H174"/>
    <mergeCell ref="J174:P174"/>
    <mergeCell ref="B166:AA166"/>
    <mergeCell ref="C168:D168"/>
    <mergeCell ref="F168:K168"/>
    <mergeCell ref="M168:S168"/>
    <mergeCell ref="B175:H175"/>
    <mergeCell ref="J175:P175"/>
    <mergeCell ref="B178:H178"/>
    <mergeCell ref="J178:P178"/>
    <mergeCell ref="B170:F170"/>
    <mergeCell ref="T170:AA170"/>
    <mergeCell ref="B171:F171"/>
    <mergeCell ref="G171:N171"/>
    <mergeCell ref="N159:T159"/>
    <mergeCell ref="U159:W159"/>
    <mergeCell ref="Z159:AA159"/>
    <mergeCell ref="B161:C161"/>
    <mergeCell ref="D161:M161"/>
    <mergeCell ref="N161:T161"/>
    <mergeCell ref="U161:W161"/>
    <mergeCell ref="Z161:AA161"/>
    <mergeCell ref="B141:C141"/>
    <mergeCell ref="D141:M141"/>
    <mergeCell ref="N141:T141"/>
    <mergeCell ref="U141:W141"/>
    <mergeCell ref="Z141:AA141"/>
    <mergeCell ref="B143:C143"/>
    <mergeCell ref="D143:M143"/>
    <mergeCell ref="N143:T143"/>
    <mergeCell ref="U143:W143"/>
    <mergeCell ref="Z143:AA143"/>
    <mergeCell ref="U158:W158"/>
    <mergeCell ref="Z158:AA158"/>
    <mergeCell ref="B159:C159"/>
    <mergeCell ref="D159:M159"/>
    <mergeCell ref="Z147:AA147"/>
    <mergeCell ref="B148:C148"/>
    <mergeCell ref="B98:AA98"/>
    <mergeCell ref="C100:D100"/>
    <mergeCell ref="F100:J100"/>
    <mergeCell ref="K100:R100"/>
    <mergeCell ref="B94:C94"/>
    <mergeCell ref="D94:M94"/>
    <mergeCell ref="N94:T94"/>
    <mergeCell ref="U94:W94"/>
    <mergeCell ref="Z94:AA94"/>
    <mergeCell ref="B110:AA110"/>
    <mergeCell ref="B112:C112"/>
    <mergeCell ref="D112:M112"/>
    <mergeCell ref="N112:T112"/>
    <mergeCell ref="U112:W112"/>
    <mergeCell ref="Z112:AA112"/>
    <mergeCell ref="B102:H102"/>
    <mergeCell ref="J102:P102"/>
    <mergeCell ref="B103:H103"/>
    <mergeCell ref="J103:P103"/>
    <mergeCell ref="B106:H106"/>
    <mergeCell ref="J106:P106"/>
    <mergeCell ref="D76:M76"/>
    <mergeCell ref="B58:H58"/>
    <mergeCell ref="J58:P58"/>
    <mergeCell ref="B59:H59"/>
    <mergeCell ref="J59:P59"/>
    <mergeCell ref="B62:H62"/>
    <mergeCell ref="J62:P62"/>
    <mergeCell ref="B69:AA69"/>
    <mergeCell ref="B71:C71"/>
    <mergeCell ref="D71:M71"/>
    <mergeCell ref="N71:T71"/>
    <mergeCell ref="U71:W71"/>
    <mergeCell ref="Z71:AA71"/>
    <mergeCell ref="Z76:AA76"/>
    <mergeCell ref="B73:C73"/>
    <mergeCell ref="D73:M73"/>
    <mergeCell ref="N73:T73"/>
    <mergeCell ref="B74:C74"/>
    <mergeCell ref="D74:M74"/>
    <mergeCell ref="N74:T74"/>
    <mergeCell ref="U73:W73"/>
    <mergeCell ref="Z73:AA73"/>
    <mergeCell ref="U74:W74"/>
    <mergeCell ref="Z74:AA74"/>
    <mergeCell ref="B75:C75"/>
    <mergeCell ref="D75:M75"/>
    <mergeCell ref="N75:T75"/>
    <mergeCell ref="U75:W75"/>
    <mergeCell ref="Z75:AA75"/>
    <mergeCell ref="A95:Y95"/>
    <mergeCell ref="B8:C8"/>
    <mergeCell ref="D8:M8"/>
    <mergeCell ref="N8:T8"/>
    <mergeCell ref="U8:W8"/>
    <mergeCell ref="Z8:AA8"/>
    <mergeCell ref="B27:C27"/>
    <mergeCell ref="D27:M27"/>
    <mergeCell ref="N27:T27"/>
    <mergeCell ref="U27:W27"/>
    <mergeCell ref="Z27:AA27"/>
    <mergeCell ref="B43:C43"/>
    <mergeCell ref="D43:M43"/>
    <mergeCell ref="N43:T43"/>
    <mergeCell ref="U43:W43"/>
    <mergeCell ref="Z43:AA43"/>
    <mergeCell ref="B45:C45"/>
    <mergeCell ref="D45:M45"/>
    <mergeCell ref="B72:C72"/>
    <mergeCell ref="D72:M72"/>
    <mergeCell ref="N72:T72"/>
    <mergeCell ref="U72:W72"/>
    <mergeCell ref="Z72:AA72"/>
    <mergeCell ref="A52:Y52"/>
    <mergeCell ref="U48:W48"/>
    <mergeCell ref="Z48:AA48"/>
    <mergeCell ref="B28:C28"/>
    <mergeCell ref="D28:M28"/>
    <mergeCell ref="N28:T28"/>
    <mergeCell ref="U28:W28"/>
    <mergeCell ref="Z28:AA28"/>
    <mergeCell ref="B44:C44"/>
    <mergeCell ref="D44:M44"/>
    <mergeCell ref="N44:T44"/>
    <mergeCell ref="B54:AA54"/>
    <mergeCell ref="C56:D56"/>
    <mergeCell ref="F56:K56"/>
    <mergeCell ref="M56:S56"/>
    <mergeCell ref="B29:C29"/>
    <mergeCell ref="D29:M29"/>
    <mergeCell ref="N29:T29"/>
    <mergeCell ref="U29:W29"/>
    <mergeCell ref="N46:T46"/>
    <mergeCell ref="N45:T45"/>
    <mergeCell ref="U45:W45"/>
    <mergeCell ref="Z45:AA45"/>
    <mergeCell ref="B48:C48"/>
    <mergeCell ref="D48:M48"/>
    <mergeCell ref="N48:T48"/>
    <mergeCell ref="A3:AB3"/>
    <mergeCell ref="B6:AA6"/>
    <mergeCell ref="B26:C26"/>
    <mergeCell ref="D26:M26"/>
    <mergeCell ref="N26:T26"/>
    <mergeCell ref="U26:W26"/>
    <mergeCell ref="Z26:AA26"/>
    <mergeCell ref="Z29:AA29"/>
    <mergeCell ref="B30:C30"/>
    <mergeCell ref="D30:M30"/>
    <mergeCell ref="N30:T30"/>
    <mergeCell ref="U30:W30"/>
    <mergeCell ref="Z30:AA30"/>
    <mergeCell ref="B31:C31"/>
    <mergeCell ref="D31:M31"/>
    <mergeCell ref="N31:T31"/>
    <mergeCell ref="U31:W31"/>
    <mergeCell ref="Z31:AA31"/>
    <mergeCell ref="U76:W76"/>
    <mergeCell ref="U44:W44"/>
    <mergeCell ref="Z44:AA44"/>
    <mergeCell ref="B47:C47"/>
    <mergeCell ref="D47:M47"/>
    <mergeCell ref="N47:T47"/>
    <mergeCell ref="U47:W47"/>
    <mergeCell ref="B164:Y164"/>
    <mergeCell ref="B158:C158"/>
    <mergeCell ref="D158:M158"/>
    <mergeCell ref="N158:T158"/>
    <mergeCell ref="B160:C160"/>
    <mergeCell ref="D160:M160"/>
    <mergeCell ref="N160:T160"/>
    <mergeCell ref="U160:W160"/>
    <mergeCell ref="Z160:AA160"/>
    <mergeCell ref="B163:C163"/>
    <mergeCell ref="D163:M163"/>
    <mergeCell ref="N163:T163"/>
    <mergeCell ref="U163:W163"/>
    <mergeCell ref="Z163:AA163"/>
    <mergeCell ref="Z47:AA47"/>
    <mergeCell ref="B46:C46"/>
    <mergeCell ref="D46:M46"/>
    <mergeCell ref="B127:C127"/>
    <mergeCell ref="D127:M127"/>
    <mergeCell ref="N127:T127"/>
    <mergeCell ref="U127:W127"/>
    <mergeCell ref="Z127:AA127"/>
    <mergeCell ref="U46:W46"/>
    <mergeCell ref="Z46:AA46"/>
    <mergeCell ref="B79:C79"/>
    <mergeCell ref="D79:M79"/>
    <mergeCell ref="N79:T79"/>
    <mergeCell ref="U79:W79"/>
    <mergeCell ref="Z79:AA79"/>
    <mergeCell ref="B77:C77"/>
    <mergeCell ref="D77:M77"/>
    <mergeCell ref="N77:T77"/>
    <mergeCell ref="U77:W77"/>
    <mergeCell ref="Z77:AA77"/>
    <mergeCell ref="B78:C78"/>
    <mergeCell ref="D78:M78"/>
    <mergeCell ref="N78:T78"/>
    <mergeCell ref="U78:W78"/>
    <mergeCell ref="Z78:AA78"/>
    <mergeCell ref="B76:C76"/>
    <mergeCell ref="N76:T76"/>
    <mergeCell ref="B80:C80"/>
    <mergeCell ref="D80:M80"/>
    <mergeCell ref="N80:T80"/>
    <mergeCell ref="U80:W80"/>
    <mergeCell ref="Z80:AA80"/>
    <mergeCell ref="B81:C81"/>
    <mergeCell ref="D81:M81"/>
    <mergeCell ref="N81:T81"/>
    <mergeCell ref="U81:W81"/>
    <mergeCell ref="Z81:AA81"/>
    <mergeCell ref="B82:C82"/>
    <mergeCell ref="D82:M82"/>
    <mergeCell ref="N82:T82"/>
    <mergeCell ref="U82:W82"/>
    <mergeCell ref="Z82:AA82"/>
    <mergeCell ref="B83:C83"/>
    <mergeCell ref="D83:M83"/>
    <mergeCell ref="N83:T83"/>
    <mergeCell ref="U83:W83"/>
    <mergeCell ref="Z83:AA83"/>
    <mergeCell ref="B84:C84"/>
    <mergeCell ref="D84:M84"/>
    <mergeCell ref="N84:T84"/>
    <mergeCell ref="U84:W84"/>
    <mergeCell ref="Z84:AA84"/>
    <mergeCell ref="B85:C85"/>
    <mergeCell ref="D85:M85"/>
    <mergeCell ref="N85:T85"/>
    <mergeCell ref="U85:W85"/>
    <mergeCell ref="Z85:AA85"/>
    <mergeCell ref="B86:C86"/>
    <mergeCell ref="D86:M86"/>
    <mergeCell ref="N86:T86"/>
    <mergeCell ref="U86:W86"/>
    <mergeCell ref="Z86:AA86"/>
    <mergeCell ref="B87:C87"/>
    <mergeCell ref="D87:M87"/>
    <mergeCell ref="N87:T87"/>
    <mergeCell ref="U87:W87"/>
    <mergeCell ref="Z87:AA87"/>
    <mergeCell ref="B88:C88"/>
    <mergeCell ref="D88:M88"/>
    <mergeCell ref="N88:T88"/>
    <mergeCell ref="U88:W88"/>
    <mergeCell ref="Z88:AA88"/>
    <mergeCell ref="B89:C89"/>
    <mergeCell ref="D89:M89"/>
    <mergeCell ref="N89:T89"/>
    <mergeCell ref="U89:W89"/>
    <mergeCell ref="Z89:AA89"/>
    <mergeCell ref="B90:C90"/>
    <mergeCell ref="D90:M90"/>
    <mergeCell ref="N90:T90"/>
    <mergeCell ref="U90:W90"/>
    <mergeCell ref="Z90:AA90"/>
    <mergeCell ref="B91:C91"/>
    <mergeCell ref="D91:M91"/>
    <mergeCell ref="N91:T91"/>
    <mergeCell ref="U91:W91"/>
    <mergeCell ref="Z91:AA91"/>
    <mergeCell ref="B92:C92"/>
    <mergeCell ref="D92:M92"/>
    <mergeCell ref="N92:T92"/>
    <mergeCell ref="U92:W92"/>
    <mergeCell ref="Z92:AA92"/>
    <mergeCell ref="B93:C93"/>
    <mergeCell ref="D93:M93"/>
    <mergeCell ref="N93:T93"/>
    <mergeCell ref="U93:W93"/>
    <mergeCell ref="Z93:AA93"/>
  </mergeCells>
  <pageMargins left="0" right="0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</vt:lpstr>
      <vt:lpstr>Položky všech ceníků</vt:lpstr>
      <vt:lpstr>'Položky všech ceníků'!Názvy_tisku</vt:lpstr>
      <vt:lpstr>Rekapitulace!Názvy_tisku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sommer</dc:creator>
  <cp:lastModifiedBy>ricm00</cp:lastModifiedBy>
  <dcterms:created xsi:type="dcterms:W3CDTF">2021-05-12T13:27:28Z</dcterms:created>
  <dcterms:modified xsi:type="dcterms:W3CDTF">2021-05-13T07:09:41Z</dcterms:modified>
</cp:coreProperties>
</file>